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mc:AlternateContent xmlns:mc="http://schemas.openxmlformats.org/markup-compatibility/2006">
    <mc:Choice Requires="x15">
      <x15ac:absPath xmlns:x15ac="http://schemas.microsoft.com/office/spreadsheetml/2010/11/ac" url="\\mgmtsrv\Sadranim_Documents\ירון אחזקה ובטיחות\אוויר נקי 2025\אויר נקי שנתי\דיווח למשרד איכות הסביבה על שנת 2024\"/>
    </mc:Choice>
  </mc:AlternateContent>
  <xr:revisionPtr revIDLastSave="0" documentId="13_ncr:1_{FBD0D082-8482-49F8-B371-B2FE6B77CBCE}" xr6:coauthVersionLast="36" xr6:coauthVersionMax="36" xr10:uidLastSave="{00000000-0000-0000-0000-000000000000}"/>
  <workbookProtection workbookAlgorithmName="SHA-512" workbookHashValue="Y6Zsj/ed6rUEFcD22tM5FbFf5tCcJIFytmHoPincx0fDdn2rg8OPJ7mDr4k8KoaeNTHoUV+1+f5d9RN+UmcPFw==" workbookSaltValue="3L3C4wbQ3mGqgRpzUeab7g==" workbookSpinCount="100000" lockStructure="1"/>
  <bookViews>
    <workbookView xWindow="0" yWindow="0" windowWidth="28800" windowHeight="11685" tabRatio="833" activeTab="8" xr2:uid="{00000000-000D-0000-FFFF-FFFF00000000}"/>
  </bookViews>
  <sheets>
    <sheet name="הנחיות" sheetId="29" r:id="rId1"/>
    <sheet name="פרטי המדווח" sheetId="26" r:id="rId2"/>
    <sheet name="דיווח פרטני" sheetId="1" r:id="rId3"/>
    <sheet name="צריכת דלק של כלי רכב" sheetId="18" r:id="rId4"/>
    <sheet name="מערכות מיזוג וקירור" sheetId="16" r:id="rId5"/>
    <sheet name="טעינת חשמל לכלי רכב" sheetId="19" r:id="rId6"/>
    <sheet name="פניות בנושא עשן" sheetId="4" r:id="rId7"/>
    <sheet name="נהיגה חסכונית" sheetId="5" r:id="rId8"/>
    <sheet name="סיכום מצבת ופליטות- אוטומטי" sheetId="2" r:id="rId9"/>
    <sheet name="פליטות חלקיקים" sheetId="21" state="hidden" r:id="rId10"/>
    <sheet name="GWP" sheetId="20" r:id="rId11"/>
    <sheet name="גיליון3" sheetId="7" state="hidden" r:id="rId12"/>
    <sheet name="מיפוי שמות" sheetId="9" state="hidden" r:id="rId13"/>
    <sheet name="מקדמי פליטה" sheetId="25" r:id="rId14"/>
  </sheets>
  <externalReferences>
    <externalReference r:id="rId15"/>
    <externalReference r:id="rId16"/>
  </externalReferences>
  <definedNames>
    <definedName name="list005">'מקדמי פליטה'!$I$19:$I$20</definedName>
    <definedName name="list006">'מקדמי פליטה'!$K$19:$K$24</definedName>
    <definedName name="list1">'מקדמי פליטה'!$A$13:$A$16</definedName>
    <definedName name="List10">'מקדמי פליטה'!$U$13:$U$16</definedName>
    <definedName name="list1001">'מקדמי פליטה'!$A$19:$A$20</definedName>
    <definedName name="list1002" localSheetId="10">'[1]מקדמי פליטה'!$C$19:$C$20</definedName>
    <definedName name="list1002" localSheetId="5">'[1]מקדמי פליטה'!$C$19:$C$20</definedName>
    <definedName name="list1002" localSheetId="13">'מקדמי פליטה'!$C$19:$C$20</definedName>
    <definedName name="list1002" localSheetId="3">'[1]מקדמי פליטה'!$C$19:$C$20</definedName>
    <definedName name="list1002">'[2]מקדמי פליטה'!$C$19:$C$20</definedName>
    <definedName name="list10021" localSheetId="10">'[1]מקדמי פליטה'!$C$23:$C$24</definedName>
    <definedName name="list10021" localSheetId="5">'[1]מקדמי פליטה'!$C$23:$C$24</definedName>
    <definedName name="list10021" localSheetId="13">'מקדמי פליטה'!$C$23:$C$24</definedName>
    <definedName name="list10021" localSheetId="3">'[1]מקדמי פליטה'!$C$23:$C$24</definedName>
    <definedName name="list10021">'[2]מקדמי פליטה'!$C$23:$C$24</definedName>
    <definedName name="list1003">'מקדמי פליטה'!$E$19:$E$20</definedName>
    <definedName name="list1004">'מקדמי פליטה'!$G$19:$G$21</definedName>
    <definedName name="list101">'מקדמי פליטה'!$C$13:$C$15</definedName>
    <definedName name="list11">'מקדמי פליטה'!$U$13:$U$15</definedName>
    <definedName name="list117">'מקדמי פליטה'!$AC$13:$AC$16</definedName>
    <definedName name="list12">'מקדמי פליטה'!$W$13:$W$16</definedName>
    <definedName name="list13">'מקדמי פליטה'!$Y$13:$Y$14</definedName>
    <definedName name="list14">'מקדמי פליטה'!$Y$13:$Y$46</definedName>
    <definedName name="list15">'מקדמי פליטה'!$AC$13:$AC$14</definedName>
    <definedName name="list16">'מקדמי פליטה'!$AC$13:$AC$46</definedName>
    <definedName name="list17">'מקדמי פליטה'!$AC$13:$AC$15</definedName>
    <definedName name="list18" localSheetId="10">'[1]מקדמי פליטה'!$AG$13:$AG$16</definedName>
    <definedName name="list18" localSheetId="5">'[1]מקדמי פליטה'!$AG$13:$AG$16</definedName>
    <definedName name="list18" localSheetId="13">'מקדמי פליטה'!$AG$13:$AG$16</definedName>
    <definedName name="list18" localSheetId="3">'[1]מקדמי פליטה'!$AG$13:$AG$16</definedName>
    <definedName name="list18">'[2]מקדמי פליטה'!$AG$13:$AG$16</definedName>
    <definedName name="list2">'מקדמי פליטה'!$E$13:$E$16</definedName>
    <definedName name="list24">'מקדמי פליטה'!$Y$13:$Y$21</definedName>
    <definedName name="list26">'מקדמי פליטה'!$AC$13:$AC$22</definedName>
    <definedName name="list2909" localSheetId="10">'[1]מקדמי פליטה'!$M$19:$M$21</definedName>
    <definedName name="list2909" localSheetId="5">'[1]מקדמי פליטה'!$M$19:$M$21</definedName>
    <definedName name="list2909" localSheetId="13">'מקדמי פליטה'!$M$19:$M$21</definedName>
    <definedName name="list2909" localSheetId="3">'[1]מקדמי פליטה'!$M$19:$M$21</definedName>
    <definedName name="list2909">'[2]מקדמי פליטה'!$M$19:$M$21</definedName>
    <definedName name="list3">'מקדמי פליטה'!$G$13:$G$15</definedName>
    <definedName name="list3009" localSheetId="10">'[1]מקדמי פליטה'!$O$19:$O$22</definedName>
    <definedName name="list3009" localSheetId="5">'[1]מקדמי פליטה'!$O$19:$O$22</definedName>
    <definedName name="list3009" localSheetId="13">'מקדמי פליטה'!$O$19:$O$22</definedName>
    <definedName name="list3009" localSheetId="3">'[1]מקדמי פליטה'!$O$19:$O$22</definedName>
    <definedName name="list3009">'[2]מקדמי פליטה'!$O$19:$O$22</definedName>
    <definedName name="list34">'מקדמי פליטה'!$Y$13:$Y$22</definedName>
    <definedName name="list4">'מקדמי פליטה'!$I$13:$I$14</definedName>
    <definedName name="list40">'מקדמי פליטה'!$Y$13:$Y$22</definedName>
    <definedName name="list5">'מקדמי פליטה'!$K$13:$K$16</definedName>
    <definedName name="list50">'מקדמי פליטה'!$A$130:$A$138</definedName>
    <definedName name="list51">'מקדמי פליטה'!$K$14:$K$15</definedName>
    <definedName name="list6">'מקדמי פליטה'!$M$13:$M$14</definedName>
    <definedName name="list7">'מקדמי פליטה'!$O$13:$O$15</definedName>
    <definedName name="list8">'מקדמי פליטה'!$Q$13:$Q$16</definedName>
    <definedName name="list9" localSheetId="10">'[1]מקדמי פליטה'!$S$13:$S$14</definedName>
    <definedName name="list9" localSheetId="5">'[1]מקדמי פליטה'!$S$13:$S$14</definedName>
    <definedName name="list9" localSheetId="13">'מקדמי פליטה'!$S$13:$S$14</definedName>
    <definedName name="list9" localSheetId="3">'[1]מקדמי פליטה'!$S$13:$S$14</definedName>
    <definedName name="list9">'[2]מקדמי פליטה'!$S$13:$S$14</definedName>
    <definedName name="oil" localSheetId="10">#REF!</definedName>
    <definedName name="oil" localSheetId="5">#REF!</definedName>
    <definedName name="oil" localSheetId="4">#REF!</definedName>
    <definedName name="oil" localSheetId="13">#REF!</definedName>
    <definedName name="oil" localSheetId="3">#REF!</definedName>
    <definedName name="oil">#REF!</definedName>
    <definedName name="public" localSheetId="10">#REF!</definedName>
    <definedName name="public" localSheetId="5">#REF!</definedName>
    <definedName name="public" localSheetId="4">#REF!</definedName>
    <definedName name="public" localSheetId="13">#REF!</definedName>
    <definedName name="public" localSheetId="3">#REF!</definedName>
    <definedName name="public">#REF!</definedName>
    <definedName name="refrigerants" localSheetId="10">#REF!</definedName>
    <definedName name="refrigerants" localSheetId="5">#REF!</definedName>
    <definedName name="refrigerants" localSheetId="4">#REF!</definedName>
    <definedName name="refrigerants" localSheetId="13">#REF!</definedName>
    <definedName name="refrigerants" localSheetId="3">#REF!</definedName>
    <definedName name="refrigerants">#REF!</definedName>
    <definedName name="refs" localSheetId="10">#REF!</definedName>
    <definedName name="refs" localSheetId="5">#REF!</definedName>
    <definedName name="refs" localSheetId="4">#REF!</definedName>
    <definedName name="refs" localSheetId="13">#REF!</definedName>
    <definedName name="refs" localSheetId="3">#REF!</definedName>
    <definedName name="refs">#REF!</definedName>
    <definedName name="scale">#REF!</definedName>
    <definedName name="service" localSheetId="10">#REF!</definedName>
    <definedName name="service" localSheetId="5">#REF!</definedName>
    <definedName name="service" localSheetId="4">#REF!</definedName>
    <definedName name="service" localSheetId="13">#REF!</definedName>
    <definedName name="service" localSheetId="3">#REF!</definedName>
    <definedName name="service">#REF!</definedName>
    <definedName name="transport" localSheetId="10">#REF!</definedName>
    <definedName name="transport" localSheetId="5">#REF!</definedName>
    <definedName name="transport" localSheetId="4">#REF!</definedName>
    <definedName name="transport" localSheetId="13">#REF!</definedName>
    <definedName name="transport" localSheetId="3">#REF!</definedName>
    <definedName name="transport">#REF!</definedName>
    <definedName name="VX">#REF!</definedName>
    <definedName name="water" localSheetId="10">#REF!</definedName>
    <definedName name="water" localSheetId="5">#REF!</definedName>
    <definedName name="water" localSheetId="4">#REF!</definedName>
    <definedName name="water" localSheetId="13">#REF!</definedName>
    <definedName name="water" localSheetId="3">#REF!</definedName>
    <definedName name="water">#REF!</definedName>
    <definedName name="_xlnm.Print_Area" localSheetId="5">'טעינת חשמל לכלי רכב'!$A$6:$I$34</definedName>
    <definedName name="_xlnm.Print_Area" localSheetId="4">'מערכות מיזוג וקירור'!$A$6:$I$65</definedName>
    <definedName name="_xlnm.Print_Area" localSheetId="3">'צריכת דלק של כלי רכב'!$A$5:$I$15</definedName>
    <definedName name="years">'מקדמי פליטה'!$AI$21:$AI$27</definedName>
    <definedName name="years18">'מקדמי פליטה'!$AI$17:$AI$27</definedName>
    <definedName name="years19">'מקדמי פליטה'!$AI$16:$AI$27</definedName>
    <definedName name="years2015">'מקדמי פליטה'!$AI$20:$AI$27</definedName>
    <definedName name="years2016">'מקדמי פליטה'!$AI$19:$AI$27</definedName>
    <definedName name="years2017">'מקדמי פליטה'!$AI$18:$AI$27</definedName>
    <definedName name="years2020">'מקדמי פליטה'!$AI$15:$AI$27</definedName>
    <definedName name="years2021" localSheetId="10">'[1]מקדמי פליטה'!$AI$13:$AI$27</definedName>
    <definedName name="years2021" localSheetId="5">'[1]מקדמי פליטה'!$AI$13:$AI$27</definedName>
    <definedName name="years2021" localSheetId="13">'מקדמי פליטה'!$AI$13:$AI$27</definedName>
    <definedName name="years2021" localSheetId="3">'[1]מקדמי פליטה'!$AI$13:$AI$27</definedName>
    <definedName name="years2021">'[2]מקדמי פליטה'!$AI$13:$AI$27</definedName>
    <definedName name="אוטובוסים" localSheetId="10">#REF!</definedName>
    <definedName name="אוטובוסים" localSheetId="5">#REF!</definedName>
    <definedName name="אוטובוסים" localSheetId="4">#REF!</definedName>
    <definedName name="אוטובוסים" localSheetId="13">#REF!</definedName>
    <definedName name="אוטובוסים" localSheetId="3">#REF!</definedName>
    <definedName name="אוטובוסים">#REF!</definedName>
    <definedName name="אופן_שימוש" localSheetId="10">#REF!</definedName>
    <definedName name="אופן_שימוש" localSheetId="5">#REF!</definedName>
    <definedName name="אופן_שימוש" localSheetId="13">#REF!</definedName>
    <definedName name="אופן_שימוש" localSheetId="3">#REF!</definedName>
    <definedName name="אופן_שימוש">#REF!</definedName>
    <definedName name="אנרגיה" localSheetId="10">#REF!</definedName>
    <definedName name="אנרגיה" localSheetId="5">#REF!</definedName>
    <definedName name="אנרגיה" localSheetId="4">#REF!</definedName>
    <definedName name="אנרגיה" localSheetId="13">#REF!</definedName>
    <definedName name="אנרגיה" localSheetId="3">#REF!</definedName>
    <definedName name="אנרגיה">#REF!</definedName>
    <definedName name="אספקה" localSheetId="10">#REF!</definedName>
    <definedName name="אספקה" localSheetId="5">#REF!</definedName>
    <definedName name="אספקה" localSheetId="4">#REF!</definedName>
    <definedName name="אספקה" localSheetId="13">#REF!</definedName>
    <definedName name="אספקה" localSheetId="3">#REF!</definedName>
    <definedName name="אספקה">#REF!</definedName>
    <definedName name="אקדמיה" localSheetId="10">#REF!</definedName>
    <definedName name="אקדמיה" localSheetId="5">#REF!</definedName>
    <definedName name="אקדמיה" localSheetId="4">#REF!</definedName>
    <definedName name="אקדמיה" localSheetId="13">#REF!</definedName>
    <definedName name="אקדמיה" localSheetId="3">#REF!</definedName>
    <definedName name="אקדמיה">#REF!</definedName>
    <definedName name="בתי_ספר" localSheetId="10">#REF!</definedName>
    <definedName name="בתי_ספר" localSheetId="5">#REF!</definedName>
    <definedName name="בתי_ספר" localSheetId="4">#REF!</definedName>
    <definedName name="בתי_ספר" localSheetId="13">#REF!</definedName>
    <definedName name="בתי_ספר" localSheetId="3">#REF!</definedName>
    <definedName name="בתי_ספר">#REF!</definedName>
    <definedName name="גני_ילדים" localSheetId="10">#REF!</definedName>
    <definedName name="גני_ילדים" localSheetId="5">#REF!</definedName>
    <definedName name="גני_ילדים" localSheetId="4">#REF!</definedName>
    <definedName name="גני_ילדים" localSheetId="13">#REF!</definedName>
    <definedName name="גני_ילדים" localSheetId="3">#REF!</definedName>
    <definedName name="גני_ילדים">#REF!</definedName>
    <definedName name="דפוס" localSheetId="10">#REF!</definedName>
    <definedName name="דפוס" localSheetId="5">#REF!</definedName>
    <definedName name="דפוס" localSheetId="4">#REF!</definedName>
    <definedName name="דפוס" localSheetId="13">#REF!</definedName>
    <definedName name="דפוס" localSheetId="3">#REF!</definedName>
    <definedName name="דפוס">#REF!</definedName>
    <definedName name="הובלה" localSheetId="10">#REF!</definedName>
    <definedName name="הובלה" localSheetId="5">#REF!</definedName>
    <definedName name="הובלה" localSheetId="4">#REF!</definedName>
    <definedName name="הובלה" localSheetId="13">#REF!</definedName>
    <definedName name="הובלה" localSheetId="3">#REF!</definedName>
    <definedName name="הובלה">#REF!</definedName>
    <definedName name="הולכה" localSheetId="10">#REF!</definedName>
    <definedName name="הולכה" localSheetId="5">#REF!</definedName>
    <definedName name="הולכה" localSheetId="4">#REF!</definedName>
    <definedName name="הולכה" localSheetId="13">#REF!</definedName>
    <definedName name="הולכה" localSheetId="3">#REF!</definedName>
    <definedName name="הולכה">#REF!</definedName>
    <definedName name="הפקה" localSheetId="10">#REF!</definedName>
    <definedName name="הפקה" localSheetId="5">#REF!</definedName>
    <definedName name="הפקה" localSheetId="4">#REF!</definedName>
    <definedName name="הפקה" localSheetId="13">#REF!</definedName>
    <definedName name="הפקה" localSheetId="3">#REF!</definedName>
    <definedName name="הפקה">#REF!</definedName>
    <definedName name="השכרה" localSheetId="10">#REF!</definedName>
    <definedName name="השכרה" localSheetId="5">#REF!</definedName>
    <definedName name="השכרה" localSheetId="4">#REF!</definedName>
    <definedName name="השכרה" localSheetId="13">#REF!</definedName>
    <definedName name="השכרה" localSheetId="3">#REF!</definedName>
    <definedName name="השכרה">#REF!</definedName>
    <definedName name="התפלה" localSheetId="10">#REF!</definedName>
    <definedName name="התפלה" localSheetId="5">#REF!</definedName>
    <definedName name="התפלה" localSheetId="4">#REF!</definedName>
    <definedName name="התפלה" localSheetId="13">#REF!</definedName>
    <definedName name="התפלה" localSheetId="3">#REF!</definedName>
    <definedName name="התפלה">#REF!</definedName>
    <definedName name="זיקוק" localSheetId="10">#REF!</definedName>
    <definedName name="זיקוק" localSheetId="5">#REF!</definedName>
    <definedName name="זיקוק" localSheetId="4">#REF!</definedName>
    <definedName name="זיקוק" localSheetId="13">#REF!</definedName>
    <definedName name="זיקוק" localSheetId="3">#REF!</definedName>
    <definedName name="זיקוק">#REF!</definedName>
    <definedName name="ייצור" localSheetId="10">#REF!</definedName>
    <definedName name="ייצור" localSheetId="5">#REF!</definedName>
    <definedName name="ייצור" localSheetId="4">#REF!</definedName>
    <definedName name="ייצור" localSheetId="13">#REF!</definedName>
    <definedName name="ייצור" localSheetId="3">#REF!</definedName>
    <definedName name="ייצור">#REF!</definedName>
    <definedName name="ייצור_מזון" localSheetId="10">#REF!</definedName>
    <definedName name="ייצור_מזון" localSheetId="5">#REF!</definedName>
    <definedName name="ייצור_מזון" localSheetId="4">#REF!</definedName>
    <definedName name="ייצור_מזון" localSheetId="13">#REF!</definedName>
    <definedName name="ייצור_מזון" localSheetId="3">#REF!</definedName>
    <definedName name="ייצור_מזון">#REF!</definedName>
    <definedName name="ייצור_משקאות" localSheetId="10">#REF!</definedName>
    <definedName name="ייצור_משקאות" localSheetId="5">#REF!</definedName>
    <definedName name="ייצור_משקאות" localSheetId="4">#REF!</definedName>
    <definedName name="ייצור_משקאות" localSheetId="13">#REF!</definedName>
    <definedName name="ייצור_משקאות" localSheetId="3">#REF!</definedName>
    <definedName name="ייצור_משקאות">#REF!</definedName>
    <definedName name="כללי" localSheetId="10">#REF!</definedName>
    <definedName name="כללי" localSheetId="5">#REF!</definedName>
    <definedName name="כללי" localSheetId="4">#REF!</definedName>
    <definedName name="כללי" localSheetId="13">#REF!</definedName>
    <definedName name="כללי" localSheetId="3">#REF!</definedName>
    <definedName name="כללי">#REF!</definedName>
    <definedName name="לוגיסטיקה" localSheetId="10">#REF!</definedName>
    <definedName name="לוגיסטיקה" localSheetId="5">#REF!</definedName>
    <definedName name="לוגיסטיקה" localSheetId="4">#REF!</definedName>
    <definedName name="לוגיסטיקה" localSheetId="13">#REF!</definedName>
    <definedName name="לוגיסטיקה" localSheetId="3">#REF!</definedName>
    <definedName name="לוגיסטיקה">#REF!</definedName>
    <definedName name="מגזר_הנפט_והגז" localSheetId="10">#REF!</definedName>
    <definedName name="מגזר_הנפט_והגז" localSheetId="5">#REF!</definedName>
    <definedName name="מגזר_הנפט_והגז" localSheetId="4">#REF!</definedName>
    <definedName name="מגזר_הנפט_והגז" localSheetId="13">#REF!</definedName>
    <definedName name="מגזר_הנפט_והגז" localSheetId="3">#REF!</definedName>
    <definedName name="מגזר_הנפט_והגז">#REF!</definedName>
    <definedName name="מגזר_התחבורה" localSheetId="10">#REF!</definedName>
    <definedName name="מגזר_התחבורה" localSheetId="5">#REF!</definedName>
    <definedName name="מגזר_התחבורה" localSheetId="4">#REF!</definedName>
    <definedName name="מגזר_התחבורה" localSheetId="13">#REF!</definedName>
    <definedName name="מגזר_התחבורה" localSheetId="3">#REF!</definedName>
    <definedName name="מגזר_התחבורה">#REF!</definedName>
    <definedName name="מגזר_התעשייה" localSheetId="10">#REF!</definedName>
    <definedName name="מגזר_התעשייה" localSheetId="5">#REF!</definedName>
    <definedName name="מגזר_התעשייה" localSheetId="4">#REF!</definedName>
    <definedName name="מגזר_התעשייה" localSheetId="13">#REF!</definedName>
    <definedName name="מגזר_התעשייה" localSheetId="3">#REF!</definedName>
    <definedName name="מגזר_התעשייה">#REF!</definedName>
    <definedName name="מוליכים_למחצה" localSheetId="10">#REF!</definedName>
    <definedName name="מוליכים_למחצה" localSheetId="5">#REF!</definedName>
    <definedName name="מוליכים_למחצה" localSheetId="4">#REF!</definedName>
    <definedName name="מוליכים_למחצה" localSheetId="13">#REF!</definedName>
    <definedName name="מוליכים_למחצה" localSheetId="3">#REF!</definedName>
    <definedName name="מוליכים_למחצה">#REF!</definedName>
    <definedName name="מוסכים" localSheetId="10">#REF!</definedName>
    <definedName name="מוסכים" localSheetId="5">#REF!</definedName>
    <definedName name="מוסכים" localSheetId="4">#REF!</definedName>
    <definedName name="מוסכים" localSheetId="13">#REF!</definedName>
    <definedName name="מוסכים" localSheetId="3">#REF!</definedName>
    <definedName name="מוסכים">#REF!</definedName>
    <definedName name="מזון" localSheetId="10">#REF!</definedName>
    <definedName name="מזון" localSheetId="5">#REF!</definedName>
    <definedName name="מזון" localSheetId="4">#REF!</definedName>
    <definedName name="מזון" localSheetId="13">#REF!</definedName>
    <definedName name="מזון" localSheetId="3">#REF!</definedName>
    <definedName name="מזון">#REF!</definedName>
    <definedName name="מזון_משקאות" localSheetId="10">#REF!</definedName>
    <definedName name="מזון_משקאות" localSheetId="5">#REF!</definedName>
    <definedName name="מזון_משקאות" localSheetId="4">#REF!</definedName>
    <definedName name="מזון_משקאות" localSheetId="13">#REF!</definedName>
    <definedName name="מזון_משקאות" localSheetId="3">#REF!</definedName>
    <definedName name="מזון_משקאות">#REF!</definedName>
    <definedName name="מחצבות" localSheetId="10">#REF!</definedName>
    <definedName name="מחצבות" localSheetId="5">#REF!</definedName>
    <definedName name="מחצבות" localSheetId="4">#REF!</definedName>
    <definedName name="מחצבות" localSheetId="13">#REF!</definedName>
    <definedName name="מחצבות" localSheetId="3">#REF!</definedName>
    <definedName name="מחצבות">#REF!</definedName>
    <definedName name="מיחזור" localSheetId="10">#REF!</definedName>
    <definedName name="מיחזור" localSheetId="5">#REF!</definedName>
    <definedName name="מיחזור" localSheetId="4">#REF!</definedName>
    <definedName name="מיחזור" localSheetId="13">#REF!</definedName>
    <definedName name="מיחזור" localSheetId="3">#REF!</definedName>
    <definedName name="מיחזור">#REF!</definedName>
    <definedName name="מים" localSheetId="10">#REF!</definedName>
    <definedName name="מים" localSheetId="5">#REF!</definedName>
    <definedName name="מים" localSheetId="4">#REF!</definedName>
    <definedName name="מים" localSheetId="13">#REF!</definedName>
    <definedName name="מים" localSheetId="3">#REF!</definedName>
    <definedName name="מים">#REF!</definedName>
    <definedName name="מינרלים" localSheetId="10">#REF!</definedName>
    <definedName name="מינרלים" localSheetId="5">#REF!</definedName>
    <definedName name="מינרלים" localSheetId="4">#REF!</definedName>
    <definedName name="מינרלים" localSheetId="13">#REF!</definedName>
    <definedName name="מינרלים" localSheetId="3">#REF!</definedName>
    <definedName name="מינרלים">#REF!</definedName>
    <definedName name="מלאכה_ותעשיה" localSheetId="10">#REF!</definedName>
    <definedName name="מלאכה_ותעשיה" localSheetId="5">#REF!</definedName>
    <definedName name="מלאכה_ותעשיה" localSheetId="4">#REF!</definedName>
    <definedName name="מלאכה_ותעשיה" localSheetId="13">#REF!</definedName>
    <definedName name="מלאכה_ותעשיה" localSheetId="3">#REF!</definedName>
    <definedName name="מלאכה_ותעשיה">#REF!</definedName>
    <definedName name="מלונות" localSheetId="10">#REF!</definedName>
    <definedName name="מלונות" localSheetId="5">#REF!</definedName>
    <definedName name="מלונות" localSheetId="4">#REF!</definedName>
    <definedName name="מלונות" localSheetId="13">#REF!</definedName>
    <definedName name="מלונות" localSheetId="3">#REF!</definedName>
    <definedName name="מלונות">#REF!</definedName>
    <definedName name="מלט" localSheetId="10">#REF!</definedName>
    <definedName name="מלט" localSheetId="5">#REF!</definedName>
    <definedName name="מלט" localSheetId="4">#REF!</definedName>
    <definedName name="מלט" localSheetId="13">#REF!</definedName>
    <definedName name="מלט" localSheetId="3">#REF!</definedName>
    <definedName name="מלט">#REF!</definedName>
    <definedName name="מסחר" localSheetId="10">#REF!</definedName>
    <definedName name="מסחר" localSheetId="5">#REF!</definedName>
    <definedName name="מסחר" localSheetId="4">#REF!</definedName>
    <definedName name="מסחר" localSheetId="13">#REF!</definedName>
    <definedName name="מסחר" localSheetId="3">#REF!</definedName>
    <definedName name="מסחר">#REF!</definedName>
    <definedName name="מסחר_ושירותים" localSheetId="10">#REF!</definedName>
    <definedName name="מסחר_ושירותים" localSheetId="5">#REF!</definedName>
    <definedName name="מסחר_ושירותים" localSheetId="4">#REF!</definedName>
    <definedName name="מסחר_ושירותים" localSheetId="13">#REF!</definedName>
    <definedName name="מסחר_ושירותים" localSheetId="3">#REF!</definedName>
    <definedName name="מסחר_ושירותים">#REF!</definedName>
    <definedName name="מסחר_שירותים" localSheetId="10">#REF!</definedName>
    <definedName name="מסחר_שירותים" localSheetId="5">#REF!</definedName>
    <definedName name="מסחר_שירותים" localSheetId="4">#REF!</definedName>
    <definedName name="מסחר_שירותים" localSheetId="13">#REF!</definedName>
    <definedName name="מסחר_שירותים" localSheetId="3">#REF!</definedName>
    <definedName name="מסחר_שירותים">#REF!</definedName>
    <definedName name="מערכות_קירור" localSheetId="10">#REF!</definedName>
    <definedName name="מערכות_קירור" localSheetId="5">#REF!</definedName>
    <definedName name="מערכות_קירור" localSheetId="13">#REF!</definedName>
    <definedName name="מערכות_קירור" localSheetId="3">#REF!</definedName>
    <definedName name="מערכות_קירור">#REF!</definedName>
    <definedName name="משרדים" localSheetId="10">#REF!</definedName>
    <definedName name="משרדים" localSheetId="5">#REF!</definedName>
    <definedName name="משרדים" localSheetId="4">#REF!</definedName>
    <definedName name="משרדים" localSheetId="13">#REF!</definedName>
    <definedName name="משרדים" localSheetId="3">#REF!</definedName>
    <definedName name="משרדים">#REF!</definedName>
    <definedName name="מתכות" localSheetId="10">#REF!</definedName>
    <definedName name="מתכות" localSheetId="5">#REF!</definedName>
    <definedName name="מתכות" localSheetId="4">#REF!</definedName>
    <definedName name="מתכות" localSheetId="13">#REF!</definedName>
    <definedName name="מתכות" localSheetId="3">#REF!</definedName>
    <definedName name="מתכות">#REF!</definedName>
    <definedName name="נפט_גז" localSheetId="10">#REF!</definedName>
    <definedName name="נפט_גז" localSheetId="5">#REF!</definedName>
    <definedName name="נפט_גז" localSheetId="4">#REF!</definedName>
    <definedName name="נפט_גז" localSheetId="13">#REF!</definedName>
    <definedName name="נפט_גז" localSheetId="3">#REF!</definedName>
    <definedName name="נפט_גז">#REF!</definedName>
    <definedName name="סקטור_תחבורה" localSheetId="10">[1]פתיחה!$V$18:$V$19</definedName>
    <definedName name="סקטור_תחבורה" localSheetId="5">[1]פתיחה!$V$18:$V$19</definedName>
    <definedName name="סקטור_תחבורה" localSheetId="13">[1]פתיחה!$V$18:$V$19</definedName>
    <definedName name="סקטור_תחבורה" localSheetId="3">[1]פתיחה!$V$18:$V$19</definedName>
    <definedName name="סקטור_תחבורה">[2]פתיחה!$V$18:$V$19</definedName>
    <definedName name="סקטורים2018" localSheetId="10">#REF!</definedName>
    <definedName name="סקטורים2018" localSheetId="5">#REF!</definedName>
    <definedName name="סקטורים2018" localSheetId="13">#REF!</definedName>
    <definedName name="סקטורים2018" localSheetId="3">#REF!</definedName>
    <definedName name="סקטורים2018">#REF!</definedName>
    <definedName name="עיבוד_גז" localSheetId="10">#REF!</definedName>
    <definedName name="עיבוד_גז" localSheetId="5">#REF!</definedName>
    <definedName name="עיבוד_גז" localSheetId="4">#REF!</definedName>
    <definedName name="עיבוד_גז" localSheetId="13">#REF!</definedName>
    <definedName name="עיבוד_גז" localSheetId="3">#REF!</definedName>
    <definedName name="עיבוד_גז">#REF!</definedName>
    <definedName name="פיננסיים" localSheetId="10">#REF!</definedName>
    <definedName name="פיננסיים" localSheetId="5">#REF!</definedName>
    <definedName name="פיננסיים" localSheetId="4">#REF!</definedName>
    <definedName name="פיננסיים" localSheetId="13">#REF!</definedName>
    <definedName name="פיננסיים" localSheetId="3">#REF!</definedName>
    <definedName name="פיננסיים">#REF!</definedName>
    <definedName name="פלסטיק" localSheetId="10">#REF!</definedName>
    <definedName name="פלסטיק" localSheetId="5">#REF!</definedName>
    <definedName name="פלסטיק" localSheetId="4">#REF!</definedName>
    <definedName name="פלסטיק" localSheetId="13">#REF!</definedName>
    <definedName name="פלסטיק" localSheetId="3">#REF!</definedName>
    <definedName name="פלסטיק">#REF!</definedName>
    <definedName name="ציבורי" localSheetId="10">#REF!</definedName>
    <definedName name="ציבורי" localSheetId="5">#REF!</definedName>
    <definedName name="ציבורי" localSheetId="4">#REF!</definedName>
    <definedName name="ציבורי" localSheetId="13">#REF!</definedName>
    <definedName name="ציבורי" localSheetId="3">#REF!</definedName>
    <definedName name="ציבורי">#REF!</definedName>
    <definedName name="קידוח" localSheetId="10">#REF!</definedName>
    <definedName name="קידוח" localSheetId="5">#REF!</definedName>
    <definedName name="קידוח" localSheetId="4">#REF!</definedName>
    <definedName name="קידוח" localSheetId="13">#REF!</definedName>
    <definedName name="קידוח" localSheetId="3">#REF!</definedName>
    <definedName name="קידוח">#REF!</definedName>
    <definedName name="קמעונאות" localSheetId="10">#REF!</definedName>
    <definedName name="קמעונאות" localSheetId="5">#REF!</definedName>
    <definedName name="קמעונאות" localSheetId="4">#REF!</definedName>
    <definedName name="קמעונאות" localSheetId="13">#REF!</definedName>
    <definedName name="קמעונאות" localSheetId="3">#REF!</definedName>
    <definedName name="קמעונאות">#REF!</definedName>
    <definedName name="רפואה" localSheetId="10">#REF!</definedName>
    <definedName name="רפואה" localSheetId="5">#REF!</definedName>
    <definedName name="רפואה" localSheetId="4">#REF!</definedName>
    <definedName name="רפואה" localSheetId="13">#REF!</definedName>
    <definedName name="רפואה" localSheetId="3">#REF!</definedName>
    <definedName name="רפואה">#REF!</definedName>
    <definedName name="רשימת_מגזרים" localSheetId="10">#REF!</definedName>
    <definedName name="רשימת_מגזרים" localSheetId="5">#REF!</definedName>
    <definedName name="רשימת_מגזרים" localSheetId="4">#REF!</definedName>
    <definedName name="רשימת_מגזרים" localSheetId="13">#REF!</definedName>
    <definedName name="רשימת_מגזרים" localSheetId="3">#REF!</definedName>
    <definedName name="רשימת_מגזרים">#REF!</definedName>
    <definedName name="שיווק" localSheetId="10">#REF!</definedName>
    <definedName name="שיווק" localSheetId="5">#REF!</definedName>
    <definedName name="שיווק" localSheetId="4">#REF!</definedName>
    <definedName name="שיווק" localSheetId="13">#REF!</definedName>
    <definedName name="שיווק" localSheetId="3">#REF!</definedName>
    <definedName name="שיווק">#REF!</definedName>
    <definedName name="שלטון_מקומי_וגופים_ציבוריים" localSheetId="10">#REF!</definedName>
    <definedName name="שלטון_מקומי_וגופים_ציבוריים" localSheetId="5">#REF!</definedName>
    <definedName name="שלטון_מקומי_וגופים_ציבוריים" localSheetId="4">#REF!</definedName>
    <definedName name="שלטון_מקומי_וגופים_ציבוריים" localSheetId="13">#REF!</definedName>
    <definedName name="שלטון_מקומי_וגופים_ציבוריים" localSheetId="3">#REF!</definedName>
    <definedName name="שלטון_מקומי_וגופים_ציבוריים">#REF!</definedName>
    <definedName name="תאגידים" localSheetId="10">#REF!</definedName>
    <definedName name="תאגידים" localSheetId="5">#REF!</definedName>
    <definedName name="תאגידים" localSheetId="4">#REF!</definedName>
    <definedName name="תאגידים" localSheetId="13">#REF!</definedName>
    <definedName name="תאגידים" localSheetId="3">#REF!</definedName>
    <definedName name="תאגידים">#REF!</definedName>
    <definedName name="תאורת_חוץ" localSheetId="10">#REF!</definedName>
    <definedName name="תאורת_חוץ" localSheetId="5">#REF!</definedName>
    <definedName name="תאורת_חוץ" localSheetId="4">#REF!</definedName>
    <definedName name="תאורת_חוץ" localSheetId="13">#REF!</definedName>
    <definedName name="תאורת_חוץ" localSheetId="3">#REF!</definedName>
    <definedName name="תאורת_חוץ">#REF!</definedName>
    <definedName name="תוכנה" localSheetId="10">#REF!</definedName>
    <definedName name="תוכנה" localSheetId="5">#REF!</definedName>
    <definedName name="תוכנה" localSheetId="4">#REF!</definedName>
    <definedName name="תוכנה" localSheetId="13">#REF!</definedName>
    <definedName name="תוכנה" localSheetId="3">#REF!</definedName>
    <definedName name="תוכנה">#REF!</definedName>
    <definedName name="תחבורה" localSheetId="10">#REF!</definedName>
    <definedName name="תחבורה" localSheetId="5">#REF!</definedName>
    <definedName name="תחבורה" localSheetId="4">#REF!</definedName>
    <definedName name="תחבורה" localSheetId="13">#REF!</definedName>
    <definedName name="תחבורה" localSheetId="3">#REF!</definedName>
    <definedName name="תחבורה">#REF!</definedName>
    <definedName name="תחנות_כח" localSheetId="10">#REF!</definedName>
    <definedName name="תחנות_כח" localSheetId="5">#REF!</definedName>
    <definedName name="תחנות_כח" localSheetId="4">#REF!</definedName>
    <definedName name="תחנות_כח" localSheetId="13">#REF!</definedName>
    <definedName name="תחנות_כח" localSheetId="3">#REF!</definedName>
    <definedName name="תחנות_כח">#REF!</definedName>
    <definedName name="תערובות_קירור" localSheetId="10">#REF!</definedName>
    <definedName name="תערובות_קירור" localSheetId="5">#REF!</definedName>
    <definedName name="תערובות_קירור" localSheetId="13">#REF!</definedName>
    <definedName name="תערובות_קירור" localSheetId="3">#REF!</definedName>
    <definedName name="תערובות_קירור">#REF!</definedName>
    <definedName name="תעשיות_מים" localSheetId="10">#REF!</definedName>
    <definedName name="תעשיות_מים" localSheetId="5">#REF!</definedName>
    <definedName name="תעשיות_מים" localSheetId="4">#REF!</definedName>
    <definedName name="תעשיות_מים" localSheetId="13">#REF!</definedName>
    <definedName name="תעשיות_מים" localSheetId="3">#REF!</definedName>
    <definedName name="תעשיות_מים">#REF!</definedName>
    <definedName name="תעשייה" localSheetId="10">#REF!</definedName>
    <definedName name="תעשייה" localSheetId="5">#REF!</definedName>
    <definedName name="תעשייה" localSheetId="4">#REF!</definedName>
    <definedName name="תעשייה" localSheetId="13">#REF!</definedName>
    <definedName name="תעשייה" localSheetId="3">#REF!</definedName>
    <definedName name="תעשייה">#REF!</definedName>
  </definedNames>
  <calcPr calcId="191029"/>
</workbook>
</file>

<file path=xl/calcChain.xml><?xml version="1.0" encoding="utf-8"?>
<calcChain xmlns="http://schemas.openxmlformats.org/spreadsheetml/2006/main">
  <c r="C1" i="1" l="1"/>
  <c r="C190" i="25"/>
  <c r="C189" i="25"/>
  <c r="D184" i="25"/>
  <c r="D183" i="25"/>
  <c r="D182" i="25"/>
  <c r="D181" i="25"/>
  <c r="D174" i="25"/>
  <c r="D173" i="25"/>
  <c r="D172" i="25"/>
  <c r="D171" i="25"/>
  <c r="J163" i="25"/>
  <c r="I163" i="25"/>
  <c r="D163" i="25"/>
  <c r="J162" i="25"/>
  <c r="I162" i="25"/>
  <c r="D162" i="25"/>
  <c r="J161" i="25"/>
  <c r="I161" i="25"/>
  <c r="E161" i="25"/>
  <c r="D161" i="25"/>
  <c r="J160" i="25"/>
  <c r="I160" i="25"/>
  <c r="D160" i="25"/>
  <c r="J159" i="25"/>
  <c r="I159" i="25"/>
  <c r="E159" i="25"/>
  <c r="D159" i="25"/>
  <c r="J158" i="25"/>
  <c r="I158" i="25"/>
  <c r="D158" i="25"/>
  <c r="J157" i="25"/>
  <c r="I157" i="25"/>
  <c r="E157" i="25"/>
  <c r="D157" i="25"/>
  <c r="J156" i="25"/>
  <c r="I156" i="25"/>
  <c r="E156" i="25"/>
  <c r="D156" i="25"/>
  <c r="J155" i="25"/>
  <c r="I155" i="25"/>
  <c r="E155" i="25"/>
  <c r="D155" i="25"/>
  <c r="J154" i="25"/>
  <c r="I154" i="25"/>
  <c r="D154" i="25"/>
  <c r="J153" i="25"/>
  <c r="I153" i="25"/>
  <c r="E153" i="25"/>
  <c r="D153" i="25"/>
  <c r="J152" i="25"/>
  <c r="I152" i="25"/>
  <c r="E152" i="25"/>
  <c r="D152" i="25"/>
  <c r="J151" i="25"/>
  <c r="I151" i="25"/>
  <c r="E151" i="25"/>
  <c r="D151" i="25"/>
  <c r="F124" i="25"/>
  <c r="F122" i="25"/>
  <c r="F94" i="25"/>
  <c r="F93" i="25"/>
  <c r="F92" i="25"/>
  <c r="F91" i="25"/>
  <c r="F90" i="25"/>
  <c r="F89" i="25"/>
  <c r="F88" i="25"/>
  <c r="F86" i="25"/>
  <c r="F85" i="25"/>
  <c r="F84" i="25"/>
  <c r="F83" i="25"/>
  <c r="F78" i="25"/>
  <c r="C78" i="25"/>
  <c r="C69" i="25"/>
  <c r="E32" i="25"/>
  <c r="D32" i="25"/>
  <c r="E31" i="25"/>
  <c r="D31" i="25"/>
  <c r="E30" i="25"/>
  <c r="P12" i="9"/>
  <c r="P11" i="9"/>
  <c r="P10" i="9"/>
  <c r="M10" i="9"/>
  <c r="L10" i="9"/>
  <c r="K10" i="9"/>
  <c r="J10" i="9"/>
  <c r="P9" i="9"/>
  <c r="P8" i="9"/>
  <c r="M8" i="9"/>
  <c r="L8" i="9"/>
  <c r="K8" i="9"/>
  <c r="J8" i="9"/>
  <c r="P7" i="9"/>
  <c r="P6" i="9"/>
  <c r="M6" i="9"/>
  <c r="L6" i="9"/>
  <c r="K6" i="9"/>
  <c r="J6" i="9"/>
  <c r="P5" i="9"/>
  <c r="P4" i="9"/>
  <c r="P3" i="9"/>
  <c r="P2" i="9"/>
  <c r="P36" i="7"/>
  <c r="P35" i="7"/>
  <c r="P34" i="7"/>
  <c r="P33" i="7"/>
  <c r="P32" i="7"/>
  <c r="P31" i="7"/>
  <c r="P30" i="7"/>
  <c r="P29" i="7"/>
  <c r="P28" i="7"/>
  <c r="P27" i="7"/>
  <c r="P26" i="7"/>
  <c r="X21" i="7"/>
  <c r="W21" i="7"/>
  <c r="V21" i="7"/>
  <c r="U21" i="7"/>
  <c r="X19" i="7"/>
  <c r="W19" i="7"/>
  <c r="V19" i="7"/>
  <c r="U19" i="7"/>
  <c r="X17" i="7"/>
  <c r="W17" i="7"/>
  <c r="V17" i="7"/>
  <c r="U17" i="7"/>
  <c r="H50" i="20"/>
  <c r="H49" i="20"/>
  <c r="H48" i="20"/>
  <c r="H47" i="20"/>
  <c r="H46" i="20"/>
  <c r="H45" i="20"/>
  <c r="H44" i="20"/>
  <c r="H43" i="20"/>
  <c r="H42" i="20"/>
  <c r="H41" i="20"/>
  <c r="H40" i="20"/>
  <c r="H38" i="20"/>
  <c r="H37" i="20"/>
  <c r="H36" i="20"/>
  <c r="H35" i="20"/>
  <c r="H34" i="20"/>
  <c r="H33" i="20"/>
  <c r="H32" i="20"/>
  <c r="H31" i="20"/>
  <c r="H30" i="20"/>
  <c r="H29" i="20"/>
  <c r="H28" i="20"/>
  <c r="H27" i="20"/>
  <c r="H26" i="20"/>
  <c r="H25" i="20"/>
  <c r="H24" i="20"/>
  <c r="H23" i="20"/>
  <c r="H22" i="20"/>
  <c r="H21" i="20"/>
  <c r="H20" i="20"/>
  <c r="H15" i="20"/>
  <c r="H14" i="20"/>
  <c r="H13" i="20"/>
  <c r="G43" i="21"/>
  <c r="F43" i="21"/>
  <c r="E43" i="21"/>
  <c r="D43" i="21"/>
  <c r="B42" i="21"/>
  <c r="G40" i="21"/>
  <c r="F40" i="21"/>
  <c r="E40" i="21"/>
  <c r="D40" i="21"/>
  <c r="B39" i="21"/>
  <c r="G37" i="21"/>
  <c r="F37" i="21"/>
  <c r="E37" i="21"/>
  <c r="D37" i="21"/>
  <c r="B36" i="21"/>
  <c r="G34" i="21"/>
  <c r="F34" i="21"/>
  <c r="E34" i="21"/>
  <c r="D34" i="21"/>
  <c r="B33" i="21"/>
  <c r="G31" i="21"/>
  <c r="F31" i="21"/>
  <c r="E31" i="21"/>
  <c r="D31" i="21"/>
  <c r="G30" i="21"/>
  <c r="F30" i="21"/>
  <c r="E30" i="21"/>
  <c r="D30" i="21"/>
  <c r="B30" i="21"/>
  <c r="G28" i="21"/>
  <c r="F28" i="21"/>
  <c r="E28" i="21"/>
  <c r="D28" i="21"/>
  <c r="B27" i="21"/>
  <c r="G25" i="21"/>
  <c r="F25" i="21"/>
  <c r="E25" i="21"/>
  <c r="D25" i="21"/>
  <c r="G24" i="21"/>
  <c r="F24" i="21"/>
  <c r="E24" i="21"/>
  <c r="D24" i="21"/>
  <c r="B24" i="21"/>
  <c r="G22" i="21"/>
  <c r="F22" i="21"/>
  <c r="E22" i="21"/>
  <c r="D22" i="21"/>
  <c r="B21" i="21"/>
  <c r="G19" i="21"/>
  <c r="F19" i="21"/>
  <c r="E19" i="21"/>
  <c r="D19" i="21"/>
  <c r="G18" i="21"/>
  <c r="F18" i="21"/>
  <c r="E18" i="21"/>
  <c r="D18" i="21"/>
  <c r="B18" i="21"/>
  <c r="G16" i="21"/>
  <c r="F16" i="21"/>
  <c r="E16" i="21"/>
  <c r="D16" i="21"/>
  <c r="B15" i="21"/>
  <c r="G13" i="21"/>
  <c r="F13" i="21"/>
  <c r="E13" i="21"/>
  <c r="D13" i="21"/>
  <c r="B12" i="21"/>
  <c r="G10" i="21"/>
  <c r="F10" i="21"/>
  <c r="E10" i="21"/>
  <c r="D10" i="21"/>
  <c r="B9" i="21"/>
  <c r="G8" i="21"/>
  <c r="F8" i="21"/>
  <c r="E8" i="21"/>
  <c r="D8" i="21"/>
  <c r="B42" i="2"/>
  <c r="B38" i="2"/>
  <c r="E37" i="2"/>
  <c r="D37" i="2"/>
  <c r="C37" i="2"/>
  <c r="B37" i="2"/>
  <c r="K22" i="2"/>
  <c r="K16" i="2"/>
  <c r="I16" i="2"/>
  <c r="H16" i="2"/>
  <c r="K15" i="2"/>
  <c r="I15" i="2"/>
  <c r="H15" i="2"/>
  <c r="K14" i="2"/>
  <c r="I14" i="2"/>
  <c r="H14" i="2"/>
  <c r="K13" i="2"/>
  <c r="I13" i="2"/>
  <c r="H13" i="2"/>
  <c r="K12" i="2"/>
  <c r="I12" i="2"/>
  <c r="K11" i="2"/>
  <c r="I11" i="2"/>
  <c r="H11" i="2"/>
  <c r="K10" i="2"/>
  <c r="I10" i="2"/>
  <c r="H10" i="2"/>
  <c r="K9" i="2"/>
  <c r="I9" i="2"/>
  <c r="H9" i="2"/>
  <c r="K8" i="2"/>
  <c r="I8" i="2"/>
  <c r="H8" i="2"/>
  <c r="K7" i="2"/>
  <c r="I7" i="2"/>
  <c r="H7" i="2"/>
  <c r="K6" i="2"/>
  <c r="I6" i="2"/>
  <c r="H6" i="2"/>
  <c r="K5" i="2"/>
  <c r="K17" i="2" s="1"/>
  <c r="I5" i="2"/>
  <c r="H5" i="2"/>
  <c r="A5" i="2"/>
  <c r="F1" i="2"/>
  <c r="D1" i="2"/>
  <c r="B13" i="5"/>
  <c r="B4" i="5"/>
  <c r="B3" i="5"/>
  <c r="G8" i="4"/>
  <c r="F3" i="4"/>
  <c r="D3" i="4"/>
  <c r="D52" i="19"/>
  <c r="C52" i="19"/>
  <c r="D51" i="19"/>
  <c r="C51" i="19"/>
  <c r="D50" i="19"/>
  <c r="C50" i="19"/>
  <c r="H46" i="19"/>
  <c r="H45" i="19"/>
  <c r="H44" i="19"/>
  <c r="H43" i="19"/>
  <c r="H42" i="19"/>
  <c r="H41" i="19"/>
  <c r="H40" i="19"/>
  <c r="H39" i="19"/>
  <c r="H38" i="19"/>
  <c r="H34" i="19"/>
  <c r="E34" i="19"/>
  <c r="B34" i="19"/>
  <c r="H33" i="19"/>
  <c r="E33" i="19"/>
  <c r="H32" i="19"/>
  <c r="E32" i="19"/>
  <c r="O26" i="19"/>
  <c r="N26" i="19"/>
  <c r="B26" i="19" s="1"/>
  <c r="D26" i="19"/>
  <c r="O25" i="19"/>
  <c r="N25" i="19"/>
  <c r="B25" i="19" s="1"/>
  <c r="D25" i="19"/>
  <c r="O24" i="19"/>
  <c r="N24" i="19"/>
  <c r="B24" i="19" s="1"/>
  <c r="D24" i="19"/>
  <c r="O23" i="19"/>
  <c r="N23" i="19"/>
  <c r="B23" i="19" s="1"/>
  <c r="D23" i="19"/>
  <c r="O22" i="19"/>
  <c r="N22" i="19"/>
  <c r="B22" i="19" s="1"/>
  <c r="D22" i="19"/>
  <c r="O21" i="19"/>
  <c r="N21" i="19"/>
  <c r="B21" i="19" s="1"/>
  <c r="D21" i="19"/>
  <c r="O20" i="19"/>
  <c r="N20" i="19"/>
  <c r="B20" i="19" s="1"/>
  <c r="D20" i="19"/>
  <c r="O19" i="19"/>
  <c r="N19" i="19"/>
  <c r="D19" i="19"/>
  <c r="O18" i="19"/>
  <c r="N18" i="19"/>
  <c r="B18" i="19" s="1"/>
  <c r="D18" i="19"/>
  <c r="O17" i="19"/>
  <c r="N17" i="19"/>
  <c r="B17" i="19" s="1"/>
  <c r="D17" i="19"/>
  <c r="O16" i="19"/>
  <c r="N16" i="19"/>
  <c r="B16" i="19" s="1"/>
  <c r="D16" i="19"/>
  <c r="C12" i="19"/>
  <c r="G4" i="19"/>
  <c r="E4" i="19"/>
  <c r="C64" i="16"/>
  <c r="B64" i="16"/>
  <c r="C62" i="16"/>
  <c r="B62" i="16"/>
  <c r="D56" i="16"/>
  <c r="C56" i="16"/>
  <c r="D55" i="16"/>
  <c r="C55" i="16"/>
  <c r="D54" i="16"/>
  <c r="C54" i="16"/>
  <c r="D53" i="16"/>
  <c r="C53" i="16"/>
  <c r="D52" i="16"/>
  <c r="C52" i="16"/>
  <c r="D51" i="16"/>
  <c r="C51" i="16"/>
  <c r="D50" i="16"/>
  <c r="C50" i="16"/>
  <c r="D49" i="16"/>
  <c r="C49" i="16"/>
  <c r="B49" i="16"/>
  <c r="A49" i="16"/>
  <c r="B48" i="16"/>
  <c r="A48" i="16"/>
  <c r="C48" i="16" s="1"/>
  <c r="D47" i="16"/>
  <c r="C47" i="16"/>
  <c r="B47" i="16"/>
  <c r="D46" i="16"/>
  <c r="C46" i="16"/>
  <c r="B46" i="16"/>
  <c r="D45" i="16"/>
  <c r="C45" i="16"/>
  <c r="B45" i="16"/>
  <c r="D44" i="16"/>
  <c r="C44" i="16"/>
  <c r="B44" i="16"/>
  <c r="D43" i="16"/>
  <c r="C43" i="16"/>
  <c r="B43" i="16"/>
  <c r="D42" i="16"/>
  <c r="C42" i="16"/>
  <c r="B42" i="16"/>
  <c r="D41" i="16"/>
  <c r="C41" i="16"/>
  <c r="B41" i="16"/>
  <c r="D40" i="16"/>
  <c r="C40" i="16"/>
  <c r="B40" i="16"/>
  <c r="D39" i="16"/>
  <c r="C39" i="16"/>
  <c r="B39" i="16"/>
  <c r="E36" i="16"/>
  <c r="F36" i="16" s="1"/>
  <c r="G36" i="16" s="1"/>
  <c r="E35" i="16"/>
  <c r="F35" i="16" s="1"/>
  <c r="G35" i="16" s="1"/>
  <c r="E34" i="16"/>
  <c r="F34" i="16" s="1"/>
  <c r="G34" i="16" s="1"/>
  <c r="E33" i="16"/>
  <c r="F33" i="16" s="1"/>
  <c r="G33" i="16" s="1"/>
  <c r="E32" i="16"/>
  <c r="F32" i="16" s="1"/>
  <c r="G32" i="16" s="1"/>
  <c r="E31" i="16"/>
  <c r="F31" i="16" s="1"/>
  <c r="G31" i="16" s="1"/>
  <c r="E30" i="16"/>
  <c r="F30" i="16" s="1"/>
  <c r="G30" i="16" s="1"/>
  <c r="E24" i="16"/>
  <c r="F24" i="16" s="1"/>
  <c r="E23" i="16"/>
  <c r="F23" i="16" s="1"/>
  <c r="E22" i="16"/>
  <c r="F22" i="16" s="1"/>
  <c r="E21" i="16"/>
  <c r="F21" i="16" s="1"/>
  <c r="E20" i="16"/>
  <c r="F20" i="16" s="1"/>
  <c r="F19" i="16"/>
  <c r="E19" i="16"/>
  <c r="L4" i="16"/>
  <c r="G4" i="16"/>
  <c r="O89" i="18"/>
  <c r="N89" i="18"/>
  <c r="M89" i="18"/>
  <c r="I89" i="18"/>
  <c r="H89" i="18"/>
  <c r="G89" i="18"/>
  <c r="F89" i="18"/>
  <c r="C89" i="18"/>
  <c r="B89" i="18"/>
  <c r="O88" i="18"/>
  <c r="N88" i="18"/>
  <c r="M88" i="18"/>
  <c r="I88" i="18"/>
  <c r="H88" i="18"/>
  <c r="G88" i="18"/>
  <c r="F88" i="18"/>
  <c r="C88" i="18"/>
  <c r="B88" i="18"/>
  <c r="O87" i="18"/>
  <c r="N87" i="18"/>
  <c r="M87" i="18"/>
  <c r="I87" i="18"/>
  <c r="H87" i="18"/>
  <c r="G87" i="18"/>
  <c r="F87" i="18"/>
  <c r="C87" i="18"/>
  <c r="B87" i="18"/>
  <c r="O86" i="18"/>
  <c r="N86" i="18"/>
  <c r="M86" i="18"/>
  <c r="I86" i="18"/>
  <c r="H86" i="18"/>
  <c r="G86" i="18"/>
  <c r="F86" i="18"/>
  <c r="C86" i="18"/>
  <c r="B86" i="18"/>
  <c r="O83" i="18"/>
  <c r="N83" i="18"/>
  <c r="M83" i="18"/>
  <c r="I83" i="18"/>
  <c r="H83" i="18"/>
  <c r="G83" i="18"/>
  <c r="F83" i="18"/>
  <c r="C83" i="18"/>
  <c r="B83" i="18"/>
  <c r="O82" i="18"/>
  <c r="N82" i="18"/>
  <c r="M82" i="18"/>
  <c r="I82" i="18"/>
  <c r="H82" i="18"/>
  <c r="G82" i="18"/>
  <c r="F82" i="18"/>
  <c r="C82" i="18"/>
  <c r="B82" i="18"/>
  <c r="O81" i="18"/>
  <c r="N81" i="18"/>
  <c r="M81" i="18"/>
  <c r="I81" i="18"/>
  <c r="H81" i="18"/>
  <c r="G81" i="18"/>
  <c r="F81" i="18"/>
  <c r="C81" i="18"/>
  <c r="B81" i="18"/>
  <c r="O80" i="18"/>
  <c r="N80" i="18"/>
  <c r="M80" i="18"/>
  <c r="I80" i="18"/>
  <c r="H80" i="18"/>
  <c r="G80" i="18"/>
  <c r="F80" i="18"/>
  <c r="C80" i="18"/>
  <c r="B80" i="18"/>
  <c r="O77" i="18"/>
  <c r="N77" i="18"/>
  <c r="M77" i="18"/>
  <c r="I77" i="18"/>
  <c r="H77" i="18"/>
  <c r="G77" i="18"/>
  <c r="F77" i="18"/>
  <c r="C77" i="18"/>
  <c r="B77" i="18"/>
  <c r="O76" i="18"/>
  <c r="N76" i="18"/>
  <c r="M76" i="18"/>
  <c r="I76" i="18"/>
  <c r="H76" i="18"/>
  <c r="G76" i="18"/>
  <c r="F76" i="18"/>
  <c r="C76" i="18"/>
  <c r="B76" i="18"/>
  <c r="O75" i="18"/>
  <c r="N75" i="18"/>
  <c r="M75" i="18"/>
  <c r="I75" i="18"/>
  <c r="H75" i="18"/>
  <c r="G75" i="18"/>
  <c r="F75" i="18"/>
  <c r="C75" i="18"/>
  <c r="B75" i="18"/>
  <c r="O74" i="18"/>
  <c r="N74" i="18"/>
  <c r="M74" i="18"/>
  <c r="I74" i="18"/>
  <c r="H74" i="18"/>
  <c r="G74" i="18"/>
  <c r="F74" i="18"/>
  <c r="C74" i="18"/>
  <c r="B74" i="18"/>
  <c r="O71" i="18"/>
  <c r="N71" i="18"/>
  <c r="M71" i="18"/>
  <c r="I71" i="18"/>
  <c r="H71" i="18"/>
  <c r="G71" i="18"/>
  <c r="F71" i="18"/>
  <c r="C71" i="18"/>
  <c r="B71" i="18"/>
  <c r="O70" i="18"/>
  <c r="N70" i="18"/>
  <c r="M70" i="18"/>
  <c r="I70" i="18"/>
  <c r="H70" i="18"/>
  <c r="G70" i="18"/>
  <c r="F70" i="18"/>
  <c r="C70" i="18"/>
  <c r="B70" i="18"/>
  <c r="O69" i="18"/>
  <c r="N69" i="18"/>
  <c r="M69" i="18"/>
  <c r="I69" i="18"/>
  <c r="H69" i="18"/>
  <c r="G69" i="18"/>
  <c r="F69" i="18"/>
  <c r="C69" i="18"/>
  <c r="B69" i="18"/>
  <c r="O68" i="18"/>
  <c r="N68" i="18"/>
  <c r="M68" i="18"/>
  <c r="I68" i="18"/>
  <c r="H68" i="18"/>
  <c r="G68" i="18"/>
  <c r="F68" i="18"/>
  <c r="C68" i="18"/>
  <c r="B68" i="18"/>
  <c r="O65" i="18"/>
  <c r="N65" i="18"/>
  <c r="M65" i="18"/>
  <c r="I65" i="18"/>
  <c r="H65" i="18"/>
  <c r="G65" i="18"/>
  <c r="F65" i="18"/>
  <c r="C65" i="18"/>
  <c r="B65" i="18"/>
  <c r="O64" i="18"/>
  <c r="N64" i="18"/>
  <c r="M64" i="18"/>
  <c r="I64" i="18"/>
  <c r="H64" i="18"/>
  <c r="G64" i="18"/>
  <c r="F64" i="18"/>
  <c r="C64" i="18"/>
  <c r="B64" i="18"/>
  <c r="O63" i="18"/>
  <c r="N63" i="18"/>
  <c r="M63" i="18"/>
  <c r="I63" i="18"/>
  <c r="H63" i="18"/>
  <c r="G63" i="18"/>
  <c r="F63" i="18"/>
  <c r="C63" i="18"/>
  <c r="B63" i="18"/>
  <c r="O62" i="18"/>
  <c r="N62" i="18"/>
  <c r="M62" i="18"/>
  <c r="I62" i="18"/>
  <c r="H62" i="18"/>
  <c r="G62" i="18"/>
  <c r="F62" i="18"/>
  <c r="C62" i="18"/>
  <c r="B62" i="18"/>
  <c r="O59" i="18"/>
  <c r="N59" i="18"/>
  <c r="M59" i="18"/>
  <c r="I59" i="18"/>
  <c r="H59" i="18"/>
  <c r="G59" i="18"/>
  <c r="F59" i="18"/>
  <c r="C59" i="18"/>
  <c r="B59" i="18"/>
  <c r="O58" i="18"/>
  <c r="N58" i="18"/>
  <c r="M58" i="18"/>
  <c r="I58" i="18"/>
  <c r="H58" i="18"/>
  <c r="G58" i="18"/>
  <c r="F58" i="18"/>
  <c r="C58" i="18"/>
  <c r="B58" i="18"/>
  <c r="O57" i="18"/>
  <c r="N57" i="18"/>
  <c r="M57" i="18"/>
  <c r="I57" i="18"/>
  <c r="H57" i="18"/>
  <c r="G57" i="18"/>
  <c r="F57" i="18"/>
  <c r="C57" i="18"/>
  <c r="B57" i="18"/>
  <c r="O56" i="18"/>
  <c r="N56" i="18"/>
  <c r="M56" i="18"/>
  <c r="I56" i="18"/>
  <c r="H56" i="18"/>
  <c r="G56" i="18"/>
  <c r="F56" i="18"/>
  <c r="C56" i="18"/>
  <c r="B56" i="18"/>
  <c r="O53" i="18"/>
  <c r="N53" i="18"/>
  <c r="M53" i="18"/>
  <c r="I53" i="18"/>
  <c r="H53" i="18"/>
  <c r="G53" i="18"/>
  <c r="F53" i="18"/>
  <c r="C53" i="18"/>
  <c r="B53" i="18"/>
  <c r="O52" i="18"/>
  <c r="N52" i="18"/>
  <c r="M52" i="18"/>
  <c r="I52" i="18"/>
  <c r="H52" i="18"/>
  <c r="G52" i="18"/>
  <c r="F52" i="18"/>
  <c r="C52" i="18"/>
  <c r="B52" i="18"/>
  <c r="O51" i="18"/>
  <c r="N51" i="18"/>
  <c r="M51" i="18"/>
  <c r="I51" i="18"/>
  <c r="H51" i="18"/>
  <c r="G51" i="18"/>
  <c r="F51" i="18"/>
  <c r="C51" i="18"/>
  <c r="B51" i="18"/>
  <c r="O50" i="18"/>
  <c r="N50" i="18"/>
  <c r="M50" i="18"/>
  <c r="I50" i="18"/>
  <c r="H50" i="18"/>
  <c r="G50" i="18"/>
  <c r="F50" i="18"/>
  <c r="C50" i="18"/>
  <c r="B50" i="18"/>
  <c r="O47" i="18"/>
  <c r="N47" i="18"/>
  <c r="M47" i="18"/>
  <c r="I47" i="18"/>
  <c r="H47" i="18"/>
  <c r="G47" i="18"/>
  <c r="F47" i="18"/>
  <c r="C47" i="18"/>
  <c r="B47" i="18"/>
  <c r="O46" i="18"/>
  <c r="N46" i="18"/>
  <c r="M46" i="18"/>
  <c r="I46" i="18"/>
  <c r="H46" i="18"/>
  <c r="G46" i="18"/>
  <c r="F46" i="18"/>
  <c r="C46" i="18"/>
  <c r="B46" i="18"/>
  <c r="O45" i="18"/>
  <c r="N45" i="18"/>
  <c r="M45" i="18"/>
  <c r="I45" i="18"/>
  <c r="H45" i="18"/>
  <c r="G45" i="18"/>
  <c r="F45" i="18"/>
  <c r="C45" i="18"/>
  <c r="B45" i="18"/>
  <c r="O44" i="18"/>
  <c r="N44" i="18"/>
  <c r="M44" i="18"/>
  <c r="I44" i="18"/>
  <c r="H44" i="18"/>
  <c r="G44" i="18"/>
  <c r="F44" i="18"/>
  <c r="C44" i="18"/>
  <c r="B44" i="18"/>
  <c r="N43" i="18"/>
  <c r="M43" i="18"/>
  <c r="H43" i="18"/>
  <c r="O43" i="18" s="1"/>
  <c r="G43" i="18"/>
  <c r="G49" i="18" s="1"/>
  <c r="F43" i="18"/>
  <c r="I43" i="18" s="1"/>
  <c r="O40" i="18"/>
  <c r="N40" i="18"/>
  <c r="M40" i="18"/>
  <c r="O39" i="18"/>
  <c r="N39" i="18"/>
  <c r="M39" i="18"/>
  <c r="I39" i="18"/>
  <c r="H39" i="18"/>
  <c r="G39" i="18"/>
  <c r="F39" i="18"/>
  <c r="C39" i="18"/>
  <c r="B39" i="18"/>
  <c r="O38" i="18"/>
  <c r="N38" i="18"/>
  <c r="M38" i="18"/>
  <c r="I38" i="18"/>
  <c r="H38" i="18"/>
  <c r="G38" i="18"/>
  <c r="F38" i="18"/>
  <c r="C38" i="18"/>
  <c r="B38" i="18"/>
  <c r="O37" i="18"/>
  <c r="N37" i="18"/>
  <c r="M37" i="18"/>
  <c r="I37" i="18"/>
  <c r="H37" i="18"/>
  <c r="G37" i="18"/>
  <c r="F37" i="18"/>
  <c r="C37" i="18"/>
  <c r="B37" i="18"/>
  <c r="O36" i="18"/>
  <c r="N36" i="18"/>
  <c r="M36" i="18"/>
  <c r="I36" i="18"/>
  <c r="H36" i="18"/>
  <c r="G36" i="18"/>
  <c r="F36" i="18"/>
  <c r="C36" i="18"/>
  <c r="B36" i="18"/>
  <c r="H35" i="18"/>
  <c r="O35" i="18" s="1"/>
  <c r="G35" i="18"/>
  <c r="N35" i="18" s="1"/>
  <c r="F35" i="18"/>
  <c r="M35" i="18" s="1"/>
  <c r="O33" i="18"/>
  <c r="N33" i="18"/>
  <c r="M33" i="18"/>
  <c r="I33" i="18"/>
  <c r="H33" i="18"/>
  <c r="G33" i="18"/>
  <c r="F33" i="18"/>
  <c r="C33" i="18"/>
  <c r="B33" i="18"/>
  <c r="O32" i="18"/>
  <c r="N32" i="18"/>
  <c r="M32" i="18"/>
  <c r="I32" i="18"/>
  <c r="H32" i="18"/>
  <c r="G32" i="18"/>
  <c r="F32" i="18"/>
  <c r="C32" i="18"/>
  <c r="B32" i="18"/>
  <c r="O31" i="18"/>
  <c r="N31" i="18"/>
  <c r="M31" i="18"/>
  <c r="I31" i="18"/>
  <c r="H31" i="18"/>
  <c r="G31" i="18"/>
  <c r="F31" i="18"/>
  <c r="C31" i="18"/>
  <c r="B31" i="18"/>
  <c r="O30" i="18"/>
  <c r="N30" i="18"/>
  <c r="M30" i="18"/>
  <c r="I30" i="18"/>
  <c r="H30" i="18"/>
  <c r="G30" i="18"/>
  <c r="F30" i="18"/>
  <c r="C30" i="18"/>
  <c r="B30" i="18"/>
  <c r="H29" i="18"/>
  <c r="O29" i="18" s="1"/>
  <c r="O27" i="18"/>
  <c r="N27" i="18"/>
  <c r="M27" i="18"/>
  <c r="I27" i="18"/>
  <c r="H27" i="18"/>
  <c r="G27" i="18"/>
  <c r="F27" i="18"/>
  <c r="C27" i="18"/>
  <c r="B27" i="18"/>
  <c r="O26" i="18"/>
  <c r="N26" i="18"/>
  <c r="M26" i="18"/>
  <c r="I26" i="18"/>
  <c r="H26" i="18"/>
  <c r="G26" i="18"/>
  <c r="F26" i="18"/>
  <c r="C26" i="18"/>
  <c r="B26" i="18"/>
  <c r="O25" i="18"/>
  <c r="N25" i="18"/>
  <c r="M25" i="18"/>
  <c r="I25" i="18"/>
  <c r="H25" i="18"/>
  <c r="G25" i="18"/>
  <c r="F25" i="18"/>
  <c r="C25" i="18"/>
  <c r="B25" i="18"/>
  <c r="O24" i="18"/>
  <c r="N24" i="18"/>
  <c r="M24" i="18"/>
  <c r="I24" i="18"/>
  <c r="H24" i="18"/>
  <c r="G24" i="18"/>
  <c r="F24" i="18"/>
  <c r="C24" i="18"/>
  <c r="B24" i="18"/>
  <c r="O23" i="18"/>
  <c r="N23" i="18"/>
  <c r="M23" i="18"/>
  <c r="H23" i="18"/>
  <c r="G23" i="18"/>
  <c r="G29" i="18" s="1"/>
  <c r="N29" i="18" s="1"/>
  <c r="F23" i="18"/>
  <c r="I23" i="18" s="1"/>
  <c r="G19" i="18"/>
  <c r="G5" i="18"/>
  <c r="D5" i="18"/>
  <c r="H3539" i="1" a="1"/>
  <c r="H3539" i="1"/>
  <c r="H3538" i="1" a="1"/>
  <c r="H3538" i="1"/>
  <c r="H3537" i="1" a="1"/>
  <c r="H3537" i="1"/>
  <c r="H3536" i="1" a="1"/>
  <c r="H3536" i="1"/>
  <c r="H3535" i="1" a="1"/>
  <c r="H3535" i="1"/>
  <c r="H3534" i="1" a="1"/>
  <c r="H3534" i="1"/>
  <c r="H3533" i="1" a="1"/>
  <c r="H3533" i="1"/>
  <c r="H3532" i="1" a="1"/>
  <c r="H3532" i="1"/>
  <c r="H3531" i="1" a="1"/>
  <c r="H3531" i="1"/>
  <c r="H3530" i="1" a="1"/>
  <c r="H3530" i="1"/>
  <c r="H3529" i="1" a="1"/>
  <c r="H3529" i="1"/>
  <c r="H3528" i="1" a="1"/>
  <c r="H3528" i="1"/>
  <c r="H3527" i="1" a="1"/>
  <c r="H3527" i="1"/>
  <c r="H3526" i="1" a="1"/>
  <c r="H3526" i="1"/>
  <c r="H3525" i="1" a="1"/>
  <c r="H3525" i="1"/>
  <c r="H3524" i="1" a="1"/>
  <c r="H3524" i="1"/>
  <c r="H3523" i="1" a="1"/>
  <c r="H3523" i="1"/>
  <c r="H3522" i="1" a="1"/>
  <c r="H3522" i="1"/>
  <c r="H3521" i="1" a="1"/>
  <c r="H3521" i="1"/>
  <c r="H3520" i="1" a="1"/>
  <c r="H3520" i="1"/>
  <c r="H3519" i="1" a="1"/>
  <c r="H3519" i="1"/>
  <c r="H3518" i="1" a="1"/>
  <c r="H3518" i="1"/>
  <c r="H3517" i="1" a="1"/>
  <c r="H3517" i="1"/>
  <c r="H3516" i="1" a="1"/>
  <c r="H3516" i="1"/>
  <c r="H3515" i="1" a="1"/>
  <c r="H3515" i="1"/>
  <c r="H3514" i="1" a="1"/>
  <c r="H3514" i="1"/>
  <c r="H3513" i="1" a="1"/>
  <c r="H3513" i="1"/>
  <c r="H3512" i="1" a="1"/>
  <c r="H3512" i="1"/>
  <c r="H3511" i="1" a="1"/>
  <c r="H3511" i="1"/>
  <c r="H3510" i="1" a="1"/>
  <c r="H3510" i="1"/>
  <c r="H3509" i="1" a="1"/>
  <c r="H3509" i="1"/>
  <c r="H3508" i="1" a="1"/>
  <c r="H3508" i="1"/>
  <c r="H3507" i="1" a="1"/>
  <c r="H3507" i="1"/>
  <c r="H3506" i="1" a="1"/>
  <c r="H3506" i="1"/>
  <c r="H3505" i="1" a="1"/>
  <c r="H3505" i="1"/>
  <c r="H3504" i="1" a="1"/>
  <c r="H3504" i="1"/>
  <c r="H3503" i="1" a="1"/>
  <c r="H3503" i="1"/>
  <c r="H3502" i="1" a="1"/>
  <c r="H3502" i="1"/>
  <c r="H3501" i="1" a="1"/>
  <c r="H3501" i="1"/>
  <c r="H3500" i="1" a="1"/>
  <c r="H3500" i="1"/>
  <c r="H3499" i="1" a="1"/>
  <c r="H3499" i="1"/>
  <c r="H3498" i="1" a="1"/>
  <c r="H3498" i="1"/>
  <c r="H3497" i="1" a="1"/>
  <c r="H3497" i="1"/>
  <c r="H3496" i="1" a="1"/>
  <c r="H3496" i="1"/>
  <c r="H3495" i="1" a="1"/>
  <c r="H3495" i="1"/>
  <c r="H3494" i="1" a="1"/>
  <c r="H3494" i="1"/>
  <c r="H3493" i="1" a="1"/>
  <c r="H3493" i="1"/>
  <c r="H3492" i="1" a="1"/>
  <c r="H3492" i="1"/>
  <c r="H3491" i="1" a="1"/>
  <c r="H3491" i="1"/>
  <c r="H3490" i="1" a="1"/>
  <c r="H3490" i="1"/>
  <c r="H3489" i="1" a="1"/>
  <c r="H3489" i="1"/>
  <c r="H3488" i="1" a="1"/>
  <c r="H3488" i="1"/>
  <c r="H3487" i="1" a="1"/>
  <c r="H3487" i="1"/>
  <c r="H3486" i="1" a="1"/>
  <c r="H3486" i="1"/>
  <c r="H3485" i="1" a="1"/>
  <c r="H3485" i="1"/>
  <c r="H3484" i="1" a="1"/>
  <c r="H3484" i="1"/>
  <c r="H3483" i="1" a="1"/>
  <c r="H3483" i="1"/>
  <c r="H3482" i="1" a="1"/>
  <c r="H3482" i="1"/>
  <c r="H3481" i="1" a="1"/>
  <c r="H3481" i="1"/>
  <c r="H3480" i="1" a="1"/>
  <c r="H3480" i="1"/>
  <c r="H3479" i="1" a="1"/>
  <c r="H3479" i="1"/>
  <c r="H3478" i="1" a="1"/>
  <c r="H3478" i="1"/>
  <c r="H3477" i="1" a="1"/>
  <c r="H3477" i="1"/>
  <c r="H3476" i="1" a="1"/>
  <c r="H3476" i="1"/>
  <c r="H3475" i="1" a="1"/>
  <c r="H3475" i="1"/>
  <c r="H3474" i="1" a="1"/>
  <c r="H3474" i="1"/>
  <c r="H3473" i="1" a="1"/>
  <c r="H3473" i="1"/>
  <c r="H3472" i="1" a="1"/>
  <c r="H3472" i="1"/>
  <c r="H3471" i="1" a="1"/>
  <c r="H3471" i="1"/>
  <c r="H3470" i="1" a="1"/>
  <c r="H3470" i="1"/>
  <c r="H3469" i="1" a="1"/>
  <c r="H3469" i="1"/>
  <c r="H3468" i="1" a="1"/>
  <c r="H3468" i="1"/>
  <c r="H3467" i="1" a="1"/>
  <c r="H3467" i="1"/>
  <c r="H3466" i="1" a="1"/>
  <c r="H3466" i="1"/>
  <c r="H3465" i="1" a="1"/>
  <c r="H3465" i="1"/>
  <c r="H3464" i="1" a="1"/>
  <c r="H3464" i="1"/>
  <c r="H3463" i="1" a="1"/>
  <c r="H3463" i="1"/>
  <c r="H3462" i="1" a="1"/>
  <c r="H3462" i="1"/>
  <c r="H3461" i="1" a="1"/>
  <c r="H3461" i="1"/>
  <c r="H3460" i="1" a="1"/>
  <c r="H3460" i="1"/>
  <c r="H3459" i="1" a="1"/>
  <c r="H3459" i="1"/>
  <c r="H3458" i="1" a="1"/>
  <c r="H3458" i="1"/>
  <c r="H3457" i="1" a="1"/>
  <c r="H3457" i="1"/>
  <c r="H3456" i="1" a="1"/>
  <c r="H3456" i="1"/>
  <c r="H3455" i="1" a="1"/>
  <c r="H3455" i="1"/>
  <c r="H3454" i="1" a="1"/>
  <c r="H3454" i="1"/>
  <c r="H3453" i="1" a="1"/>
  <c r="H3453" i="1"/>
  <c r="H3452" i="1" a="1"/>
  <c r="H3452" i="1"/>
  <c r="H3451" i="1" a="1"/>
  <c r="H3451" i="1"/>
  <c r="H3450" i="1" a="1"/>
  <c r="H3450" i="1"/>
  <c r="H3449" i="1" a="1"/>
  <c r="H3449" i="1"/>
  <c r="H3448" i="1" a="1"/>
  <c r="H3448" i="1"/>
  <c r="H3447" i="1" a="1"/>
  <c r="H3447" i="1"/>
  <c r="H3446" i="1" a="1"/>
  <c r="H3446" i="1"/>
  <c r="H3445" i="1" a="1"/>
  <c r="H3445" i="1"/>
  <c r="H3444" i="1" a="1"/>
  <c r="H3444" i="1"/>
  <c r="H3443" i="1" a="1"/>
  <c r="H3443" i="1"/>
  <c r="H3442" i="1" a="1"/>
  <c r="H3442" i="1"/>
  <c r="H3441" i="1" a="1"/>
  <c r="H3441" i="1"/>
  <c r="H3440" i="1" a="1"/>
  <c r="H3440" i="1"/>
  <c r="H3439" i="1" a="1"/>
  <c r="H3439" i="1"/>
  <c r="H3438" i="1" a="1"/>
  <c r="H3438" i="1"/>
  <c r="H3437" i="1" a="1"/>
  <c r="H3437" i="1"/>
  <c r="H3436" i="1" a="1"/>
  <c r="H3436" i="1"/>
  <c r="H3435" i="1" a="1"/>
  <c r="H3435" i="1"/>
  <c r="H3434" i="1" a="1"/>
  <c r="H3434" i="1"/>
  <c r="H3433" i="1" a="1"/>
  <c r="H3433" i="1"/>
  <c r="H3432" i="1" a="1"/>
  <c r="H3432" i="1"/>
  <c r="H3431" i="1" a="1"/>
  <c r="H3431" i="1"/>
  <c r="H3430" i="1" a="1"/>
  <c r="H3430" i="1"/>
  <c r="H3429" i="1" a="1"/>
  <c r="H3429" i="1"/>
  <c r="H3428" i="1" a="1"/>
  <c r="H3428" i="1"/>
  <c r="H3427" i="1" a="1"/>
  <c r="H3427" i="1"/>
  <c r="H3426" i="1" a="1"/>
  <c r="H3426" i="1"/>
  <c r="H3425" i="1" a="1"/>
  <c r="H3425" i="1"/>
  <c r="H3424" i="1" a="1"/>
  <c r="H3424" i="1"/>
  <c r="H3423" i="1" a="1"/>
  <c r="H3423" i="1"/>
  <c r="H3422" i="1" a="1"/>
  <c r="H3422" i="1"/>
  <c r="H3421" i="1" a="1"/>
  <c r="H3421" i="1"/>
  <c r="H3420" i="1" a="1"/>
  <c r="H3420" i="1"/>
  <c r="H3419" i="1" a="1"/>
  <c r="H3419" i="1"/>
  <c r="H3418" i="1" a="1"/>
  <c r="H3418" i="1"/>
  <c r="H3417" i="1" a="1"/>
  <c r="H3417" i="1"/>
  <c r="H3416" i="1" a="1"/>
  <c r="H3416" i="1"/>
  <c r="H3415" i="1" a="1"/>
  <c r="H3415" i="1"/>
  <c r="H3414" i="1" a="1"/>
  <c r="H3414" i="1"/>
  <c r="H3413" i="1" a="1"/>
  <c r="H3413" i="1"/>
  <c r="H3412" i="1" a="1"/>
  <c r="H3412" i="1"/>
  <c r="H3411" i="1" a="1"/>
  <c r="H3411" i="1"/>
  <c r="H3410" i="1" a="1"/>
  <c r="H3410" i="1"/>
  <c r="H3409" i="1" a="1"/>
  <c r="H3409" i="1"/>
  <c r="H3408" i="1" a="1"/>
  <c r="H3408" i="1"/>
  <c r="H3407" i="1" a="1"/>
  <c r="H3407" i="1"/>
  <c r="H3406" i="1" a="1"/>
  <c r="H3406" i="1"/>
  <c r="H3405" i="1" a="1"/>
  <c r="H3405" i="1"/>
  <c r="H3404" i="1" a="1"/>
  <c r="H3404" i="1"/>
  <c r="H3403" i="1" a="1"/>
  <c r="H3403" i="1"/>
  <c r="H3402" i="1" a="1"/>
  <c r="H3402" i="1"/>
  <c r="H3401" i="1" a="1"/>
  <c r="H3401" i="1"/>
  <c r="H3400" i="1" a="1"/>
  <c r="H3400" i="1"/>
  <c r="H3399" i="1" a="1"/>
  <c r="H3399" i="1"/>
  <c r="H3398" i="1" a="1"/>
  <c r="H3398" i="1"/>
  <c r="H3397" i="1" a="1"/>
  <c r="H3397" i="1"/>
  <c r="H3396" i="1" a="1"/>
  <c r="H3396" i="1"/>
  <c r="H3395" i="1" a="1"/>
  <c r="H3395" i="1"/>
  <c r="H3394" i="1" a="1"/>
  <c r="H3394" i="1"/>
  <c r="H3393" i="1" a="1"/>
  <c r="H3393" i="1"/>
  <c r="H3392" i="1" a="1"/>
  <c r="H3392" i="1"/>
  <c r="H3391" i="1" a="1"/>
  <c r="H3391" i="1"/>
  <c r="H3390" i="1" a="1"/>
  <c r="H3390" i="1"/>
  <c r="H3389" i="1" a="1"/>
  <c r="H3389" i="1"/>
  <c r="H3388" i="1" a="1"/>
  <c r="H3388" i="1"/>
  <c r="H3387" i="1" a="1"/>
  <c r="H3387" i="1"/>
  <c r="H3386" i="1" a="1"/>
  <c r="H3386" i="1"/>
  <c r="H3385" i="1" a="1"/>
  <c r="H3385" i="1"/>
  <c r="H3384" i="1" a="1"/>
  <c r="H3384" i="1"/>
  <c r="H3383" i="1" a="1"/>
  <c r="H3383" i="1"/>
  <c r="H3382" i="1" a="1"/>
  <c r="H3382" i="1"/>
  <c r="H3381" i="1" a="1"/>
  <c r="H3381" i="1"/>
  <c r="H3380" i="1" a="1"/>
  <c r="H3380" i="1"/>
  <c r="H3379" i="1" a="1"/>
  <c r="H3379" i="1"/>
  <c r="H3378" i="1" a="1"/>
  <c r="H3378" i="1"/>
  <c r="H3377" i="1" a="1"/>
  <c r="H3377" i="1"/>
  <c r="H3376" i="1" a="1"/>
  <c r="H3376" i="1"/>
  <c r="H3375" i="1" a="1"/>
  <c r="H3375" i="1"/>
  <c r="H3374" i="1" a="1"/>
  <c r="H3374" i="1"/>
  <c r="H3373" i="1" a="1"/>
  <c r="H3373" i="1"/>
  <c r="H3372" i="1" a="1"/>
  <c r="H3372" i="1"/>
  <c r="H3371" i="1" a="1"/>
  <c r="H3371" i="1"/>
  <c r="H3370" i="1" a="1"/>
  <c r="H3370" i="1"/>
  <c r="H3369" i="1" a="1"/>
  <c r="H3369" i="1"/>
  <c r="H3368" i="1" a="1"/>
  <c r="H3368" i="1"/>
  <c r="H3367" i="1" a="1"/>
  <c r="H3367" i="1"/>
  <c r="H3366" i="1" a="1"/>
  <c r="H3366" i="1"/>
  <c r="H3365" i="1" a="1"/>
  <c r="H3365" i="1"/>
  <c r="H3364" i="1" a="1"/>
  <c r="H3364" i="1"/>
  <c r="H3363" i="1" a="1"/>
  <c r="H3363" i="1"/>
  <c r="H3362" i="1" a="1"/>
  <c r="H3362" i="1"/>
  <c r="H3361" i="1" a="1"/>
  <c r="H3361" i="1"/>
  <c r="H3360" i="1" a="1"/>
  <c r="H3360" i="1"/>
  <c r="H3359" i="1" a="1"/>
  <c r="H3359" i="1"/>
  <c r="H3358" i="1" a="1"/>
  <c r="H3358" i="1"/>
  <c r="H3357" i="1" a="1"/>
  <c r="H3357" i="1"/>
  <c r="H3356" i="1" a="1"/>
  <c r="H3356" i="1"/>
  <c r="H3355" i="1" a="1"/>
  <c r="H3355" i="1"/>
  <c r="H3354" i="1" a="1"/>
  <c r="H3354" i="1"/>
  <c r="H3353" i="1" a="1"/>
  <c r="H3353" i="1"/>
  <c r="H3352" i="1" a="1"/>
  <c r="H3352" i="1"/>
  <c r="H3351" i="1" a="1"/>
  <c r="H3351" i="1"/>
  <c r="H3350" i="1" a="1"/>
  <c r="H3350" i="1"/>
  <c r="H3349" i="1" a="1"/>
  <c r="H3349" i="1"/>
  <c r="H3348" i="1" a="1"/>
  <c r="H3348" i="1"/>
  <c r="H3347" i="1" a="1"/>
  <c r="H3347" i="1"/>
  <c r="H3346" i="1" a="1"/>
  <c r="H3346" i="1"/>
  <c r="H3345" i="1" a="1"/>
  <c r="H3345" i="1"/>
  <c r="H3344" i="1" a="1"/>
  <c r="H3344" i="1"/>
  <c r="H3343" i="1" a="1"/>
  <c r="H3343" i="1"/>
  <c r="H3342" i="1" a="1"/>
  <c r="H3342" i="1"/>
  <c r="H3341" i="1" a="1"/>
  <c r="H3341" i="1"/>
  <c r="H3340" i="1" a="1"/>
  <c r="H3340" i="1"/>
  <c r="H3339" i="1" a="1"/>
  <c r="H3339" i="1"/>
  <c r="H3338" i="1" a="1"/>
  <c r="H3338" i="1"/>
  <c r="H3337" i="1" a="1"/>
  <c r="H3337" i="1"/>
  <c r="H3336" i="1" a="1"/>
  <c r="H3336" i="1"/>
  <c r="H3335" i="1" a="1"/>
  <c r="H3335" i="1"/>
  <c r="H3334" i="1" a="1"/>
  <c r="H3334" i="1"/>
  <c r="H3333" i="1" a="1"/>
  <c r="H3333" i="1"/>
  <c r="H3332" i="1" a="1"/>
  <c r="H3332" i="1"/>
  <c r="H3331" i="1" a="1"/>
  <c r="H3331" i="1"/>
  <c r="H3330" i="1" a="1"/>
  <c r="H3330" i="1"/>
  <c r="H3329" i="1" a="1"/>
  <c r="H3329" i="1"/>
  <c r="H3328" i="1" a="1"/>
  <c r="H3328" i="1"/>
  <c r="H3327" i="1" a="1"/>
  <c r="H3327" i="1"/>
  <c r="H3326" i="1" a="1"/>
  <c r="H3326" i="1"/>
  <c r="H3325" i="1" a="1"/>
  <c r="H3325" i="1"/>
  <c r="H3324" i="1" a="1"/>
  <c r="H3324" i="1"/>
  <c r="H3323" i="1" a="1"/>
  <c r="H3323" i="1"/>
  <c r="H3322" i="1" a="1"/>
  <c r="H3322" i="1"/>
  <c r="H3321" i="1" a="1"/>
  <c r="H3321" i="1"/>
  <c r="H3320" i="1" a="1"/>
  <c r="H3320" i="1"/>
  <c r="H3319" i="1" a="1"/>
  <c r="H3319" i="1"/>
  <c r="H3318" i="1" a="1"/>
  <c r="H3318" i="1"/>
  <c r="H3317" i="1" a="1"/>
  <c r="H3317" i="1"/>
  <c r="H3316" i="1" a="1"/>
  <c r="H3316" i="1"/>
  <c r="H3315" i="1" a="1"/>
  <c r="H3315" i="1"/>
  <c r="H3314" i="1" a="1"/>
  <c r="H3314" i="1"/>
  <c r="H3313" i="1" a="1"/>
  <c r="H3313" i="1"/>
  <c r="H3312" i="1" a="1"/>
  <c r="H3312" i="1"/>
  <c r="H3311" i="1" a="1"/>
  <c r="H3311" i="1"/>
  <c r="H3310" i="1" a="1"/>
  <c r="H3310" i="1"/>
  <c r="H3309" i="1" a="1"/>
  <c r="H3309" i="1"/>
  <c r="H3308" i="1" a="1"/>
  <c r="H3308" i="1"/>
  <c r="H3307" i="1" a="1"/>
  <c r="H3307" i="1"/>
  <c r="H3306" i="1" a="1"/>
  <c r="H3306" i="1"/>
  <c r="H3305" i="1" a="1"/>
  <c r="H3305" i="1"/>
  <c r="H3304" i="1" a="1"/>
  <c r="H3304" i="1"/>
  <c r="H3303" i="1" a="1"/>
  <c r="H3303" i="1"/>
  <c r="H3302" i="1" a="1"/>
  <c r="H3302" i="1"/>
  <c r="H3301" i="1" a="1"/>
  <c r="H3301" i="1"/>
  <c r="H3300" i="1" a="1"/>
  <c r="H3300" i="1"/>
  <c r="H3299" i="1" a="1"/>
  <c r="H3299" i="1"/>
  <c r="H3298" i="1" a="1"/>
  <c r="H3298" i="1"/>
  <c r="H3297" i="1" a="1"/>
  <c r="H3297" i="1"/>
  <c r="H3296" i="1" a="1"/>
  <c r="H3296" i="1"/>
  <c r="H3295" i="1" a="1"/>
  <c r="H3295" i="1"/>
  <c r="H3294" i="1" a="1"/>
  <c r="H3294" i="1"/>
  <c r="H3293" i="1" a="1"/>
  <c r="H3293" i="1"/>
  <c r="H3292" i="1" a="1"/>
  <c r="H3292" i="1"/>
  <c r="H3291" i="1" a="1"/>
  <c r="H3291" i="1"/>
  <c r="H3290" i="1" a="1"/>
  <c r="H3290" i="1"/>
  <c r="H3289" i="1" a="1"/>
  <c r="H3289" i="1"/>
  <c r="H3288" i="1" a="1"/>
  <c r="H3288" i="1"/>
  <c r="H3287" i="1" a="1"/>
  <c r="H3287" i="1"/>
  <c r="H3286" i="1" a="1"/>
  <c r="H3286" i="1"/>
  <c r="H3285" i="1" a="1"/>
  <c r="H3285" i="1"/>
  <c r="H3284" i="1" a="1"/>
  <c r="H3284" i="1"/>
  <c r="H3283" i="1" a="1"/>
  <c r="H3283" i="1"/>
  <c r="H3282" i="1" a="1"/>
  <c r="H3282" i="1"/>
  <c r="H3281" i="1" a="1"/>
  <c r="H3281" i="1"/>
  <c r="H3280" i="1" a="1"/>
  <c r="H3280" i="1"/>
  <c r="H3279" i="1" a="1"/>
  <c r="H3279" i="1"/>
  <c r="H3278" i="1" a="1"/>
  <c r="H3278" i="1"/>
  <c r="H3277" i="1" a="1"/>
  <c r="H3277" i="1"/>
  <c r="H3276" i="1" a="1"/>
  <c r="H3276" i="1"/>
  <c r="H3275" i="1" a="1"/>
  <c r="H3275" i="1"/>
  <c r="H3274" i="1" a="1"/>
  <c r="H3274" i="1"/>
  <c r="H3273" i="1" a="1"/>
  <c r="H3273" i="1"/>
  <c r="H3272" i="1" a="1"/>
  <c r="H3272" i="1"/>
  <c r="H3271" i="1" a="1"/>
  <c r="H3271" i="1"/>
  <c r="H3270" i="1" a="1"/>
  <c r="H3270" i="1"/>
  <c r="H3269" i="1" a="1"/>
  <c r="H3269" i="1"/>
  <c r="H3268" i="1" a="1"/>
  <c r="H3268" i="1"/>
  <c r="H3267" i="1" a="1"/>
  <c r="H3267" i="1"/>
  <c r="H3266" i="1" a="1"/>
  <c r="H3266" i="1"/>
  <c r="H3265" i="1" a="1"/>
  <c r="H3265" i="1"/>
  <c r="H3264" i="1" a="1"/>
  <c r="H3264" i="1"/>
  <c r="H3263" i="1" a="1"/>
  <c r="H3263" i="1"/>
  <c r="H3262" i="1" a="1"/>
  <c r="H3262" i="1"/>
  <c r="H3261" i="1" a="1"/>
  <c r="H3261" i="1"/>
  <c r="H3260" i="1" a="1"/>
  <c r="H3260" i="1"/>
  <c r="H3259" i="1" a="1"/>
  <c r="H3259" i="1"/>
  <c r="H3258" i="1" a="1"/>
  <c r="H3258" i="1"/>
  <c r="H3257" i="1" a="1"/>
  <c r="H3257" i="1"/>
  <c r="H3256" i="1" a="1"/>
  <c r="H3256" i="1"/>
  <c r="H3255" i="1" a="1"/>
  <c r="H3255" i="1"/>
  <c r="H3254" i="1" a="1"/>
  <c r="H3254" i="1"/>
  <c r="H3253" i="1" a="1"/>
  <c r="H3253" i="1"/>
  <c r="H3252" i="1" a="1"/>
  <c r="H3252" i="1"/>
  <c r="H3251" i="1" a="1"/>
  <c r="H3251" i="1"/>
  <c r="H3250" i="1" a="1"/>
  <c r="H3250" i="1"/>
  <c r="H3249" i="1" a="1"/>
  <c r="H3249" i="1"/>
  <c r="H3248" i="1" a="1"/>
  <c r="H3248" i="1"/>
  <c r="H3247" i="1" a="1"/>
  <c r="H3247" i="1"/>
  <c r="H3246" i="1" a="1"/>
  <c r="H3246" i="1"/>
  <c r="H3245" i="1" a="1"/>
  <c r="H3245" i="1"/>
  <c r="H3244" i="1" a="1"/>
  <c r="H3244" i="1"/>
  <c r="H3243" i="1" a="1"/>
  <c r="H3243" i="1"/>
  <c r="H3242" i="1" a="1"/>
  <c r="H3242" i="1"/>
  <c r="H3241" i="1" a="1"/>
  <c r="H3241" i="1"/>
  <c r="H3240" i="1" a="1"/>
  <c r="H3240" i="1"/>
  <c r="H3239" i="1" a="1"/>
  <c r="H3239" i="1"/>
  <c r="H3238" i="1" a="1"/>
  <c r="H3238" i="1"/>
  <c r="H3237" i="1" a="1"/>
  <c r="H3237" i="1"/>
  <c r="H3236" i="1" a="1"/>
  <c r="H3236" i="1"/>
  <c r="H3235" i="1" a="1"/>
  <c r="H3235" i="1"/>
  <c r="H3234" i="1" a="1"/>
  <c r="H3234" i="1"/>
  <c r="H3233" i="1" a="1"/>
  <c r="H3233" i="1"/>
  <c r="H3232" i="1" a="1"/>
  <c r="H3232" i="1"/>
  <c r="H3231" i="1" a="1"/>
  <c r="H3231" i="1"/>
  <c r="H3230" i="1" a="1"/>
  <c r="H3230" i="1"/>
  <c r="H3229" i="1" a="1"/>
  <c r="H3229" i="1"/>
  <c r="H3228" i="1" a="1"/>
  <c r="H3228" i="1"/>
  <c r="H3227" i="1" a="1"/>
  <c r="H3227" i="1"/>
  <c r="H3226" i="1" a="1"/>
  <c r="H3226" i="1"/>
  <c r="H3225" i="1" a="1"/>
  <c r="H3225" i="1"/>
  <c r="H3224" i="1" a="1"/>
  <c r="H3224" i="1"/>
  <c r="H3223" i="1" a="1"/>
  <c r="H3223" i="1"/>
  <c r="H3222" i="1" a="1"/>
  <c r="H3222" i="1"/>
  <c r="H3221" i="1" a="1"/>
  <c r="H3221" i="1"/>
  <c r="H3220" i="1" a="1"/>
  <c r="H3220" i="1"/>
  <c r="H3219" i="1" a="1"/>
  <c r="H3219" i="1"/>
  <c r="H3218" i="1" a="1"/>
  <c r="H3218" i="1"/>
  <c r="H3217" i="1" a="1"/>
  <c r="H3217" i="1"/>
  <c r="H3216" i="1" a="1"/>
  <c r="H3216" i="1"/>
  <c r="H3215" i="1" a="1"/>
  <c r="H3215" i="1"/>
  <c r="H3214" i="1" a="1"/>
  <c r="H3214" i="1"/>
  <c r="H3213" i="1" a="1"/>
  <c r="H3213" i="1"/>
  <c r="H3212" i="1" a="1"/>
  <c r="H3212" i="1"/>
  <c r="H3211" i="1" a="1"/>
  <c r="H3211" i="1"/>
  <c r="H3210" i="1" a="1"/>
  <c r="H3210" i="1"/>
  <c r="H3209" i="1" a="1"/>
  <c r="H3209" i="1"/>
  <c r="H3208" i="1" a="1"/>
  <c r="H3208" i="1"/>
  <c r="H3207" i="1" a="1"/>
  <c r="H3207" i="1"/>
  <c r="H3206" i="1" a="1"/>
  <c r="H3206" i="1"/>
  <c r="H3205" i="1" a="1"/>
  <c r="H3205" i="1"/>
  <c r="H3204" i="1" a="1"/>
  <c r="H3204" i="1"/>
  <c r="H3203" i="1" a="1"/>
  <c r="H3203" i="1"/>
  <c r="H3202" i="1" a="1"/>
  <c r="H3202" i="1"/>
  <c r="H3201" i="1" a="1"/>
  <c r="H3201" i="1"/>
  <c r="H3200" i="1" a="1"/>
  <c r="H3200" i="1"/>
  <c r="H3199" i="1" a="1"/>
  <c r="H3199" i="1"/>
  <c r="H3198" i="1" a="1"/>
  <c r="H3198" i="1"/>
  <c r="H3197" i="1" a="1"/>
  <c r="H3197" i="1"/>
  <c r="H3196" i="1" a="1"/>
  <c r="H3196" i="1"/>
  <c r="H3195" i="1" a="1"/>
  <c r="H3195" i="1"/>
  <c r="H3194" i="1" a="1"/>
  <c r="H3194" i="1"/>
  <c r="H3193" i="1" a="1"/>
  <c r="H3193" i="1"/>
  <c r="H3192" i="1" a="1"/>
  <c r="H3192" i="1"/>
  <c r="H3191" i="1" a="1"/>
  <c r="H3191" i="1"/>
  <c r="H3190" i="1" a="1"/>
  <c r="H3190" i="1"/>
  <c r="H3189" i="1" a="1"/>
  <c r="H3189" i="1"/>
  <c r="H3188" i="1" a="1"/>
  <c r="H3188" i="1"/>
  <c r="H3187" i="1" a="1"/>
  <c r="H3187" i="1"/>
  <c r="H3186" i="1" a="1"/>
  <c r="H3186" i="1"/>
  <c r="H3185" i="1" a="1"/>
  <c r="H3185" i="1"/>
  <c r="H3184" i="1" a="1"/>
  <c r="H3184" i="1"/>
  <c r="H3183" i="1" a="1"/>
  <c r="H3183" i="1"/>
  <c r="H3182" i="1" a="1"/>
  <c r="H3182" i="1"/>
  <c r="H3181" i="1" a="1"/>
  <c r="H3181" i="1"/>
  <c r="H3180" i="1" a="1"/>
  <c r="H3180" i="1"/>
  <c r="H3179" i="1" a="1"/>
  <c r="H3179" i="1"/>
  <c r="H3178" i="1" a="1"/>
  <c r="H3178" i="1"/>
  <c r="H3177" i="1" a="1"/>
  <c r="H3177" i="1"/>
  <c r="H3176" i="1" a="1"/>
  <c r="H3176" i="1"/>
  <c r="H3175" i="1" a="1"/>
  <c r="H3175" i="1"/>
  <c r="H3174" i="1" a="1"/>
  <c r="H3174" i="1"/>
  <c r="H3173" i="1" a="1"/>
  <c r="H3173" i="1"/>
  <c r="H3172" i="1" a="1"/>
  <c r="H3172" i="1"/>
  <c r="H3171" i="1" a="1"/>
  <c r="H3171" i="1"/>
  <c r="H3170" i="1" a="1"/>
  <c r="H3170" i="1"/>
  <c r="H3169" i="1" a="1"/>
  <c r="H3169" i="1"/>
  <c r="H3168" i="1" a="1"/>
  <c r="H3168" i="1"/>
  <c r="H3167" i="1" a="1"/>
  <c r="H3167" i="1"/>
  <c r="H3166" i="1" a="1"/>
  <c r="H3166" i="1"/>
  <c r="H3165" i="1" a="1"/>
  <c r="H3165" i="1"/>
  <c r="H3164" i="1" a="1"/>
  <c r="H3164" i="1"/>
  <c r="H3163" i="1" a="1"/>
  <c r="H3163" i="1"/>
  <c r="H3162" i="1" a="1"/>
  <c r="H3162" i="1"/>
  <c r="H3161" i="1" a="1"/>
  <c r="H3161" i="1"/>
  <c r="H3160" i="1" a="1"/>
  <c r="H3160" i="1"/>
  <c r="H3159" i="1" a="1"/>
  <c r="H3159" i="1"/>
  <c r="H3158" i="1" a="1"/>
  <c r="H3158" i="1"/>
  <c r="H3157" i="1" a="1"/>
  <c r="H3157" i="1"/>
  <c r="H3156" i="1" a="1"/>
  <c r="H3156" i="1"/>
  <c r="H3155" i="1" a="1"/>
  <c r="H3155" i="1"/>
  <c r="H3154" i="1" a="1"/>
  <c r="H3154" i="1"/>
  <c r="H3153" i="1" a="1"/>
  <c r="H3153" i="1"/>
  <c r="H3152" i="1" a="1"/>
  <c r="H3152" i="1"/>
  <c r="H3151" i="1" a="1"/>
  <c r="H3151" i="1"/>
  <c r="H3150" i="1" a="1"/>
  <c r="H3150" i="1"/>
  <c r="H3149" i="1" a="1"/>
  <c r="H3149" i="1"/>
  <c r="H3148" i="1" a="1"/>
  <c r="H3148" i="1"/>
  <c r="H3147" i="1" a="1"/>
  <c r="H3147" i="1"/>
  <c r="H3146" i="1" a="1"/>
  <c r="H3146" i="1"/>
  <c r="H3145" i="1" a="1"/>
  <c r="H3145" i="1"/>
  <c r="H3144" i="1" a="1"/>
  <c r="H3144" i="1"/>
  <c r="H3143" i="1" a="1"/>
  <c r="H3143" i="1"/>
  <c r="H3142" i="1" a="1"/>
  <c r="H3142" i="1"/>
  <c r="H3141" i="1" a="1"/>
  <c r="H3141" i="1"/>
  <c r="H3140" i="1" a="1"/>
  <c r="H3140" i="1"/>
  <c r="H3139" i="1" a="1"/>
  <c r="H3139" i="1"/>
  <c r="H3138" i="1" a="1"/>
  <c r="H3138" i="1"/>
  <c r="H3137" i="1" a="1"/>
  <c r="H3137" i="1"/>
  <c r="H3136" i="1" a="1"/>
  <c r="H3136" i="1"/>
  <c r="H3135" i="1" a="1"/>
  <c r="H3135" i="1"/>
  <c r="H3134" i="1" a="1"/>
  <c r="H3134" i="1"/>
  <c r="H3133" i="1" a="1"/>
  <c r="H3133" i="1"/>
  <c r="H3132" i="1" a="1"/>
  <c r="H3132" i="1"/>
  <c r="H3131" i="1" a="1"/>
  <c r="H3131" i="1"/>
  <c r="H3130" i="1" a="1"/>
  <c r="H3130" i="1"/>
  <c r="H3129" i="1" a="1"/>
  <c r="H3129" i="1"/>
  <c r="H3128" i="1" a="1"/>
  <c r="H3128" i="1"/>
  <c r="H3127" i="1" a="1"/>
  <c r="H3127" i="1"/>
  <c r="H3126" i="1" a="1"/>
  <c r="H3126" i="1"/>
  <c r="H3125" i="1" a="1"/>
  <c r="H3125" i="1"/>
  <c r="H3124" i="1" a="1"/>
  <c r="H3124" i="1"/>
  <c r="H3123" i="1" a="1"/>
  <c r="H3123" i="1"/>
  <c r="H3122" i="1" a="1"/>
  <c r="H3122" i="1"/>
  <c r="H3121" i="1" a="1"/>
  <c r="H3121" i="1"/>
  <c r="H3120" i="1" a="1"/>
  <c r="H3120" i="1"/>
  <c r="H3119" i="1" a="1"/>
  <c r="H3119" i="1"/>
  <c r="H3118" i="1" a="1"/>
  <c r="H3118" i="1"/>
  <c r="H3117" i="1" a="1"/>
  <c r="H3117" i="1"/>
  <c r="H3116" i="1" a="1"/>
  <c r="H3116" i="1"/>
  <c r="H3115" i="1" a="1"/>
  <c r="H3115" i="1"/>
  <c r="H3114" i="1" a="1"/>
  <c r="H3114" i="1"/>
  <c r="H3113" i="1" a="1"/>
  <c r="H3113" i="1"/>
  <c r="H3112" i="1" a="1"/>
  <c r="H3112" i="1"/>
  <c r="H3111" i="1" a="1"/>
  <c r="H3111" i="1"/>
  <c r="H3110" i="1" a="1"/>
  <c r="H3110" i="1"/>
  <c r="H3109" i="1" a="1"/>
  <c r="H3109" i="1"/>
  <c r="H3108" i="1" a="1"/>
  <c r="H3108" i="1"/>
  <c r="H3107" i="1" a="1"/>
  <c r="H3107" i="1"/>
  <c r="H3106" i="1" a="1"/>
  <c r="H3106" i="1"/>
  <c r="H3105" i="1" a="1"/>
  <c r="H3105" i="1"/>
  <c r="H3104" i="1" a="1"/>
  <c r="H3104" i="1"/>
  <c r="H3103" i="1" a="1"/>
  <c r="H3103" i="1"/>
  <c r="H3102" i="1" a="1"/>
  <c r="H3102" i="1"/>
  <c r="H3101" i="1" a="1"/>
  <c r="H3101" i="1"/>
  <c r="H3100" i="1" a="1"/>
  <c r="H3100" i="1"/>
  <c r="H3099" i="1" a="1"/>
  <c r="H3099" i="1"/>
  <c r="H3098" i="1" a="1"/>
  <c r="H3098" i="1"/>
  <c r="H3097" i="1" a="1"/>
  <c r="H3097" i="1"/>
  <c r="H3096" i="1" a="1"/>
  <c r="H3096" i="1"/>
  <c r="H3095" i="1" a="1"/>
  <c r="H3095" i="1"/>
  <c r="H3094" i="1" a="1"/>
  <c r="H3094" i="1"/>
  <c r="H3093" i="1" a="1"/>
  <c r="H3093" i="1"/>
  <c r="H3092" i="1" a="1"/>
  <c r="H3092" i="1"/>
  <c r="H3091" i="1" a="1"/>
  <c r="H3091" i="1"/>
  <c r="H3090" i="1" a="1"/>
  <c r="H3090" i="1"/>
  <c r="H3089" i="1" a="1"/>
  <c r="H3089" i="1"/>
  <c r="H3088" i="1" a="1"/>
  <c r="H3088" i="1"/>
  <c r="H3087" i="1" a="1"/>
  <c r="H3087" i="1"/>
  <c r="H3086" i="1" a="1"/>
  <c r="H3086" i="1"/>
  <c r="H3085" i="1" a="1"/>
  <c r="H3085" i="1"/>
  <c r="H3084" i="1" a="1"/>
  <c r="H3084" i="1"/>
  <c r="H3083" i="1" a="1"/>
  <c r="H3083" i="1"/>
  <c r="H3082" i="1" a="1"/>
  <c r="H3082" i="1"/>
  <c r="H3081" i="1" a="1"/>
  <c r="H3081" i="1"/>
  <c r="H3080" i="1" a="1"/>
  <c r="H3080" i="1"/>
  <c r="H3079" i="1" a="1"/>
  <c r="H3079" i="1"/>
  <c r="H3078" i="1" a="1"/>
  <c r="H3078" i="1"/>
  <c r="H3077" i="1" a="1"/>
  <c r="H3077" i="1"/>
  <c r="H3076" i="1" a="1"/>
  <c r="H3076" i="1"/>
  <c r="H3075" i="1" a="1"/>
  <c r="H3075" i="1"/>
  <c r="H3074" i="1" a="1"/>
  <c r="H3074" i="1"/>
  <c r="H3073" i="1" a="1"/>
  <c r="H3073" i="1"/>
  <c r="H3072" i="1" a="1"/>
  <c r="H3072" i="1"/>
  <c r="H3071" i="1" a="1"/>
  <c r="H3071" i="1"/>
  <c r="H3070" i="1" a="1"/>
  <c r="H3070" i="1"/>
  <c r="H3069" i="1" a="1"/>
  <c r="H3069" i="1"/>
  <c r="H3068" i="1" a="1"/>
  <c r="H3068" i="1"/>
  <c r="H3067" i="1" a="1"/>
  <c r="H3067" i="1"/>
  <c r="H3066" i="1" a="1"/>
  <c r="H3066" i="1"/>
  <c r="H3065" i="1" a="1"/>
  <c r="H3065" i="1"/>
  <c r="H3064" i="1" a="1"/>
  <c r="H3064" i="1"/>
  <c r="H3063" i="1" a="1"/>
  <c r="H3063" i="1"/>
  <c r="H3062" i="1" a="1"/>
  <c r="H3062" i="1"/>
  <c r="H3061" i="1" a="1"/>
  <c r="H3061" i="1"/>
  <c r="H3060" i="1" a="1"/>
  <c r="H3060" i="1"/>
  <c r="H3059" i="1" a="1"/>
  <c r="H3059" i="1"/>
  <c r="H3058" i="1" a="1"/>
  <c r="H3058" i="1"/>
  <c r="H3057" i="1" a="1"/>
  <c r="H3057" i="1"/>
  <c r="H3056" i="1" a="1"/>
  <c r="H3056" i="1"/>
  <c r="H3055" i="1" a="1"/>
  <c r="H3055" i="1"/>
  <c r="H3054" i="1" a="1"/>
  <c r="H3054" i="1"/>
  <c r="H3053" i="1" a="1"/>
  <c r="H3053" i="1"/>
  <c r="H3052" i="1" a="1"/>
  <c r="H3052" i="1"/>
  <c r="H3051" i="1" a="1"/>
  <c r="H3051" i="1"/>
  <c r="H3050" i="1" a="1"/>
  <c r="H3050" i="1"/>
  <c r="H3049" i="1" a="1"/>
  <c r="H3049" i="1"/>
  <c r="H3048" i="1" a="1"/>
  <c r="H3048" i="1"/>
  <c r="H3047" i="1" a="1"/>
  <c r="H3047" i="1"/>
  <c r="H3046" i="1" a="1"/>
  <c r="H3046" i="1"/>
  <c r="H3045" i="1" a="1"/>
  <c r="H3045" i="1"/>
  <c r="H3044" i="1" a="1"/>
  <c r="H3044" i="1"/>
  <c r="H3043" i="1" a="1"/>
  <c r="H3043" i="1"/>
  <c r="H3042" i="1" a="1"/>
  <c r="H3042" i="1"/>
  <c r="H3041" i="1" a="1"/>
  <c r="H3041" i="1"/>
  <c r="H3040" i="1" a="1"/>
  <c r="H3040" i="1"/>
  <c r="H3039" i="1" a="1"/>
  <c r="H3039" i="1"/>
  <c r="H3038" i="1" a="1"/>
  <c r="H3038" i="1"/>
  <c r="H3037" i="1" a="1"/>
  <c r="H3037" i="1"/>
  <c r="H3036" i="1" a="1"/>
  <c r="H3036" i="1"/>
  <c r="H3035" i="1" a="1"/>
  <c r="H3035" i="1"/>
  <c r="H3034" i="1" a="1"/>
  <c r="H3034" i="1"/>
  <c r="H3033" i="1" a="1"/>
  <c r="H3033" i="1"/>
  <c r="H3032" i="1" a="1"/>
  <c r="H3032" i="1"/>
  <c r="H3031" i="1" a="1"/>
  <c r="H3031" i="1"/>
  <c r="H3030" i="1" a="1"/>
  <c r="H3030" i="1"/>
  <c r="H3029" i="1" a="1"/>
  <c r="H3029" i="1"/>
  <c r="H3028" i="1" a="1"/>
  <c r="H3028" i="1"/>
  <c r="H3027" i="1" a="1"/>
  <c r="H3027" i="1"/>
  <c r="H3026" i="1" a="1"/>
  <c r="H3026" i="1"/>
  <c r="H3025" i="1" a="1"/>
  <c r="H3025" i="1"/>
  <c r="H3024" i="1" a="1"/>
  <c r="H3024" i="1"/>
  <c r="H3023" i="1" a="1"/>
  <c r="H3023" i="1"/>
  <c r="H3022" i="1" a="1"/>
  <c r="H3022" i="1"/>
  <c r="H3021" i="1" a="1"/>
  <c r="H3021" i="1"/>
  <c r="H3020" i="1" a="1"/>
  <c r="H3020" i="1"/>
  <c r="H3019" i="1" a="1"/>
  <c r="H3019" i="1"/>
  <c r="H3018" i="1" a="1"/>
  <c r="H3018" i="1"/>
  <c r="H3017" i="1" a="1"/>
  <c r="H3017" i="1"/>
  <c r="H3016" i="1" a="1"/>
  <c r="H3016" i="1"/>
  <c r="H3015" i="1" a="1"/>
  <c r="H3015" i="1"/>
  <c r="H3014" i="1" a="1"/>
  <c r="H3014" i="1"/>
  <c r="H3013" i="1" a="1"/>
  <c r="H3013" i="1"/>
  <c r="H3012" i="1" a="1"/>
  <c r="H3012" i="1"/>
  <c r="H3011" i="1" a="1"/>
  <c r="H3011" i="1"/>
  <c r="H3010" i="1" a="1"/>
  <c r="H3010" i="1"/>
  <c r="H3009" i="1" a="1"/>
  <c r="H3009" i="1"/>
  <c r="H3008" i="1" a="1"/>
  <c r="H3008" i="1"/>
  <c r="H3007" i="1" a="1"/>
  <c r="H3007" i="1"/>
  <c r="H3006" i="1" a="1"/>
  <c r="H3006" i="1"/>
  <c r="H3005" i="1" a="1"/>
  <c r="H3005" i="1"/>
  <c r="H3004" i="1" a="1"/>
  <c r="H3004" i="1"/>
  <c r="H3003" i="1" a="1"/>
  <c r="H3003" i="1"/>
  <c r="H3002" i="1" a="1"/>
  <c r="H3002" i="1"/>
  <c r="H3001" i="1" a="1"/>
  <c r="H3001" i="1"/>
  <c r="H3000" i="1" a="1"/>
  <c r="H3000" i="1"/>
  <c r="H2999" i="1" a="1"/>
  <c r="H2999" i="1"/>
  <c r="H2998" i="1" a="1"/>
  <c r="H2998" i="1"/>
  <c r="H2997" i="1" a="1"/>
  <c r="H2997" i="1"/>
  <c r="H2996" i="1" a="1"/>
  <c r="H2996" i="1"/>
  <c r="H2995" i="1" a="1"/>
  <c r="H2995" i="1"/>
  <c r="H2994" i="1" a="1"/>
  <c r="H2994" i="1"/>
  <c r="H2993" i="1" a="1"/>
  <c r="H2993" i="1"/>
  <c r="H2992" i="1" a="1"/>
  <c r="H2992" i="1"/>
  <c r="H2991" i="1" a="1"/>
  <c r="H2991" i="1"/>
  <c r="H2990" i="1" a="1"/>
  <c r="H2990" i="1"/>
  <c r="H2989" i="1" a="1"/>
  <c r="H2989" i="1"/>
  <c r="H2988" i="1" a="1"/>
  <c r="H2988" i="1"/>
  <c r="H2987" i="1" a="1"/>
  <c r="H2987" i="1"/>
  <c r="H2986" i="1" a="1"/>
  <c r="H2986" i="1"/>
  <c r="H2985" i="1" a="1"/>
  <c r="H2985" i="1"/>
  <c r="H2984" i="1" a="1"/>
  <c r="H2984" i="1"/>
  <c r="H2983" i="1" a="1"/>
  <c r="H2983" i="1"/>
  <c r="H2982" i="1" a="1"/>
  <c r="H2982" i="1"/>
  <c r="H2981" i="1" a="1"/>
  <c r="H2981" i="1"/>
  <c r="H2980" i="1" a="1"/>
  <c r="H2980" i="1"/>
  <c r="H2979" i="1" a="1"/>
  <c r="H2979" i="1"/>
  <c r="H2978" i="1" a="1"/>
  <c r="H2978" i="1"/>
  <c r="H2977" i="1" a="1"/>
  <c r="H2977" i="1"/>
  <c r="H2976" i="1" a="1"/>
  <c r="H2976" i="1"/>
  <c r="H2975" i="1" a="1"/>
  <c r="H2975" i="1"/>
  <c r="H2974" i="1" a="1"/>
  <c r="H2974" i="1"/>
  <c r="H2973" i="1" a="1"/>
  <c r="H2973" i="1"/>
  <c r="H2972" i="1" a="1"/>
  <c r="H2972" i="1"/>
  <c r="H2971" i="1" a="1"/>
  <c r="H2971" i="1"/>
  <c r="H2970" i="1" a="1"/>
  <c r="H2970" i="1"/>
  <c r="H2969" i="1" a="1"/>
  <c r="H2969" i="1"/>
  <c r="H2968" i="1" a="1"/>
  <c r="H2968" i="1"/>
  <c r="H2967" i="1" a="1"/>
  <c r="H2967" i="1"/>
  <c r="H2966" i="1" a="1"/>
  <c r="H2966" i="1"/>
  <c r="H2965" i="1" a="1"/>
  <c r="H2965" i="1"/>
  <c r="H2964" i="1" a="1"/>
  <c r="H2964" i="1"/>
  <c r="H2963" i="1" a="1"/>
  <c r="H2963" i="1"/>
  <c r="H2962" i="1" a="1"/>
  <c r="H2962" i="1"/>
  <c r="H2961" i="1" a="1"/>
  <c r="H2961" i="1"/>
  <c r="H2960" i="1" a="1"/>
  <c r="H2960" i="1"/>
  <c r="H2959" i="1" a="1"/>
  <c r="H2959" i="1"/>
  <c r="H2958" i="1" a="1"/>
  <c r="H2958" i="1"/>
  <c r="H2957" i="1" a="1"/>
  <c r="H2957" i="1"/>
  <c r="H2956" i="1" a="1"/>
  <c r="H2956" i="1"/>
  <c r="H2955" i="1" a="1"/>
  <c r="H2955" i="1"/>
  <c r="H2954" i="1" a="1"/>
  <c r="H2954" i="1"/>
  <c r="H2953" i="1" a="1"/>
  <c r="H2953" i="1"/>
  <c r="H2952" i="1" a="1"/>
  <c r="H2952" i="1"/>
  <c r="H2951" i="1" a="1"/>
  <c r="H2951" i="1"/>
  <c r="H2950" i="1" a="1"/>
  <c r="H2950" i="1"/>
  <c r="H2949" i="1" a="1"/>
  <c r="H2949" i="1"/>
  <c r="H2948" i="1" a="1"/>
  <c r="H2948" i="1"/>
  <c r="H2947" i="1" a="1"/>
  <c r="H2947" i="1"/>
  <c r="H2946" i="1" a="1"/>
  <c r="H2946" i="1"/>
  <c r="H2945" i="1" a="1"/>
  <c r="H2945" i="1"/>
  <c r="H2944" i="1" a="1"/>
  <c r="H2944" i="1"/>
  <c r="H2943" i="1" a="1"/>
  <c r="H2943" i="1"/>
  <c r="H2942" i="1" a="1"/>
  <c r="H2942" i="1"/>
  <c r="H2941" i="1" a="1"/>
  <c r="H2941" i="1"/>
  <c r="H2940" i="1" a="1"/>
  <c r="H2940" i="1"/>
  <c r="H2939" i="1" a="1"/>
  <c r="H2939" i="1"/>
  <c r="H2938" i="1" a="1"/>
  <c r="H2938" i="1"/>
  <c r="H2937" i="1" a="1"/>
  <c r="H2937" i="1"/>
  <c r="H2936" i="1" a="1"/>
  <c r="H2936" i="1"/>
  <c r="H2935" i="1" a="1"/>
  <c r="H2935" i="1"/>
  <c r="H2934" i="1" a="1"/>
  <c r="H2934" i="1"/>
  <c r="H2933" i="1" a="1"/>
  <c r="H2933" i="1"/>
  <c r="H2932" i="1" a="1"/>
  <c r="H2932" i="1"/>
  <c r="H2931" i="1" a="1"/>
  <c r="H2931" i="1"/>
  <c r="H2930" i="1" a="1"/>
  <c r="H2930" i="1"/>
  <c r="H2929" i="1" a="1"/>
  <c r="H2929" i="1"/>
  <c r="H2928" i="1" a="1"/>
  <c r="H2928" i="1"/>
  <c r="H2927" i="1" a="1"/>
  <c r="H2927" i="1"/>
  <c r="H2926" i="1" a="1"/>
  <c r="H2926" i="1"/>
  <c r="H2925" i="1" a="1"/>
  <c r="H2925" i="1"/>
  <c r="H2924" i="1" a="1"/>
  <c r="H2924" i="1"/>
  <c r="H2923" i="1" a="1"/>
  <c r="H2923" i="1"/>
  <c r="H2922" i="1" a="1"/>
  <c r="H2922" i="1"/>
  <c r="H2921" i="1" a="1"/>
  <c r="H2921" i="1"/>
  <c r="H2920" i="1" a="1"/>
  <c r="H2920" i="1"/>
  <c r="H2919" i="1" a="1"/>
  <c r="H2919" i="1"/>
  <c r="H2918" i="1" a="1"/>
  <c r="H2918" i="1"/>
  <c r="H2917" i="1" a="1"/>
  <c r="H2917" i="1"/>
  <c r="H2916" i="1" a="1"/>
  <c r="H2916" i="1"/>
  <c r="H2915" i="1" a="1"/>
  <c r="H2915" i="1"/>
  <c r="H2914" i="1" a="1"/>
  <c r="H2914" i="1"/>
  <c r="H2913" i="1" a="1"/>
  <c r="H2913" i="1"/>
  <c r="H2912" i="1" a="1"/>
  <c r="H2912" i="1"/>
  <c r="H2911" i="1" a="1"/>
  <c r="H2911" i="1"/>
  <c r="H2910" i="1" a="1"/>
  <c r="H2910" i="1"/>
  <c r="H2909" i="1" a="1"/>
  <c r="H2909" i="1"/>
  <c r="H2908" i="1" a="1"/>
  <c r="H2908" i="1"/>
  <c r="H2907" i="1" a="1"/>
  <c r="H2907" i="1"/>
  <c r="H2906" i="1" a="1"/>
  <c r="H2906" i="1"/>
  <c r="H2905" i="1" a="1"/>
  <c r="H2905" i="1"/>
  <c r="H2904" i="1" a="1"/>
  <c r="H2904" i="1"/>
  <c r="H2903" i="1" a="1"/>
  <c r="H2903" i="1"/>
  <c r="H2902" i="1" a="1"/>
  <c r="H2902" i="1"/>
  <c r="H2901" i="1" a="1"/>
  <c r="H2901" i="1"/>
  <c r="H2900" i="1" a="1"/>
  <c r="H2900" i="1"/>
  <c r="H2899" i="1" a="1"/>
  <c r="H2899" i="1"/>
  <c r="H2898" i="1" a="1"/>
  <c r="H2898" i="1"/>
  <c r="H2897" i="1" a="1"/>
  <c r="H2897" i="1"/>
  <c r="H2896" i="1" a="1"/>
  <c r="H2896" i="1"/>
  <c r="H2895" i="1" a="1"/>
  <c r="H2895" i="1"/>
  <c r="H2894" i="1" a="1"/>
  <c r="H2894" i="1"/>
  <c r="H2893" i="1" a="1"/>
  <c r="H2893" i="1"/>
  <c r="H2892" i="1" a="1"/>
  <c r="H2892" i="1"/>
  <c r="H2891" i="1" a="1"/>
  <c r="H2891" i="1"/>
  <c r="H2890" i="1" a="1"/>
  <c r="H2890" i="1"/>
  <c r="H2889" i="1" a="1"/>
  <c r="H2889" i="1"/>
  <c r="H2888" i="1" a="1"/>
  <c r="H2888" i="1"/>
  <c r="H2887" i="1" a="1"/>
  <c r="H2887" i="1"/>
  <c r="H2886" i="1" a="1"/>
  <c r="H2886" i="1"/>
  <c r="H2885" i="1" a="1"/>
  <c r="H2885" i="1"/>
  <c r="H2884" i="1" a="1"/>
  <c r="H2884" i="1"/>
  <c r="H2883" i="1" a="1"/>
  <c r="H2883" i="1"/>
  <c r="H2882" i="1" a="1"/>
  <c r="H2882" i="1"/>
  <c r="H2881" i="1" a="1"/>
  <c r="H2881" i="1"/>
  <c r="H2880" i="1" a="1"/>
  <c r="H2880" i="1"/>
  <c r="H2879" i="1" a="1"/>
  <c r="H2879" i="1"/>
  <c r="H2878" i="1" a="1"/>
  <c r="H2878" i="1"/>
  <c r="H2877" i="1" a="1"/>
  <c r="H2877" i="1"/>
  <c r="H2876" i="1" a="1"/>
  <c r="H2876" i="1"/>
  <c r="H2875" i="1" a="1"/>
  <c r="H2875" i="1"/>
  <c r="H2874" i="1" a="1"/>
  <c r="H2874" i="1"/>
  <c r="H2873" i="1" a="1"/>
  <c r="H2873" i="1"/>
  <c r="H2872" i="1" a="1"/>
  <c r="H2872" i="1"/>
  <c r="H2871" i="1" a="1"/>
  <c r="H2871" i="1"/>
  <c r="H2870" i="1" a="1"/>
  <c r="H2870" i="1"/>
  <c r="H2869" i="1" a="1"/>
  <c r="H2869" i="1"/>
  <c r="H2868" i="1" a="1"/>
  <c r="H2868" i="1"/>
  <c r="H2867" i="1" a="1"/>
  <c r="H2867" i="1"/>
  <c r="H2866" i="1" a="1"/>
  <c r="H2866" i="1"/>
  <c r="H2865" i="1" a="1"/>
  <c r="H2865" i="1"/>
  <c r="H2864" i="1" a="1"/>
  <c r="H2864" i="1"/>
  <c r="H2863" i="1" a="1"/>
  <c r="H2863" i="1"/>
  <c r="H2862" i="1" a="1"/>
  <c r="H2862" i="1"/>
  <c r="H2861" i="1" a="1"/>
  <c r="H2861" i="1"/>
  <c r="H2860" i="1" a="1"/>
  <c r="H2860" i="1"/>
  <c r="H2859" i="1" a="1"/>
  <c r="H2859" i="1"/>
  <c r="H2858" i="1" a="1"/>
  <c r="H2858" i="1"/>
  <c r="H2857" i="1" a="1"/>
  <c r="H2857" i="1"/>
  <c r="H2856" i="1" a="1"/>
  <c r="H2856" i="1"/>
  <c r="H2855" i="1" a="1"/>
  <c r="H2855" i="1"/>
  <c r="H2854" i="1" a="1"/>
  <c r="H2854" i="1"/>
  <c r="H2853" i="1" a="1"/>
  <c r="H2853" i="1"/>
  <c r="H2852" i="1" a="1"/>
  <c r="H2852" i="1"/>
  <c r="H2851" i="1" a="1"/>
  <c r="H2851" i="1"/>
  <c r="H2850" i="1" a="1"/>
  <c r="H2850" i="1"/>
  <c r="H2849" i="1" a="1"/>
  <c r="H2849" i="1"/>
  <c r="H2848" i="1" a="1"/>
  <c r="H2848" i="1"/>
  <c r="H2847" i="1" a="1"/>
  <c r="H2847" i="1"/>
  <c r="H2846" i="1" a="1"/>
  <c r="H2846" i="1"/>
  <c r="H2845" i="1" a="1"/>
  <c r="H2845" i="1"/>
  <c r="H2844" i="1" a="1"/>
  <c r="H2844" i="1"/>
  <c r="H2843" i="1" a="1"/>
  <c r="H2843" i="1"/>
  <c r="H2842" i="1" a="1"/>
  <c r="H2842" i="1"/>
  <c r="H2841" i="1" a="1"/>
  <c r="H2841" i="1"/>
  <c r="H2840" i="1" a="1"/>
  <c r="H2840" i="1"/>
  <c r="H2839" i="1" a="1"/>
  <c r="H2839" i="1"/>
  <c r="H2838" i="1" a="1"/>
  <c r="H2838" i="1"/>
  <c r="H2837" i="1" a="1"/>
  <c r="H2837" i="1"/>
  <c r="H2836" i="1" a="1"/>
  <c r="H2836" i="1"/>
  <c r="H2835" i="1" a="1"/>
  <c r="H2835" i="1"/>
  <c r="H2834" i="1" a="1"/>
  <c r="H2834" i="1"/>
  <c r="H2833" i="1" a="1"/>
  <c r="H2833" i="1"/>
  <c r="H2832" i="1" a="1"/>
  <c r="H2832" i="1"/>
  <c r="H2831" i="1" a="1"/>
  <c r="H2831" i="1"/>
  <c r="H2830" i="1" a="1"/>
  <c r="H2830" i="1"/>
  <c r="H2829" i="1" a="1"/>
  <c r="H2829" i="1"/>
  <c r="H2828" i="1" a="1"/>
  <c r="H2828" i="1"/>
  <c r="H2827" i="1" a="1"/>
  <c r="H2827" i="1"/>
  <c r="H2826" i="1" a="1"/>
  <c r="H2826" i="1"/>
  <c r="H2825" i="1" a="1"/>
  <c r="H2825" i="1"/>
  <c r="H2824" i="1" a="1"/>
  <c r="H2824" i="1"/>
  <c r="H2823" i="1" a="1"/>
  <c r="H2823" i="1"/>
  <c r="H2822" i="1" a="1"/>
  <c r="H2822" i="1"/>
  <c r="H2821" i="1" a="1"/>
  <c r="H2821" i="1"/>
  <c r="H2820" i="1" a="1"/>
  <c r="H2820" i="1"/>
  <c r="H2819" i="1" a="1"/>
  <c r="H2819" i="1"/>
  <c r="H2818" i="1" a="1"/>
  <c r="H2818" i="1"/>
  <c r="H2817" i="1" a="1"/>
  <c r="H2817" i="1"/>
  <c r="H2816" i="1" a="1"/>
  <c r="H2816" i="1"/>
  <c r="H2815" i="1" a="1"/>
  <c r="H2815" i="1"/>
  <c r="H2814" i="1" a="1"/>
  <c r="H2814" i="1"/>
  <c r="H2813" i="1" a="1"/>
  <c r="H2813" i="1"/>
  <c r="H2812" i="1" a="1"/>
  <c r="H2812" i="1"/>
  <c r="H2811" i="1" a="1"/>
  <c r="H2811" i="1"/>
  <c r="H2810" i="1" a="1"/>
  <c r="H2810" i="1"/>
  <c r="H2809" i="1" a="1"/>
  <c r="H2809" i="1"/>
  <c r="H2808" i="1" a="1"/>
  <c r="H2808" i="1"/>
  <c r="H2807" i="1" a="1"/>
  <c r="H2807" i="1"/>
  <c r="H2806" i="1" a="1"/>
  <c r="H2806" i="1"/>
  <c r="H2805" i="1" a="1"/>
  <c r="H2805" i="1"/>
  <c r="H2804" i="1" a="1"/>
  <c r="H2804" i="1"/>
  <c r="H2803" i="1" a="1"/>
  <c r="H2803" i="1"/>
  <c r="H2802" i="1" a="1"/>
  <c r="H2802" i="1"/>
  <c r="H2801" i="1" a="1"/>
  <c r="H2801" i="1"/>
  <c r="H2800" i="1" a="1"/>
  <c r="H2800" i="1"/>
  <c r="H2799" i="1" a="1"/>
  <c r="H2799" i="1"/>
  <c r="H2798" i="1" a="1"/>
  <c r="H2798" i="1"/>
  <c r="H2797" i="1" a="1"/>
  <c r="H2797" i="1"/>
  <c r="H2796" i="1" a="1"/>
  <c r="H2796" i="1"/>
  <c r="H2795" i="1" a="1"/>
  <c r="H2795" i="1"/>
  <c r="H2794" i="1" a="1"/>
  <c r="H2794" i="1"/>
  <c r="H2793" i="1" a="1"/>
  <c r="H2793" i="1"/>
  <c r="H2792" i="1" a="1"/>
  <c r="H2792" i="1"/>
  <c r="H2791" i="1" a="1"/>
  <c r="H2791" i="1"/>
  <c r="H2790" i="1" a="1"/>
  <c r="H2790" i="1"/>
  <c r="H2789" i="1" a="1"/>
  <c r="H2789" i="1"/>
  <c r="H2788" i="1" a="1"/>
  <c r="H2788" i="1"/>
  <c r="H2787" i="1" a="1"/>
  <c r="H2787" i="1"/>
  <c r="H2786" i="1" a="1"/>
  <c r="H2786" i="1"/>
  <c r="H2785" i="1" a="1"/>
  <c r="H2785" i="1"/>
  <c r="H2784" i="1" a="1"/>
  <c r="H2784" i="1"/>
  <c r="H2783" i="1" a="1"/>
  <c r="H2783" i="1"/>
  <c r="H2782" i="1" a="1"/>
  <c r="H2782" i="1"/>
  <c r="H2781" i="1" a="1"/>
  <c r="H2781" i="1"/>
  <c r="H2780" i="1" a="1"/>
  <c r="H2780" i="1"/>
  <c r="H2779" i="1" a="1"/>
  <c r="H2779" i="1"/>
  <c r="H2778" i="1" a="1"/>
  <c r="H2778" i="1"/>
  <c r="H2777" i="1" a="1"/>
  <c r="H2777" i="1"/>
  <c r="H2776" i="1" a="1"/>
  <c r="H2776" i="1"/>
  <c r="H2775" i="1" a="1"/>
  <c r="H2775" i="1"/>
  <c r="H2774" i="1" a="1"/>
  <c r="H2774" i="1"/>
  <c r="H2773" i="1" a="1"/>
  <c r="H2773" i="1"/>
  <c r="H2772" i="1" a="1"/>
  <c r="H2772" i="1"/>
  <c r="H2771" i="1" a="1"/>
  <c r="H2771" i="1"/>
  <c r="H2770" i="1" a="1"/>
  <c r="H2770" i="1"/>
  <c r="H2769" i="1" a="1"/>
  <c r="H2769" i="1"/>
  <c r="H2768" i="1" a="1"/>
  <c r="H2768" i="1"/>
  <c r="H2767" i="1" a="1"/>
  <c r="H2767" i="1"/>
  <c r="H2766" i="1" a="1"/>
  <c r="H2766" i="1"/>
  <c r="H2765" i="1" a="1"/>
  <c r="H2765" i="1"/>
  <c r="H2764" i="1" a="1"/>
  <c r="H2764" i="1"/>
  <c r="H2763" i="1" a="1"/>
  <c r="H2763" i="1"/>
  <c r="H2762" i="1" a="1"/>
  <c r="H2762" i="1"/>
  <c r="H2761" i="1" a="1"/>
  <c r="H2761" i="1"/>
  <c r="H2760" i="1" a="1"/>
  <c r="H2760" i="1"/>
  <c r="H2759" i="1" a="1"/>
  <c r="H2759" i="1"/>
  <c r="H2758" i="1" a="1"/>
  <c r="H2758" i="1"/>
  <c r="H2757" i="1" a="1"/>
  <c r="H2757" i="1"/>
  <c r="H2756" i="1" a="1"/>
  <c r="H2756" i="1"/>
  <c r="H2755" i="1" a="1"/>
  <c r="H2755" i="1"/>
  <c r="H2754" i="1" a="1"/>
  <c r="H2754" i="1"/>
  <c r="H2753" i="1" a="1"/>
  <c r="H2753" i="1"/>
  <c r="H2752" i="1" a="1"/>
  <c r="H2752" i="1"/>
  <c r="H2751" i="1" a="1"/>
  <c r="H2751" i="1"/>
  <c r="H2750" i="1" a="1"/>
  <c r="H2750" i="1"/>
  <c r="H2749" i="1" a="1"/>
  <c r="H2749" i="1"/>
  <c r="H2748" i="1" a="1"/>
  <c r="H2748" i="1"/>
  <c r="H2747" i="1" a="1"/>
  <c r="H2747" i="1"/>
  <c r="H2746" i="1" a="1"/>
  <c r="H2746" i="1"/>
  <c r="H2745" i="1" a="1"/>
  <c r="H2745" i="1"/>
  <c r="H2744" i="1" a="1"/>
  <c r="H2744" i="1"/>
  <c r="H2743" i="1" a="1"/>
  <c r="H2743" i="1"/>
  <c r="H2742" i="1" a="1"/>
  <c r="H2742" i="1"/>
  <c r="H2741" i="1" a="1"/>
  <c r="H2741" i="1"/>
  <c r="H2740" i="1" a="1"/>
  <c r="H2740" i="1"/>
  <c r="H2739" i="1" a="1"/>
  <c r="H2739" i="1"/>
  <c r="H2738" i="1" a="1"/>
  <c r="H2738" i="1"/>
  <c r="H2737" i="1" a="1"/>
  <c r="H2737" i="1"/>
  <c r="H2736" i="1" a="1"/>
  <c r="H2736" i="1"/>
  <c r="H2735" i="1" a="1"/>
  <c r="H2735" i="1"/>
  <c r="H2734" i="1" a="1"/>
  <c r="H2734" i="1"/>
  <c r="H2733" i="1" a="1"/>
  <c r="H2733" i="1"/>
  <c r="H2732" i="1" a="1"/>
  <c r="H2732" i="1"/>
  <c r="H2731" i="1" a="1"/>
  <c r="H2731" i="1"/>
  <c r="H2730" i="1" a="1"/>
  <c r="H2730" i="1"/>
  <c r="H2729" i="1" a="1"/>
  <c r="H2729" i="1"/>
  <c r="H2728" i="1" a="1"/>
  <c r="H2728" i="1"/>
  <c r="H2727" i="1" a="1"/>
  <c r="H2727" i="1"/>
  <c r="H2726" i="1" a="1"/>
  <c r="H2726" i="1"/>
  <c r="H2725" i="1" a="1"/>
  <c r="H2725" i="1"/>
  <c r="H2724" i="1" a="1"/>
  <c r="H2724" i="1"/>
  <c r="H2723" i="1" a="1"/>
  <c r="H2723" i="1"/>
  <c r="H2722" i="1" a="1"/>
  <c r="H2722" i="1"/>
  <c r="H2721" i="1" a="1"/>
  <c r="H2721" i="1"/>
  <c r="H2720" i="1" a="1"/>
  <c r="H2720" i="1"/>
  <c r="H2719" i="1" a="1"/>
  <c r="H2719" i="1"/>
  <c r="H2718" i="1" a="1"/>
  <c r="H2718" i="1"/>
  <c r="H2717" i="1" a="1"/>
  <c r="H2717" i="1"/>
  <c r="H2716" i="1" a="1"/>
  <c r="H2716" i="1"/>
  <c r="H2715" i="1" a="1"/>
  <c r="H2715" i="1"/>
  <c r="H2714" i="1" a="1"/>
  <c r="H2714" i="1"/>
  <c r="H2713" i="1" a="1"/>
  <c r="H2713" i="1"/>
  <c r="H2712" i="1" a="1"/>
  <c r="H2712" i="1"/>
  <c r="H2711" i="1" a="1"/>
  <c r="H2711" i="1"/>
  <c r="H2710" i="1" a="1"/>
  <c r="H2710" i="1"/>
  <c r="H2709" i="1" a="1"/>
  <c r="H2709" i="1"/>
  <c r="H2708" i="1" a="1"/>
  <c r="H2708" i="1"/>
  <c r="H2707" i="1" a="1"/>
  <c r="H2707" i="1"/>
  <c r="H2706" i="1" a="1"/>
  <c r="H2706" i="1"/>
  <c r="H2705" i="1" a="1"/>
  <c r="H2705" i="1"/>
  <c r="H2704" i="1" a="1"/>
  <c r="H2704" i="1"/>
  <c r="H2703" i="1" a="1"/>
  <c r="H2703" i="1"/>
  <c r="H2702" i="1" a="1"/>
  <c r="H2702" i="1"/>
  <c r="H2701" i="1" a="1"/>
  <c r="H2701" i="1"/>
  <c r="H2700" i="1" a="1"/>
  <c r="H2700" i="1"/>
  <c r="H2699" i="1" a="1"/>
  <c r="H2699" i="1"/>
  <c r="H2698" i="1" a="1"/>
  <c r="H2698" i="1"/>
  <c r="H2697" i="1" a="1"/>
  <c r="H2697" i="1"/>
  <c r="H2696" i="1" a="1"/>
  <c r="H2696" i="1"/>
  <c r="H2695" i="1" a="1"/>
  <c r="H2695" i="1"/>
  <c r="H2694" i="1" a="1"/>
  <c r="H2694" i="1"/>
  <c r="H2693" i="1" a="1"/>
  <c r="H2693" i="1"/>
  <c r="H2692" i="1" a="1"/>
  <c r="H2692" i="1"/>
  <c r="H2691" i="1" a="1"/>
  <c r="H2691" i="1"/>
  <c r="H2690" i="1" a="1"/>
  <c r="H2690" i="1"/>
  <c r="H2689" i="1" a="1"/>
  <c r="H2689" i="1"/>
  <c r="H2688" i="1" a="1"/>
  <c r="H2688" i="1"/>
  <c r="H2687" i="1" a="1"/>
  <c r="H2687" i="1"/>
  <c r="H2686" i="1" a="1"/>
  <c r="H2686" i="1"/>
  <c r="H2685" i="1" a="1"/>
  <c r="H2685" i="1"/>
  <c r="H2684" i="1" a="1"/>
  <c r="H2684" i="1"/>
  <c r="H2683" i="1" a="1"/>
  <c r="H2683" i="1"/>
  <c r="H2682" i="1" a="1"/>
  <c r="H2682" i="1"/>
  <c r="H2681" i="1" a="1"/>
  <c r="H2681" i="1"/>
  <c r="H2680" i="1" a="1"/>
  <c r="H2680" i="1"/>
  <c r="H2679" i="1" a="1"/>
  <c r="H2679" i="1"/>
  <c r="H2678" i="1" a="1"/>
  <c r="H2678" i="1"/>
  <c r="H2677" i="1" a="1"/>
  <c r="H2677" i="1"/>
  <c r="H2676" i="1" a="1"/>
  <c r="H2676" i="1"/>
  <c r="H2675" i="1" a="1"/>
  <c r="H2675" i="1"/>
  <c r="H2674" i="1" a="1"/>
  <c r="H2674" i="1"/>
  <c r="H2673" i="1" a="1"/>
  <c r="H2673" i="1"/>
  <c r="H2672" i="1" a="1"/>
  <c r="H2672" i="1"/>
  <c r="H2671" i="1" a="1"/>
  <c r="H2671" i="1"/>
  <c r="H2670" i="1" a="1"/>
  <c r="H2670" i="1"/>
  <c r="H2669" i="1" a="1"/>
  <c r="H2669" i="1"/>
  <c r="H2668" i="1" a="1"/>
  <c r="H2668" i="1"/>
  <c r="H2667" i="1" a="1"/>
  <c r="H2667" i="1"/>
  <c r="H2666" i="1" a="1"/>
  <c r="H2666" i="1"/>
  <c r="H2665" i="1" a="1"/>
  <c r="H2665" i="1"/>
  <c r="H2664" i="1" a="1"/>
  <c r="H2664" i="1"/>
  <c r="H2663" i="1" a="1"/>
  <c r="H2663" i="1"/>
  <c r="H2662" i="1" a="1"/>
  <c r="H2662" i="1"/>
  <c r="H2661" i="1" a="1"/>
  <c r="H2661" i="1"/>
  <c r="H2660" i="1" a="1"/>
  <c r="H2660" i="1"/>
  <c r="H2659" i="1" a="1"/>
  <c r="H2659" i="1"/>
  <c r="H2658" i="1" a="1"/>
  <c r="H2658" i="1"/>
  <c r="H2657" i="1" a="1"/>
  <c r="H2657" i="1"/>
  <c r="H2656" i="1" a="1"/>
  <c r="H2656" i="1"/>
  <c r="H2655" i="1" a="1"/>
  <c r="H2655" i="1"/>
  <c r="H2654" i="1" a="1"/>
  <c r="H2654" i="1"/>
  <c r="H2653" i="1" a="1"/>
  <c r="H2653" i="1"/>
  <c r="H2652" i="1" a="1"/>
  <c r="H2652" i="1"/>
  <c r="H2651" i="1" a="1"/>
  <c r="H2651" i="1"/>
  <c r="H2650" i="1" a="1"/>
  <c r="H2650" i="1"/>
  <c r="H2649" i="1" a="1"/>
  <c r="H2649" i="1"/>
  <c r="H2648" i="1" a="1"/>
  <c r="H2648" i="1"/>
  <c r="H2647" i="1" a="1"/>
  <c r="H2647" i="1"/>
  <c r="H2646" i="1" a="1"/>
  <c r="H2646" i="1"/>
  <c r="H2645" i="1" a="1"/>
  <c r="H2645" i="1"/>
  <c r="H2644" i="1" a="1"/>
  <c r="H2644" i="1"/>
  <c r="H2643" i="1" a="1"/>
  <c r="H2643" i="1"/>
  <c r="H2642" i="1" a="1"/>
  <c r="H2642" i="1"/>
  <c r="H2641" i="1" a="1"/>
  <c r="H2641" i="1"/>
  <c r="H2640" i="1" a="1"/>
  <c r="H2640" i="1"/>
  <c r="H2639" i="1" a="1"/>
  <c r="H2639" i="1"/>
  <c r="H2638" i="1" a="1"/>
  <c r="H2638" i="1"/>
  <c r="H2637" i="1" a="1"/>
  <c r="H2637" i="1"/>
  <c r="H2636" i="1" a="1"/>
  <c r="H2636" i="1"/>
  <c r="H2635" i="1" a="1"/>
  <c r="H2635" i="1"/>
  <c r="H2634" i="1" a="1"/>
  <c r="H2634" i="1"/>
  <c r="H2633" i="1" a="1"/>
  <c r="H2633" i="1"/>
  <c r="H2632" i="1" a="1"/>
  <c r="H2632" i="1"/>
  <c r="H2631" i="1" a="1"/>
  <c r="H2631" i="1"/>
  <c r="H2630" i="1" a="1"/>
  <c r="H2630" i="1"/>
  <c r="H2629" i="1" a="1"/>
  <c r="H2629" i="1"/>
  <c r="H2628" i="1" a="1"/>
  <c r="H2628" i="1"/>
  <c r="H2627" i="1" a="1"/>
  <c r="H2627" i="1"/>
  <c r="H2626" i="1" a="1"/>
  <c r="H2626" i="1"/>
  <c r="H2625" i="1" a="1"/>
  <c r="H2625" i="1"/>
  <c r="H2624" i="1" a="1"/>
  <c r="H2624" i="1"/>
  <c r="H2623" i="1" a="1"/>
  <c r="H2623" i="1"/>
  <c r="H2622" i="1" a="1"/>
  <c r="H2622" i="1"/>
  <c r="H2621" i="1" a="1"/>
  <c r="H2621" i="1"/>
  <c r="H2620" i="1" a="1"/>
  <c r="H2620" i="1"/>
  <c r="H2619" i="1" a="1"/>
  <c r="H2619" i="1"/>
  <c r="H2618" i="1" a="1"/>
  <c r="H2618" i="1"/>
  <c r="H2617" i="1" a="1"/>
  <c r="H2617" i="1"/>
  <c r="H2616" i="1" a="1"/>
  <c r="H2616" i="1"/>
  <c r="H2615" i="1" a="1"/>
  <c r="H2615" i="1"/>
  <c r="H2614" i="1" a="1"/>
  <c r="H2614" i="1"/>
  <c r="H2613" i="1" a="1"/>
  <c r="H2613" i="1"/>
  <c r="H2612" i="1" a="1"/>
  <c r="H2612" i="1"/>
  <c r="H2611" i="1" a="1"/>
  <c r="H2611" i="1"/>
  <c r="H2610" i="1" a="1"/>
  <c r="H2610" i="1"/>
  <c r="H2609" i="1" a="1"/>
  <c r="H2609" i="1"/>
  <c r="H2608" i="1" a="1"/>
  <c r="H2608" i="1"/>
  <c r="H2607" i="1" a="1"/>
  <c r="H2607" i="1"/>
  <c r="H2606" i="1" a="1"/>
  <c r="H2606" i="1"/>
  <c r="H2605" i="1" a="1"/>
  <c r="H2605" i="1"/>
  <c r="H2604" i="1" a="1"/>
  <c r="H2604" i="1"/>
  <c r="H2603" i="1" a="1"/>
  <c r="H2603" i="1"/>
  <c r="H2602" i="1" a="1"/>
  <c r="H2602" i="1"/>
  <c r="H2601" i="1" a="1"/>
  <c r="H2601" i="1"/>
  <c r="H2600" i="1" a="1"/>
  <c r="H2600" i="1"/>
  <c r="H2599" i="1" a="1"/>
  <c r="H2599" i="1"/>
  <c r="H2598" i="1" a="1"/>
  <c r="H2598" i="1"/>
  <c r="H2597" i="1" a="1"/>
  <c r="H2597" i="1"/>
  <c r="H2596" i="1" a="1"/>
  <c r="H2596" i="1"/>
  <c r="H2595" i="1" a="1"/>
  <c r="H2595" i="1"/>
  <c r="H2594" i="1" a="1"/>
  <c r="H2594" i="1"/>
  <c r="H2593" i="1" a="1"/>
  <c r="H2593" i="1"/>
  <c r="H2592" i="1" a="1"/>
  <c r="H2592" i="1"/>
  <c r="H2591" i="1" a="1"/>
  <c r="H2591" i="1"/>
  <c r="H2590" i="1" a="1"/>
  <c r="H2590" i="1"/>
  <c r="H2589" i="1" a="1"/>
  <c r="H2589" i="1"/>
  <c r="H2588" i="1" a="1"/>
  <c r="H2588" i="1"/>
  <c r="H2587" i="1" a="1"/>
  <c r="H2587" i="1"/>
  <c r="H2586" i="1" a="1"/>
  <c r="H2586" i="1"/>
  <c r="H2585" i="1" a="1"/>
  <c r="H2585" i="1"/>
  <c r="H2584" i="1" a="1"/>
  <c r="H2584" i="1"/>
  <c r="H2583" i="1" a="1"/>
  <c r="H2583" i="1"/>
  <c r="H2582" i="1" a="1"/>
  <c r="H2582" i="1"/>
  <c r="H2581" i="1" a="1"/>
  <c r="H2581" i="1"/>
  <c r="H2580" i="1" a="1"/>
  <c r="H2580" i="1"/>
  <c r="H2579" i="1" a="1"/>
  <c r="H2579" i="1"/>
  <c r="H2578" i="1" a="1"/>
  <c r="H2578" i="1"/>
  <c r="H2577" i="1" a="1"/>
  <c r="H2577" i="1"/>
  <c r="H2576" i="1" a="1"/>
  <c r="H2576" i="1"/>
  <c r="H2575" i="1" a="1"/>
  <c r="H2575" i="1"/>
  <c r="H2574" i="1" a="1"/>
  <c r="H2574" i="1"/>
  <c r="H2573" i="1" a="1"/>
  <c r="H2573" i="1"/>
  <c r="H2572" i="1" a="1"/>
  <c r="H2572" i="1"/>
  <c r="H2571" i="1" a="1"/>
  <c r="H2571" i="1"/>
  <c r="H2570" i="1" a="1"/>
  <c r="H2570" i="1"/>
  <c r="H2569" i="1" a="1"/>
  <c r="H2569" i="1"/>
  <c r="H2568" i="1" a="1"/>
  <c r="H2568" i="1"/>
  <c r="H2567" i="1" a="1"/>
  <c r="H2567" i="1"/>
  <c r="H2566" i="1" a="1"/>
  <c r="H2566" i="1"/>
  <c r="H2565" i="1" a="1"/>
  <c r="H2565" i="1"/>
  <c r="H2564" i="1" a="1"/>
  <c r="H2564" i="1"/>
  <c r="H2563" i="1" a="1"/>
  <c r="H2563" i="1"/>
  <c r="H2562" i="1" a="1"/>
  <c r="H2562" i="1"/>
  <c r="H2561" i="1" a="1"/>
  <c r="H2561" i="1"/>
  <c r="H2560" i="1" a="1"/>
  <c r="H2560" i="1"/>
  <c r="H2559" i="1" a="1"/>
  <c r="H2559" i="1"/>
  <c r="H2558" i="1" a="1"/>
  <c r="H2558" i="1"/>
  <c r="H2557" i="1" a="1"/>
  <c r="H2557" i="1"/>
  <c r="H2556" i="1" a="1"/>
  <c r="H2556" i="1"/>
  <c r="H2555" i="1" a="1"/>
  <c r="H2555" i="1"/>
  <c r="H2554" i="1" a="1"/>
  <c r="H2554" i="1"/>
  <c r="H2553" i="1" a="1"/>
  <c r="H2553" i="1"/>
  <c r="H2552" i="1" a="1"/>
  <c r="H2552" i="1"/>
  <c r="H2551" i="1" a="1"/>
  <c r="H2551" i="1"/>
  <c r="H2550" i="1" a="1"/>
  <c r="H2550" i="1"/>
  <c r="H2549" i="1" a="1"/>
  <c r="H2549" i="1"/>
  <c r="H2548" i="1" a="1"/>
  <c r="H2548" i="1"/>
  <c r="H2547" i="1" a="1"/>
  <c r="H2547" i="1"/>
  <c r="H2546" i="1" a="1"/>
  <c r="H2546" i="1"/>
  <c r="H2545" i="1" a="1"/>
  <c r="H2545" i="1"/>
  <c r="H2544" i="1" a="1"/>
  <c r="H2544" i="1"/>
  <c r="H2543" i="1" a="1"/>
  <c r="H2543" i="1"/>
  <c r="H2542" i="1" a="1"/>
  <c r="H2542" i="1"/>
  <c r="H2541" i="1" a="1"/>
  <c r="H2541" i="1"/>
  <c r="H2540" i="1" a="1"/>
  <c r="H2540" i="1"/>
  <c r="H2539" i="1" a="1"/>
  <c r="H2539" i="1"/>
  <c r="H2538" i="1" a="1"/>
  <c r="H2538" i="1"/>
  <c r="H2537" i="1" a="1"/>
  <c r="H2537" i="1"/>
  <c r="H2536" i="1" a="1"/>
  <c r="H2536" i="1"/>
  <c r="H2535" i="1" a="1"/>
  <c r="H2535" i="1"/>
  <c r="H2534" i="1" a="1"/>
  <c r="H2534" i="1"/>
  <c r="H2533" i="1" a="1"/>
  <c r="H2533" i="1"/>
  <c r="H2532" i="1" a="1"/>
  <c r="H2532" i="1"/>
  <c r="H2531" i="1" a="1"/>
  <c r="H2531" i="1"/>
  <c r="H2530" i="1" a="1"/>
  <c r="H2530" i="1"/>
  <c r="H2529" i="1" a="1"/>
  <c r="H2529" i="1"/>
  <c r="H2528" i="1" a="1"/>
  <c r="H2528" i="1"/>
  <c r="H2527" i="1" a="1"/>
  <c r="H2527" i="1"/>
  <c r="H2526" i="1" a="1"/>
  <c r="H2526" i="1"/>
  <c r="H2525" i="1" a="1"/>
  <c r="H2525" i="1"/>
  <c r="H2524" i="1" a="1"/>
  <c r="H2524" i="1"/>
  <c r="H2523" i="1" a="1"/>
  <c r="H2523" i="1"/>
  <c r="H2522" i="1" a="1"/>
  <c r="H2522" i="1"/>
  <c r="H2521" i="1" a="1"/>
  <c r="H2521" i="1"/>
  <c r="H2520" i="1" a="1"/>
  <c r="H2520" i="1"/>
  <c r="H2519" i="1" a="1"/>
  <c r="H2519" i="1"/>
  <c r="H2518" i="1" a="1"/>
  <c r="H2518" i="1"/>
  <c r="H2517" i="1" a="1"/>
  <c r="H2517" i="1"/>
  <c r="H2516" i="1" a="1"/>
  <c r="H2516" i="1"/>
  <c r="H2515" i="1" a="1"/>
  <c r="H2515" i="1"/>
  <c r="H2514" i="1" a="1"/>
  <c r="H2514" i="1"/>
  <c r="H2513" i="1" a="1"/>
  <c r="H2513" i="1"/>
  <c r="H2512" i="1" a="1"/>
  <c r="H2512" i="1"/>
  <c r="H2511" i="1" a="1"/>
  <c r="H2511" i="1"/>
  <c r="H2510" i="1" a="1"/>
  <c r="H2510" i="1"/>
  <c r="H2509" i="1" a="1"/>
  <c r="H2509" i="1"/>
  <c r="H2508" i="1" a="1"/>
  <c r="H2508" i="1"/>
  <c r="H2507" i="1" a="1"/>
  <c r="H2507" i="1"/>
  <c r="H2506" i="1" a="1"/>
  <c r="H2506" i="1"/>
  <c r="H2505" i="1" a="1"/>
  <c r="H2505" i="1"/>
  <c r="H2504" i="1" a="1"/>
  <c r="H2504" i="1"/>
  <c r="H2503" i="1" a="1"/>
  <c r="H2503" i="1"/>
  <c r="H2502" i="1" a="1"/>
  <c r="H2502" i="1"/>
  <c r="H2501" i="1" a="1"/>
  <c r="H2501" i="1"/>
  <c r="H2500" i="1" a="1"/>
  <c r="H2500" i="1"/>
  <c r="H2499" i="1" a="1"/>
  <c r="H2499" i="1"/>
  <c r="H2498" i="1" a="1"/>
  <c r="H2498" i="1"/>
  <c r="H2497" i="1" a="1"/>
  <c r="H2497" i="1"/>
  <c r="H2496" i="1" a="1"/>
  <c r="H2496" i="1"/>
  <c r="H2495" i="1" a="1"/>
  <c r="H2495" i="1"/>
  <c r="H2494" i="1" a="1"/>
  <c r="H2494" i="1"/>
  <c r="H2493" i="1" a="1"/>
  <c r="H2493" i="1"/>
  <c r="H2492" i="1" a="1"/>
  <c r="H2492" i="1"/>
  <c r="H2491" i="1" a="1"/>
  <c r="H2491" i="1"/>
  <c r="H2490" i="1" a="1"/>
  <c r="H2490" i="1"/>
  <c r="H2489" i="1" a="1"/>
  <c r="H2489" i="1"/>
  <c r="H2488" i="1" a="1"/>
  <c r="H2488" i="1"/>
  <c r="H2487" i="1" a="1"/>
  <c r="H2487" i="1"/>
  <c r="H2486" i="1" a="1"/>
  <c r="H2486" i="1"/>
  <c r="H2485" i="1" a="1"/>
  <c r="H2485" i="1"/>
  <c r="H2484" i="1" a="1"/>
  <c r="H2484" i="1"/>
  <c r="H2483" i="1" a="1"/>
  <c r="H2483" i="1"/>
  <c r="H2482" i="1" a="1"/>
  <c r="H2482" i="1"/>
  <c r="H2481" i="1" a="1"/>
  <c r="H2481" i="1"/>
  <c r="H2480" i="1" a="1"/>
  <c r="H2480" i="1"/>
  <c r="H2479" i="1" a="1"/>
  <c r="H2479" i="1"/>
  <c r="H2478" i="1" a="1"/>
  <c r="H2478" i="1"/>
  <c r="H2477" i="1" a="1"/>
  <c r="H2477" i="1"/>
  <c r="H2476" i="1" a="1"/>
  <c r="H2476" i="1"/>
  <c r="H2475" i="1" a="1"/>
  <c r="H2475" i="1"/>
  <c r="H2474" i="1" a="1"/>
  <c r="H2474" i="1"/>
  <c r="H2473" i="1" a="1"/>
  <c r="H2473" i="1"/>
  <c r="H2472" i="1" a="1"/>
  <c r="H2472" i="1"/>
  <c r="H2471" i="1" a="1"/>
  <c r="H2471" i="1"/>
  <c r="H2470" i="1" a="1"/>
  <c r="H2470" i="1"/>
  <c r="H2469" i="1" a="1"/>
  <c r="H2469" i="1"/>
  <c r="H2468" i="1" a="1"/>
  <c r="H2468" i="1"/>
  <c r="H2467" i="1" a="1"/>
  <c r="H2467" i="1"/>
  <c r="H2466" i="1" a="1"/>
  <c r="H2466" i="1"/>
  <c r="H2465" i="1" a="1"/>
  <c r="H2465" i="1"/>
  <c r="H2464" i="1" a="1"/>
  <c r="H2464" i="1"/>
  <c r="H2463" i="1" a="1"/>
  <c r="H2463" i="1"/>
  <c r="H2462" i="1" a="1"/>
  <c r="H2462" i="1"/>
  <c r="H2461" i="1" a="1"/>
  <c r="H2461" i="1"/>
  <c r="H2460" i="1" a="1"/>
  <c r="H2460" i="1"/>
  <c r="H2459" i="1" a="1"/>
  <c r="H2459" i="1"/>
  <c r="H2458" i="1" a="1"/>
  <c r="H2458" i="1"/>
  <c r="H2457" i="1" a="1"/>
  <c r="H2457" i="1"/>
  <c r="H2456" i="1" a="1"/>
  <c r="H2456" i="1"/>
  <c r="H2455" i="1" a="1"/>
  <c r="H2455" i="1"/>
  <c r="H2454" i="1" a="1"/>
  <c r="H2454" i="1"/>
  <c r="H2453" i="1" a="1"/>
  <c r="H2453" i="1"/>
  <c r="H2452" i="1" a="1"/>
  <c r="H2452" i="1"/>
  <c r="H2451" i="1" a="1"/>
  <c r="H2451" i="1"/>
  <c r="H2450" i="1" a="1"/>
  <c r="H2450" i="1"/>
  <c r="H2449" i="1" a="1"/>
  <c r="H2449" i="1"/>
  <c r="H2448" i="1" a="1"/>
  <c r="H2448" i="1"/>
  <c r="H2447" i="1" a="1"/>
  <c r="H2447" i="1"/>
  <c r="H2446" i="1" a="1"/>
  <c r="H2446" i="1"/>
  <c r="H2445" i="1" a="1"/>
  <c r="H2445" i="1"/>
  <c r="H2444" i="1" a="1"/>
  <c r="H2444" i="1"/>
  <c r="H2443" i="1" a="1"/>
  <c r="H2443" i="1"/>
  <c r="H2442" i="1" a="1"/>
  <c r="H2442" i="1"/>
  <c r="H2441" i="1" a="1"/>
  <c r="H2441" i="1"/>
  <c r="H2440" i="1" a="1"/>
  <c r="H2440" i="1"/>
  <c r="H2439" i="1" a="1"/>
  <c r="H2439" i="1"/>
  <c r="H2438" i="1" a="1"/>
  <c r="H2438" i="1"/>
  <c r="H2437" i="1" a="1"/>
  <c r="H2437" i="1"/>
  <c r="H2436" i="1" a="1"/>
  <c r="H2436" i="1"/>
  <c r="H2435" i="1" a="1"/>
  <c r="H2435" i="1"/>
  <c r="H2434" i="1" a="1"/>
  <c r="H2434" i="1"/>
  <c r="H2433" i="1" a="1"/>
  <c r="H2433" i="1"/>
  <c r="H2432" i="1" a="1"/>
  <c r="H2432" i="1"/>
  <c r="H2431" i="1" a="1"/>
  <c r="H2431" i="1"/>
  <c r="H2430" i="1" a="1"/>
  <c r="H2430" i="1"/>
  <c r="H2429" i="1" a="1"/>
  <c r="H2429" i="1"/>
  <c r="H2428" i="1" a="1"/>
  <c r="H2428" i="1"/>
  <c r="H2427" i="1" a="1"/>
  <c r="H2427" i="1"/>
  <c r="H2426" i="1" a="1"/>
  <c r="H2426" i="1"/>
  <c r="H2425" i="1" a="1"/>
  <c r="H2425" i="1"/>
  <c r="H2424" i="1" a="1"/>
  <c r="H2424" i="1"/>
  <c r="H2423" i="1" a="1"/>
  <c r="H2423" i="1"/>
  <c r="H2422" i="1" a="1"/>
  <c r="H2422" i="1"/>
  <c r="H2421" i="1" a="1"/>
  <c r="H2421" i="1"/>
  <c r="H2420" i="1" a="1"/>
  <c r="H2420" i="1"/>
  <c r="H2419" i="1" a="1"/>
  <c r="H2419" i="1"/>
  <c r="H2418" i="1" a="1"/>
  <c r="H2418" i="1"/>
  <c r="H2417" i="1" a="1"/>
  <c r="H2417" i="1"/>
  <c r="H2416" i="1" a="1"/>
  <c r="H2416" i="1"/>
  <c r="H2415" i="1" a="1"/>
  <c r="H2415" i="1"/>
  <c r="H2414" i="1" a="1"/>
  <c r="H2414" i="1"/>
  <c r="H2413" i="1" a="1"/>
  <c r="H2413" i="1"/>
  <c r="H2412" i="1" a="1"/>
  <c r="H2412" i="1"/>
  <c r="H2411" i="1" a="1"/>
  <c r="H2411" i="1"/>
  <c r="H2410" i="1" a="1"/>
  <c r="H2410" i="1"/>
  <c r="H2409" i="1" a="1"/>
  <c r="H2409" i="1"/>
  <c r="H2408" i="1" a="1"/>
  <c r="H2408" i="1"/>
  <c r="H2407" i="1" a="1"/>
  <c r="H2407" i="1"/>
  <c r="H2406" i="1" a="1"/>
  <c r="H2406" i="1"/>
  <c r="H2405" i="1" a="1"/>
  <c r="H2405" i="1"/>
  <c r="H2404" i="1" a="1"/>
  <c r="H2404" i="1"/>
  <c r="H2403" i="1" a="1"/>
  <c r="H2403" i="1"/>
  <c r="H2402" i="1" a="1"/>
  <c r="H2402" i="1"/>
  <c r="H2401" i="1" a="1"/>
  <c r="H2401" i="1"/>
  <c r="H2400" i="1" a="1"/>
  <c r="H2400" i="1"/>
  <c r="H2399" i="1" a="1"/>
  <c r="H2399" i="1"/>
  <c r="H2398" i="1" a="1"/>
  <c r="H2398" i="1"/>
  <c r="H2397" i="1" a="1"/>
  <c r="H2397" i="1"/>
  <c r="H2396" i="1" a="1"/>
  <c r="H2396" i="1"/>
  <c r="H2395" i="1" a="1"/>
  <c r="H2395" i="1"/>
  <c r="H2394" i="1" a="1"/>
  <c r="H2394" i="1"/>
  <c r="H2393" i="1" a="1"/>
  <c r="H2393" i="1"/>
  <c r="H2392" i="1" a="1"/>
  <c r="H2392" i="1"/>
  <c r="H2391" i="1" a="1"/>
  <c r="H2391" i="1"/>
  <c r="H2390" i="1" a="1"/>
  <c r="H2390" i="1"/>
  <c r="H2389" i="1" a="1"/>
  <c r="H2389" i="1"/>
  <c r="H2388" i="1" a="1"/>
  <c r="H2388" i="1"/>
  <c r="H2387" i="1" a="1"/>
  <c r="H2387" i="1"/>
  <c r="H2386" i="1" a="1"/>
  <c r="H2386" i="1"/>
  <c r="H2385" i="1" a="1"/>
  <c r="H2385" i="1"/>
  <c r="H2384" i="1" a="1"/>
  <c r="H2384" i="1"/>
  <c r="H2383" i="1" a="1"/>
  <c r="H2383" i="1"/>
  <c r="H2382" i="1" a="1"/>
  <c r="H2382" i="1"/>
  <c r="H2381" i="1" a="1"/>
  <c r="H2381" i="1"/>
  <c r="H2380" i="1" a="1"/>
  <c r="H2380" i="1"/>
  <c r="H2379" i="1" a="1"/>
  <c r="H2379" i="1"/>
  <c r="H2378" i="1" a="1"/>
  <c r="H2378" i="1"/>
  <c r="H2377" i="1" a="1"/>
  <c r="H2377" i="1"/>
  <c r="H2376" i="1" a="1"/>
  <c r="H2376" i="1"/>
  <c r="H2375" i="1" a="1"/>
  <c r="H2375" i="1"/>
  <c r="H2374" i="1" a="1"/>
  <c r="H2374" i="1"/>
  <c r="H2373" i="1" a="1"/>
  <c r="H2373" i="1"/>
  <c r="H2372" i="1" a="1"/>
  <c r="H2372" i="1"/>
  <c r="H2371" i="1" a="1"/>
  <c r="H2371" i="1"/>
  <c r="H2370" i="1" a="1"/>
  <c r="H2370" i="1"/>
  <c r="H2369" i="1" a="1"/>
  <c r="H2369" i="1"/>
  <c r="H2368" i="1" a="1"/>
  <c r="H2368" i="1"/>
  <c r="H2367" i="1" a="1"/>
  <c r="H2367" i="1"/>
  <c r="H2366" i="1" a="1"/>
  <c r="H2366" i="1"/>
  <c r="H2365" i="1" a="1"/>
  <c r="H2365" i="1"/>
  <c r="H2364" i="1" a="1"/>
  <c r="H2364" i="1"/>
  <c r="H2363" i="1" a="1"/>
  <c r="H2363" i="1"/>
  <c r="H2362" i="1" a="1"/>
  <c r="H2362" i="1"/>
  <c r="H2361" i="1" a="1"/>
  <c r="H2361" i="1"/>
  <c r="H2360" i="1" a="1"/>
  <c r="H2360" i="1"/>
  <c r="H2359" i="1" a="1"/>
  <c r="H2359" i="1"/>
  <c r="H2358" i="1" a="1"/>
  <c r="H2358" i="1"/>
  <c r="H2357" i="1" a="1"/>
  <c r="H2357" i="1"/>
  <c r="H2356" i="1" a="1"/>
  <c r="H2356" i="1"/>
  <c r="H2355" i="1" a="1"/>
  <c r="H2355" i="1"/>
  <c r="H2354" i="1" a="1"/>
  <c r="H2354" i="1"/>
  <c r="H2353" i="1" a="1"/>
  <c r="H2353" i="1"/>
  <c r="H2352" i="1" a="1"/>
  <c r="H2352" i="1"/>
  <c r="H2351" i="1" a="1"/>
  <c r="H2351" i="1"/>
  <c r="H2350" i="1" a="1"/>
  <c r="H2350" i="1"/>
  <c r="H2349" i="1" a="1"/>
  <c r="H2349" i="1"/>
  <c r="H2348" i="1" a="1"/>
  <c r="H2348" i="1"/>
  <c r="H2347" i="1" a="1"/>
  <c r="H2347" i="1"/>
  <c r="H2346" i="1" a="1"/>
  <c r="H2346" i="1"/>
  <c r="H2345" i="1" a="1"/>
  <c r="H2345" i="1"/>
  <c r="H2344" i="1" a="1"/>
  <c r="H2344" i="1"/>
  <c r="H2343" i="1" a="1"/>
  <c r="H2343" i="1"/>
  <c r="H2342" i="1" a="1"/>
  <c r="H2342" i="1"/>
  <c r="H2341" i="1" a="1"/>
  <c r="H2341" i="1"/>
  <c r="H2340" i="1" a="1"/>
  <c r="H2340" i="1"/>
  <c r="H2339" i="1" a="1"/>
  <c r="H2339" i="1"/>
  <c r="H2338" i="1" a="1"/>
  <c r="H2338" i="1"/>
  <c r="H2337" i="1" a="1"/>
  <c r="H2337" i="1"/>
  <c r="H2336" i="1" a="1"/>
  <c r="H2336" i="1"/>
  <c r="H2335" i="1" a="1"/>
  <c r="H2335" i="1"/>
  <c r="H2334" i="1" a="1"/>
  <c r="H2334" i="1"/>
  <c r="H2333" i="1" a="1"/>
  <c r="H2333" i="1"/>
  <c r="H2332" i="1" a="1"/>
  <c r="H2332" i="1"/>
  <c r="H2331" i="1" a="1"/>
  <c r="H2331" i="1"/>
  <c r="H2330" i="1" a="1"/>
  <c r="H2330" i="1"/>
  <c r="H2329" i="1" a="1"/>
  <c r="H2329" i="1"/>
  <c r="H2328" i="1" a="1"/>
  <c r="H2328" i="1"/>
  <c r="H2327" i="1" a="1"/>
  <c r="H2327" i="1"/>
  <c r="H2326" i="1" a="1"/>
  <c r="H2326" i="1"/>
  <c r="H2325" i="1" a="1"/>
  <c r="H2325" i="1"/>
  <c r="H2324" i="1" a="1"/>
  <c r="H2324" i="1"/>
  <c r="H2323" i="1" a="1"/>
  <c r="H2323" i="1"/>
  <c r="H2322" i="1" a="1"/>
  <c r="H2322" i="1"/>
  <c r="H2321" i="1" a="1"/>
  <c r="H2321" i="1"/>
  <c r="H2320" i="1" a="1"/>
  <c r="H2320" i="1"/>
  <c r="H2319" i="1" a="1"/>
  <c r="H2319" i="1"/>
  <c r="H2318" i="1" a="1"/>
  <c r="H2318" i="1"/>
  <c r="H2317" i="1" a="1"/>
  <c r="H2317" i="1"/>
  <c r="H2316" i="1" a="1"/>
  <c r="H2316" i="1"/>
  <c r="H2315" i="1" a="1"/>
  <c r="H2315" i="1"/>
  <c r="H2314" i="1" a="1"/>
  <c r="H2314" i="1"/>
  <c r="H2313" i="1" a="1"/>
  <c r="H2313" i="1"/>
  <c r="H2312" i="1" a="1"/>
  <c r="H2312" i="1"/>
  <c r="H2311" i="1" a="1"/>
  <c r="H2311" i="1"/>
  <c r="H2310" i="1" a="1"/>
  <c r="H2310" i="1"/>
  <c r="H2309" i="1" a="1"/>
  <c r="H2309" i="1"/>
  <c r="H2308" i="1" a="1"/>
  <c r="H2308" i="1"/>
  <c r="H2307" i="1" a="1"/>
  <c r="H2307" i="1"/>
  <c r="H2306" i="1" a="1"/>
  <c r="H2306" i="1"/>
  <c r="H2305" i="1" a="1"/>
  <c r="H2305" i="1"/>
  <c r="H2304" i="1" a="1"/>
  <c r="H2304" i="1"/>
  <c r="H2303" i="1" a="1"/>
  <c r="H2303" i="1"/>
  <c r="H2302" i="1" a="1"/>
  <c r="H2302" i="1"/>
  <c r="H2301" i="1" a="1"/>
  <c r="H2301" i="1"/>
  <c r="H2300" i="1" a="1"/>
  <c r="H2300" i="1"/>
  <c r="H2299" i="1" a="1"/>
  <c r="H2299" i="1"/>
  <c r="H2298" i="1" a="1"/>
  <c r="H2298" i="1"/>
  <c r="H2297" i="1" a="1"/>
  <c r="H2297" i="1"/>
  <c r="H2296" i="1" a="1"/>
  <c r="H2296" i="1"/>
  <c r="H2295" i="1" a="1"/>
  <c r="H2295" i="1"/>
  <c r="H2294" i="1" a="1"/>
  <c r="H2294" i="1"/>
  <c r="H2293" i="1" a="1"/>
  <c r="H2293" i="1"/>
  <c r="H2292" i="1" a="1"/>
  <c r="H2292" i="1"/>
  <c r="H2291" i="1" a="1"/>
  <c r="H2291" i="1"/>
  <c r="H2290" i="1" a="1"/>
  <c r="H2290" i="1"/>
  <c r="H2289" i="1" a="1"/>
  <c r="H2289" i="1"/>
  <c r="H2288" i="1" a="1"/>
  <c r="H2288" i="1"/>
  <c r="H2287" i="1" a="1"/>
  <c r="H2287" i="1"/>
  <c r="H2286" i="1" a="1"/>
  <c r="H2286" i="1"/>
  <c r="H2285" i="1" a="1"/>
  <c r="H2285" i="1"/>
  <c r="H2284" i="1" a="1"/>
  <c r="H2284" i="1"/>
  <c r="H2283" i="1" a="1"/>
  <c r="H2283" i="1"/>
  <c r="H2282" i="1" a="1"/>
  <c r="H2282" i="1"/>
  <c r="H2281" i="1" a="1"/>
  <c r="H2281" i="1"/>
  <c r="H2280" i="1" a="1"/>
  <c r="H2280" i="1"/>
  <c r="H2279" i="1" a="1"/>
  <c r="H2279" i="1"/>
  <c r="H2278" i="1" a="1"/>
  <c r="H2278" i="1"/>
  <c r="H2277" i="1" a="1"/>
  <c r="H2277" i="1"/>
  <c r="H2276" i="1" a="1"/>
  <c r="H2276" i="1"/>
  <c r="H2275" i="1" a="1"/>
  <c r="H2275" i="1"/>
  <c r="H2274" i="1" a="1"/>
  <c r="H2274" i="1"/>
  <c r="H2273" i="1" a="1"/>
  <c r="H2273" i="1"/>
  <c r="H2272" i="1" a="1"/>
  <c r="H2272" i="1"/>
  <c r="H2271" i="1" a="1"/>
  <c r="H2271" i="1"/>
  <c r="H2270" i="1" a="1"/>
  <c r="H2270" i="1"/>
  <c r="H2269" i="1" a="1"/>
  <c r="H2269" i="1"/>
  <c r="H2268" i="1" a="1"/>
  <c r="H2268" i="1"/>
  <c r="H2267" i="1" a="1"/>
  <c r="H2267" i="1"/>
  <c r="H2266" i="1" a="1"/>
  <c r="H2266" i="1"/>
  <c r="H2265" i="1" a="1"/>
  <c r="H2265" i="1"/>
  <c r="H2264" i="1" a="1"/>
  <c r="H2264" i="1"/>
  <c r="H2263" i="1" a="1"/>
  <c r="H2263" i="1"/>
  <c r="H2262" i="1" a="1"/>
  <c r="H2262" i="1"/>
  <c r="H2261" i="1" a="1"/>
  <c r="H2261" i="1"/>
  <c r="H2260" i="1" a="1"/>
  <c r="H2260" i="1"/>
  <c r="H2259" i="1" a="1"/>
  <c r="H2259" i="1"/>
  <c r="H2258" i="1" a="1"/>
  <c r="H2258" i="1"/>
  <c r="H2257" i="1" a="1"/>
  <c r="H2257" i="1"/>
  <c r="H2256" i="1" a="1"/>
  <c r="H2256" i="1"/>
  <c r="H2255" i="1" a="1"/>
  <c r="H2255" i="1"/>
  <c r="H2254" i="1" a="1"/>
  <c r="H2254" i="1"/>
  <c r="H2253" i="1" a="1"/>
  <c r="H2253" i="1"/>
  <c r="H2252" i="1" a="1"/>
  <c r="H2252" i="1"/>
  <c r="H2251" i="1" a="1"/>
  <c r="H2251" i="1"/>
  <c r="H2250" i="1" a="1"/>
  <c r="H2250" i="1"/>
  <c r="H2249" i="1" a="1"/>
  <c r="H2249" i="1"/>
  <c r="H2248" i="1" a="1"/>
  <c r="H2248" i="1"/>
  <c r="H2247" i="1" a="1"/>
  <c r="H2247" i="1"/>
  <c r="H2246" i="1" a="1"/>
  <c r="H2246" i="1"/>
  <c r="H2245" i="1" a="1"/>
  <c r="H2245" i="1"/>
  <c r="H2244" i="1" a="1"/>
  <c r="H2244" i="1"/>
  <c r="H2243" i="1" a="1"/>
  <c r="H2243" i="1"/>
  <c r="H2242" i="1" a="1"/>
  <c r="H2242" i="1"/>
  <c r="H2241" i="1" a="1"/>
  <c r="H2241" i="1"/>
  <c r="H2240" i="1" a="1"/>
  <c r="H2240" i="1"/>
  <c r="H2239" i="1" a="1"/>
  <c r="H2239" i="1"/>
  <c r="H2238" i="1" a="1"/>
  <c r="H2238" i="1"/>
  <c r="H2237" i="1" a="1"/>
  <c r="H2237" i="1"/>
  <c r="H2236" i="1" a="1"/>
  <c r="H2236" i="1"/>
  <c r="H2235" i="1" a="1"/>
  <c r="H2235" i="1"/>
  <c r="H2234" i="1" a="1"/>
  <c r="H2234" i="1"/>
  <c r="H2233" i="1" a="1"/>
  <c r="H2233" i="1"/>
  <c r="H2232" i="1" a="1"/>
  <c r="H2232" i="1"/>
  <c r="H2231" i="1" a="1"/>
  <c r="H2231" i="1"/>
  <c r="H2230" i="1" a="1"/>
  <c r="H2230" i="1"/>
  <c r="H2229" i="1" a="1"/>
  <c r="H2229" i="1"/>
  <c r="H2228" i="1" a="1"/>
  <c r="H2228" i="1"/>
  <c r="H2227" i="1" a="1"/>
  <c r="H2227" i="1"/>
  <c r="H2226" i="1" a="1"/>
  <c r="H2226" i="1"/>
  <c r="H2225" i="1" a="1"/>
  <c r="H2225" i="1"/>
  <c r="H2224" i="1" a="1"/>
  <c r="H2224" i="1"/>
  <c r="H2223" i="1" a="1"/>
  <c r="H2223" i="1"/>
  <c r="H2222" i="1" a="1"/>
  <c r="H2222" i="1"/>
  <c r="H2221" i="1" a="1"/>
  <c r="H2221" i="1"/>
  <c r="H2220" i="1" a="1"/>
  <c r="H2220" i="1"/>
  <c r="H2219" i="1" a="1"/>
  <c r="H2219" i="1"/>
  <c r="H2218" i="1" a="1"/>
  <c r="H2218" i="1"/>
  <c r="H2217" i="1" a="1"/>
  <c r="H2217" i="1"/>
  <c r="H2216" i="1" a="1"/>
  <c r="H2216" i="1"/>
  <c r="H2215" i="1" a="1"/>
  <c r="H2215" i="1"/>
  <c r="H2214" i="1" a="1"/>
  <c r="H2214" i="1"/>
  <c r="H2213" i="1" a="1"/>
  <c r="H2213" i="1"/>
  <c r="H2212" i="1" a="1"/>
  <c r="H2212" i="1"/>
  <c r="H2211" i="1" a="1"/>
  <c r="H2211" i="1"/>
  <c r="H2210" i="1" a="1"/>
  <c r="H2210" i="1"/>
  <c r="H2209" i="1" a="1"/>
  <c r="H2209" i="1"/>
  <c r="H2208" i="1" a="1"/>
  <c r="H2208" i="1"/>
  <c r="H2207" i="1" a="1"/>
  <c r="H2207" i="1"/>
  <c r="H2206" i="1" a="1"/>
  <c r="H2206" i="1"/>
  <c r="H2205" i="1" a="1"/>
  <c r="H2205" i="1"/>
  <c r="H2204" i="1" a="1"/>
  <c r="H2204" i="1"/>
  <c r="H2203" i="1" a="1"/>
  <c r="H2203" i="1"/>
  <c r="H2202" i="1" a="1"/>
  <c r="H2202" i="1"/>
  <c r="H2201" i="1" a="1"/>
  <c r="H2201" i="1"/>
  <c r="H2200" i="1" a="1"/>
  <c r="H2200" i="1"/>
  <c r="H2199" i="1" a="1"/>
  <c r="H2199" i="1"/>
  <c r="H2198" i="1" a="1"/>
  <c r="H2198" i="1"/>
  <c r="H2197" i="1" a="1"/>
  <c r="H2197" i="1"/>
  <c r="H2196" i="1" a="1"/>
  <c r="H2196" i="1"/>
  <c r="H2195" i="1" a="1"/>
  <c r="H2195" i="1"/>
  <c r="H2194" i="1" a="1"/>
  <c r="H2194" i="1"/>
  <c r="H2193" i="1" a="1"/>
  <c r="H2193" i="1"/>
  <c r="H2192" i="1" a="1"/>
  <c r="H2192" i="1"/>
  <c r="H2191" i="1" a="1"/>
  <c r="H2191" i="1"/>
  <c r="H2190" i="1" a="1"/>
  <c r="H2190" i="1"/>
  <c r="H2189" i="1" a="1"/>
  <c r="H2189" i="1"/>
  <c r="H2188" i="1" a="1"/>
  <c r="H2188" i="1"/>
  <c r="H2187" i="1" a="1"/>
  <c r="H2187" i="1"/>
  <c r="H2186" i="1" a="1"/>
  <c r="H2186" i="1"/>
  <c r="H2185" i="1" a="1"/>
  <c r="H2185" i="1"/>
  <c r="H2184" i="1" a="1"/>
  <c r="H2184" i="1"/>
  <c r="H2183" i="1" a="1"/>
  <c r="H2183" i="1"/>
  <c r="H2182" i="1" a="1"/>
  <c r="H2182" i="1"/>
  <c r="H2181" i="1" a="1"/>
  <c r="H2181" i="1"/>
  <c r="H2180" i="1" a="1"/>
  <c r="H2180" i="1"/>
  <c r="H2179" i="1" a="1"/>
  <c r="H2179" i="1"/>
  <c r="H2178" i="1" a="1"/>
  <c r="H2178" i="1"/>
  <c r="H2177" i="1" a="1"/>
  <c r="H2177" i="1"/>
  <c r="H2176" i="1" a="1"/>
  <c r="H2176" i="1"/>
  <c r="H2175" i="1" a="1"/>
  <c r="H2175" i="1"/>
  <c r="H2174" i="1" a="1"/>
  <c r="H2174" i="1"/>
  <c r="H2173" i="1" a="1"/>
  <c r="H2173" i="1"/>
  <c r="H2172" i="1" a="1"/>
  <c r="H2172" i="1"/>
  <c r="H2171" i="1" a="1"/>
  <c r="H2171" i="1"/>
  <c r="H2170" i="1" a="1"/>
  <c r="H2170" i="1"/>
  <c r="H2169" i="1" a="1"/>
  <c r="H2169" i="1"/>
  <c r="H2168" i="1" a="1"/>
  <c r="H2168" i="1"/>
  <c r="H2167" i="1" a="1"/>
  <c r="H2167" i="1"/>
  <c r="H2166" i="1" a="1"/>
  <c r="H2166" i="1"/>
  <c r="H2165" i="1" a="1"/>
  <c r="H2165" i="1"/>
  <c r="H2164" i="1" a="1"/>
  <c r="H2164" i="1"/>
  <c r="H2163" i="1" a="1"/>
  <c r="H2163" i="1"/>
  <c r="H2162" i="1" a="1"/>
  <c r="H2162" i="1"/>
  <c r="H2161" i="1" a="1"/>
  <c r="H2161" i="1"/>
  <c r="H2160" i="1" a="1"/>
  <c r="H2160" i="1"/>
  <c r="H2159" i="1" a="1"/>
  <c r="H2159" i="1"/>
  <c r="H2158" i="1" a="1"/>
  <c r="H2158" i="1"/>
  <c r="H2157" i="1" a="1"/>
  <c r="H2157" i="1"/>
  <c r="H2156" i="1" a="1"/>
  <c r="H2156" i="1"/>
  <c r="H2155" i="1" a="1"/>
  <c r="H2155" i="1"/>
  <c r="H2154" i="1" a="1"/>
  <c r="H2154" i="1"/>
  <c r="H2153" i="1" a="1"/>
  <c r="H2153" i="1"/>
  <c r="H2152" i="1" a="1"/>
  <c r="H2152" i="1"/>
  <c r="H2151" i="1" a="1"/>
  <c r="H2151" i="1"/>
  <c r="H2150" i="1" a="1"/>
  <c r="H2150" i="1"/>
  <c r="H2149" i="1" a="1"/>
  <c r="H2149" i="1"/>
  <c r="H2148" i="1" a="1"/>
  <c r="H2148" i="1"/>
  <c r="H2147" i="1" a="1"/>
  <c r="H2147" i="1"/>
  <c r="H2146" i="1" a="1"/>
  <c r="H2146" i="1"/>
  <c r="H2145" i="1" a="1"/>
  <c r="H2145" i="1"/>
  <c r="H2144" i="1" a="1"/>
  <c r="H2144" i="1"/>
  <c r="H2143" i="1" a="1"/>
  <c r="H2143" i="1"/>
  <c r="H2142" i="1" a="1"/>
  <c r="H2142" i="1"/>
  <c r="H2141" i="1" a="1"/>
  <c r="H2141" i="1"/>
  <c r="H2140" i="1" a="1"/>
  <c r="H2140" i="1"/>
  <c r="H2139" i="1" a="1"/>
  <c r="H2139" i="1"/>
  <c r="H2138" i="1" a="1"/>
  <c r="H2138" i="1"/>
  <c r="H2137" i="1" a="1"/>
  <c r="H2137" i="1"/>
  <c r="H2136" i="1" a="1"/>
  <c r="H2136" i="1"/>
  <c r="H2135" i="1" a="1"/>
  <c r="H2135" i="1"/>
  <c r="H2134" i="1" a="1"/>
  <c r="H2134" i="1"/>
  <c r="H2133" i="1" a="1"/>
  <c r="H2133" i="1"/>
  <c r="H2132" i="1" a="1"/>
  <c r="H2132" i="1"/>
  <c r="H2131" i="1" a="1"/>
  <c r="H2131" i="1"/>
  <c r="H2130" i="1" a="1"/>
  <c r="H2130" i="1"/>
  <c r="H2129" i="1" a="1"/>
  <c r="H2129" i="1"/>
  <c r="H2128" i="1" a="1"/>
  <c r="H2128" i="1"/>
  <c r="H2127" i="1" a="1"/>
  <c r="H2127" i="1"/>
  <c r="H2126" i="1" a="1"/>
  <c r="H2126" i="1"/>
  <c r="H2125" i="1" a="1"/>
  <c r="H2125" i="1"/>
  <c r="H2124" i="1" a="1"/>
  <c r="H2124" i="1"/>
  <c r="H2123" i="1" a="1"/>
  <c r="H2123" i="1"/>
  <c r="H2122" i="1" a="1"/>
  <c r="H2122" i="1"/>
  <c r="H2121" i="1" a="1"/>
  <c r="H2121" i="1"/>
  <c r="H2120" i="1" a="1"/>
  <c r="H2120" i="1"/>
  <c r="H2119" i="1" a="1"/>
  <c r="H2119" i="1"/>
  <c r="H2118" i="1" a="1"/>
  <c r="H2118" i="1"/>
  <c r="H2117" i="1" a="1"/>
  <c r="H2117" i="1"/>
  <c r="H2116" i="1" a="1"/>
  <c r="H2116" i="1"/>
  <c r="H2115" i="1" a="1"/>
  <c r="H2115" i="1"/>
  <c r="H2114" i="1" a="1"/>
  <c r="H2114" i="1"/>
  <c r="H2113" i="1" a="1"/>
  <c r="H2113" i="1"/>
  <c r="H2112" i="1" a="1"/>
  <c r="H2112" i="1"/>
  <c r="H2111" i="1" a="1"/>
  <c r="H2111" i="1"/>
  <c r="H2110" i="1" a="1"/>
  <c r="H2110" i="1"/>
  <c r="H2109" i="1" a="1"/>
  <c r="H2109" i="1"/>
  <c r="H2108" i="1" a="1"/>
  <c r="H2108" i="1"/>
  <c r="H2107" i="1" a="1"/>
  <c r="H2107" i="1"/>
  <c r="H2106" i="1" a="1"/>
  <c r="H2106" i="1"/>
  <c r="H2105" i="1" a="1"/>
  <c r="H2105" i="1"/>
  <c r="H2104" i="1" a="1"/>
  <c r="H2104" i="1"/>
  <c r="H2103" i="1" a="1"/>
  <c r="H2103" i="1"/>
  <c r="H2102" i="1" a="1"/>
  <c r="H2102" i="1"/>
  <c r="H2101" i="1" a="1"/>
  <c r="H2101" i="1"/>
  <c r="H2100" i="1" a="1"/>
  <c r="H2100" i="1"/>
  <c r="H2099" i="1" a="1"/>
  <c r="H2099" i="1"/>
  <c r="H2098" i="1" a="1"/>
  <c r="H2098" i="1"/>
  <c r="H2097" i="1" a="1"/>
  <c r="H2097" i="1"/>
  <c r="H2096" i="1" a="1"/>
  <c r="H2096" i="1"/>
  <c r="H2095" i="1" a="1"/>
  <c r="H2095" i="1"/>
  <c r="H2094" i="1" a="1"/>
  <c r="H2094" i="1"/>
  <c r="H2093" i="1" a="1"/>
  <c r="H2093" i="1"/>
  <c r="H2092" i="1" a="1"/>
  <c r="H2092" i="1"/>
  <c r="H2091" i="1" a="1"/>
  <c r="H2091" i="1"/>
  <c r="H2090" i="1" a="1"/>
  <c r="H2090" i="1"/>
  <c r="H2089" i="1" a="1"/>
  <c r="H2089" i="1"/>
  <c r="H2088" i="1" a="1"/>
  <c r="H2088" i="1"/>
  <c r="H2087" i="1" a="1"/>
  <c r="H2087" i="1"/>
  <c r="H2086" i="1" a="1"/>
  <c r="H2086" i="1"/>
  <c r="H2085" i="1" a="1"/>
  <c r="H2085" i="1"/>
  <c r="H2084" i="1" a="1"/>
  <c r="H2084" i="1"/>
  <c r="H2083" i="1" a="1"/>
  <c r="H2083" i="1"/>
  <c r="H2082" i="1" a="1"/>
  <c r="H2082" i="1"/>
  <c r="H2081" i="1" a="1"/>
  <c r="H2081" i="1"/>
  <c r="H2080" i="1" a="1"/>
  <c r="H2080" i="1"/>
  <c r="H2079" i="1" a="1"/>
  <c r="H2079" i="1"/>
  <c r="H2078" i="1" a="1"/>
  <c r="H2078" i="1"/>
  <c r="H2077" i="1" a="1"/>
  <c r="H2077" i="1"/>
  <c r="H2076" i="1" a="1"/>
  <c r="H2076" i="1"/>
  <c r="H2075" i="1" a="1"/>
  <c r="H2075" i="1"/>
  <c r="H2074" i="1" a="1"/>
  <c r="H2074" i="1"/>
  <c r="H2073" i="1" a="1"/>
  <c r="H2073" i="1"/>
  <c r="H2072" i="1" a="1"/>
  <c r="H2072" i="1"/>
  <c r="H2071" i="1" a="1"/>
  <c r="H2071" i="1"/>
  <c r="H2070" i="1" a="1"/>
  <c r="H2070" i="1"/>
  <c r="H2069" i="1" a="1"/>
  <c r="H2069" i="1"/>
  <c r="H2068" i="1" a="1"/>
  <c r="H2068" i="1"/>
  <c r="H2067" i="1" a="1"/>
  <c r="H2067" i="1"/>
  <c r="H2066" i="1" a="1"/>
  <c r="H2066" i="1"/>
  <c r="H2065" i="1" a="1"/>
  <c r="H2065" i="1"/>
  <c r="H2064" i="1" a="1"/>
  <c r="H2064" i="1"/>
  <c r="H2063" i="1" a="1"/>
  <c r="H2063" i="1"/>
  <c r="H2062" i="1" a="1"/>
  <c r="H2062" i="1"/>
  <c r="H2061" i="1" a="1"/>
  <c r="H2061" i="1"/>
  <c r="H2060" i="1" a="1"/>
  <c r="H2060" i="1"/>
  <c r="H2059" i="1" a="1"/>
  <c r="H2059" i="1"/>
  <c r="H2058" i="1" a="1"/>
  <c r="H2058" i="1"/>
  <c r="H2057" i="1" a="1"/>
  <c r="H2057" i="1"/>
  <c r="H2056" i="1" a="1"/>
  <c r="H2056" i="1"/>
  <c r="H2055" i="1" a="1"/>
  <c r="H2055" i="1"/>
  <c r="H2054" i="1" a="1"/>
  <c r="H2054" i="1"/>
  <c r="H2053" i="1" a="1"/>
  <c r="H2053" i="1"/>
  <c r="H2052" i="1" a="1"/>
  <c r="H2052" i="1"/>
  <c r="H2051" i="1" a="1"/>
  <c r="H2051" i="1"/>
  <c r="H2050" i="1" a="1"/>
  <c r="H2050" i="1"/>
  <c r="H2049" i="1" a="1"/>
  <c r="H2049" i="1"/>
  <c r="H2048" i="1" a="1"/>
  <c r="H2048" i="1"/>
  <c r="H2047" i="1" a="1"/>
  <c r="H2047" i="1"/>
  <c r="H2046" i="1" a="1"/>
  <c r="H2046" i="1"/>
  <c r="H2045" i="1" a="1"/>
  <c r="H2045" i="1"/>
  <c r="H2044" i="1" a="1"/>
  <c r="H2044" i="1"/>
  <c r="H2043" i="1" a="1"/>
  <c r="H2043" i="1"/>
  <c r="H2042" i="1" a="1"/>
  <c r="H2042" i="1"/>
  <c r="H2041" i="1" a="1"/>
  <c r="H2041" i="1"/>
  <c r="H2040" i="1" a="1"/>
  <c r="H2040" i="1"/>
  <c r="H2039" i="1" a="1"/>
  <c r="H2039" i="1"/>
  <c r="H2038" i="1" a="1"/>
  <c r="H2038" i="1"/>
  <c r="H2037" i="1" a="1"/>
  <c r="H2037" i="1"/>
  <c r="H2036" i="1" a="1"/>
  <c r="H2036" i="1"/>
  <c r="H2035" i="1" a="1"/>
  <c r="H2035" i="1"/>
  <c r="H2034" i="1" a="1"/>
  <c r="H2034" i="1"/>
  <c r="H2033" i="1" a="1"/>
  <c r="H2033" i="1"/>
  <c r="H2032" i="1" a="1"/>
  <c r="H2032" i="1"/>
  <c r="H2031" i="1" a="1"/>
  <c r="H2031" i="1"/>
  <c r="H2030" i="1" a="1"/>
  <c r="H2030" i="1"/>
  <c r="H2029" i="1" a="1"/>
  <c r="H2029" i="1"/>
  <c r="H2028" i="1" a="1"/>
  <c r="H2028" i="1"/>
  <c r="H2027" i="1" a="1"/>
  <c r="H2027" i="1"/>
  <c r="H2026" i="1" a="1"/>
  <c r="H2026" i="1"/>
  <c r="H2025" i="1" a="1"/>
  <c r="H2025" i="1"/>
  <c r="H2024" i="1" a="1"/>
  <c r="H2024" i="1"/>
  <c r="H2023" i="1" a="1"/>
  <c r="H2023" i="1"/>
  <c r="H2022" i="1" a="1"/>
  <c r="H2022" i="1"/>
  <c r="H2021" i="1" a="1"/>
  <c r="H2021" i="1"/>
  <c r="H2020" i="1" a="1"/>
  <c r="H2020" i="1"/>
  <c r="H2019" i="1" a="1"/>
  <c r="H2019" i="1"/>
  <c r="H2018" i="1" a="1"/>
  <c r="H2018" i="1"/>
  <c r="H2017" i="1" a="1"/>
  <c r="H2017" i="1"/>
  <c r="H2016" i="1" a="1"/>
  <c r="H2016" i="1"/>
  <c r="H2015" i="1" a="1"/>
  <c r="H2015" i="1"/>
  <c r="H2014" i="1" a="1"/>
  <c r="H2014" i="1"/>
  <c r="H2013" i="1" a="1"/>
  <c r="H2013" i="1"/>
  <c r="H2012" i="1" a="1"/>
  <c r="H2012" i="1"/>
  <c r="H2011" i="1" a="1"/>
  <c r="H2011" i="1"/>
  <c r="H2010" i="1" a="1"/>
  <c r="H2010" i="1"/>
  <c r="H2009" i="1" a="1"/>
  <c r="H2009" i="1"/>
  <c r="H2008" i="1" a="1"/>
  <c r="H2008" i="1"/>
  <c r="H2007" i="1" a="1"/>
  <c r="H2007" i="1"/>
  <c r="H2006" i="1" a="1"/>
  <c r="H2006" i="1"/>
  <c r="H2005" i="1" a="1"/>
  <c r="H2005" i="1"/>
  <c r="H2004" i="1" a="1"/>
  <c r="H2004" i="1"/>
  <c r="H2003" i="1" a="1"/>
  <c r="H2003" i="1"/>
  <c r="H2002" i="1" a="1"/>
  <c r="H2002" i="1"/>
  <c r="H2001" i="1" a="1"/>
  <c r="H2001" i="1"/>
  <c r="H2000" i="1" a="1"/>
  <c r="H2000" i="1"/>
  <c r="H1999" i="1" a="1"/>
  <c r="H1999" i="1"/>
  <c r="H1998" i="1" a="1"/>
  <c r="H1998" i="1"/>
  <c r="H1997" i="1" a="1"/>
  <c r="H1997" i="1"/>
  <c r="H1996" i="1" a="1"/>
  <c r="H1996" i="1"/>
  <c r="H1995" i="1" a="1"/>
  <c r="H1995" i="1"/>
  <c r="H1994" i="1" a="1"/>
  <c r="H1994" i="1"/>
  <c r="H1993" i="1" a="1"/>
  <c r="H1993" i="1"/>
  <c r="H1992" i="1" a="1"/>
  <c r="H1992" i="1"/>
  <c r="H1991" i="1" a="1"/>
  <c r="H1991" i="1"/>
  <c r="H1990" i="1" a="1"/>
  <c r="H1990" i="1"/>
  <c r="H1989" i="1" a="1"/>
  <c r="H1989" i="1"/>
  <c r="H1988" i="1" a="1"/>
  <c r="H1988" i="1"/>
  <c r="H1987" i="1" a="1"/>
  <c r="H1987" i="1"/>
  <c r="H1986" i="1" a="1"/>
  <c r="H1986" i="1"/>
  <c r="H1985" i="1" a="1"/>
  <c r="H1985" i="1"/>
  <c r="H1984" i="1" a="1"/>
  <c r="H1984" i="1"/>
  <c r="H1983" i="1" a="1"/>
  <c r="H1983" i="1"/>
  <c r="H1982" i="1" a="1"/>
  <c r="H1982" i="1"/>
  <c r="H1981" i="1" a="1"/>
  <c r="H1981" i="1"/>
  <c r="H1980" i="1" a="1"/>
  <c r="H1980" i="1"/>
  <c r="H1979" i="1" a="1"/>
  <c r="H1979" i="1"/>
  <c r="H1978" i="1" a="1"/>
  <c r="H1978" i="1"/>
  <c r="H1977" i="1" a="1"/>
  <c r="H1977" i="1"/>
  <c r="H1976" i="1" a="1"/>
  <c r="H1976" i="1"/>
  <c r="H1975" i="1" a="1"/>
  <c r="H1975" i="1"/>
  <c r="H1974" i="1" a="1"/>
  <c r="H1974" i="1"/>
  <c r="H1973" i="1" a="1"/>
  <c r="H1973" i="1"/>
  <c r="H1972" i="1" a="1"/>
  <c r="H1972" i="1"/>
  <c r="H1971" i="1" a="1"/>
  <c r="H1971" i="1"/>
  <c r="H1970" i="1" a="1"/>
  <c r="H1970" i="1"/>
  <c r="H1969" i="1" a="1"/>
  <c r="H1969" i="1"/>
  <c r="H1968" i="1" a="1"/>
  <c r="H1968" i="1"/>
  <c r="H1967" i="1" a="1"/>
  <c r="H1967" i="1"/>
  <c r="H1966" i="1" a="1"/>
  <c r="H1966" i="1"/>
  <c r="H1965" i="1" a="1"/>
  <c r="H1965" i="1"/>
  <c r="H1964" i="1" a="1"/>
  <c r="H1964" i="1"/>
  <c r="H1963" i="1" a="1"/>
  <c r="H1963" i="1"/>
  <c r="H1962" i="1" a="1"/>
  <c r="H1962" i="1"/>
  <c r="H1961" i="1" a="1"/>
  <c r="H1961" i="1"/>
  <c r="H1960" i="1" a="1"/>
  <c r="H1960" i="1"/>
  <c r="H1959" i="1" a="1"/>
  <c r="H1959" i="1"/>
  <c r="H1958" i="1" a="1"/>
  <c r="H1958" i="1"/>
  <c r="H1957" i="1" a="1"/>
  <c r="H1957" i="1"/>
  <c r="H1956" i="1" a="1"/>
  <c r="H1956" i="1"/>
  <c r="H1955" i="1" a="1"/>
  <c r="H1955" i="1"/>
  <c r="H1954" i="1" a="1"/>
  <c r="H1954" i="1"/>
  <c r="H1953" i="1" a="1"/>
  <c r="H1953" i="1"/>
  <c r="H1952" i="1" a="1"/>
  <c r="H1952" i="1"/>
  <c r="H1951" i="1" a="1"/>
  <c r="H1951" i="1"/>
  <c r="H1950" i="1" a="1"/>
  <c r="H1950" i="1"/>
  <c r="H1949" i="1" a="1"/>
  <c r="H1949" i="1"/>
  <c r="H1948" i="1" a="1"/>
  <c r="H1948" i="1"/>
  <c r="H1947" i="1" a="1"/>
  <c r="H1947" i="1"/>
  <c r="H1946" i="1" a="1"/>
  <c r="H1946" i="1"/>
  <c r="H1945" i="1" a="1"/>
  <c r="H1945" i="1"/>
  <c r="H1944" i="1" a="1"/>
  <c r="H1944" i="1"/>
  <c r="H1943" i="1" a="1"/>
  <c r="H1943" i="1"/>
  <c r="H1942" i="1" a="1"/>
  <c r="H1942" i="1"/>
  <c r="H1941" i="1" a="1"/>
  <c r="H1941" i="1"/>
  <c r="H1940" i="1" a="1"/>
  <c r="H1940" i="1"/>
  <c r="H1939" i="1" a="1"/>
  <c r="H1939" i="1"/>
  <c r="H1938" i="1" a="1"/>
  <c r="H1938" i="1"/>
  <c r="H1937" i="1" a="1"/>
  <c r="H1937" i="1"/>
  <c r="H1936" i="1" a="1"/>
  <c r="H1936" i="1"/>
  <c r="H1935" i="1" a="1"/>
  <c r="H1935" i="1"/>
  <c r="H1934" i="1" a="1"/>
  <c r="H1934" i="1"/>
  <c r="H1933" i="1" a="1"/>
  <c r="H1933" i="1"/>
  <c r="H1932" i="1" a="1"/>
  <c r="H1932" i="1"/>
  <c r="H1931" i="1" a="1"/>
  <c r="H1931" i="1"/>
  <c r="H1930" i="1" a="1"/>
  <c r="H1930" i="1"/>
  <c r="H1929" i="1" a="1"/>
  <c r="H1929" i="1"/>
  <c r="H1928" i="1" a="1"/>
  <c r="H1928" i="1"/>
  <c r="H1927" i="1" a="1"/>
  <c r="H1927" i="1"/>
  <c r="H1926" i="1" a="1"/>
  <c r="H1926" i="1"/>
  <c r="H1925" i="1" a="1"/>
  <c r="H1925" i="1"/>
  <c r="H1924" i="1" a="1"/>
  <c r="H1924" i="1"/>
  <c r="H1923" i="1" a="1"/>
  <c r="H1923" i="1"/>
  <c r="H1922" i="1" a="1"/>
  <c r="H1922" i="1"/>
  <c r="H1921" i="1" a="1"/>
  <c r="H1921" i="1"/>
  <c r="H1920" i="1" a="1"/>
  <c r="H1920" i="1"/>
  <c r="H1919" i="1" a="1"/>
  <c r="H1919" i="1"/>
  <c r="H1918" i="1" a="1"/>
  <c r="H1918" i="1"/>
  <c r="H1917" i="1" a="1"/>
  <c r="H1917" i="1"/>
  <c r="H1916" i="1" a="1"/>
  <c r="H1916" i="1"/>
  <c r="H1915" i="1" a="1"/>
  <c r="H1915" i="1"/>
  <c r="H1914" i="1" a="1"/>
  <c r="H1914" i="1"/>
  <c r="H1913" i="1" a="1"/>
  <c r="H1913" i="1"/>
  <c r="H1912" i="1" a="1"/>
  <c r="H1912" i="1"/>
  <c r="H1911" i="1" a="1"/>
  <c r="H1911" i="1"/>
  <c r="H1910" i="1" a="1"/>
  <c r="H1910" i="1"/>
  <c r="H1909" i="1" a="1"/>
  <c r="H1909" i="1"/>
  <c r="H1908" i="1" a="1"/>
  <c r="H1908" i="1"/>
  <c r="H1907" i="1" a="1"/>
  <c r="H1907" i="1"/>
  <c r="H1906" i="1" a="1"/>
  <c r="H1906" i="1"/>
  <c r="H1905" i="1" a="1"/>
  <c r="H1905" i="1"/>
  <c r="H1904" i="1" a="1"/>
  <c r="H1904" i="1"/>
  <c r="H1903" i="1" a="1"/>
  <c r="H1903" i="1"/>
  <c r="H1902" i="1" a="1"/>
  <c r="H1902" i="1"/>
  <c r="H1901" i="1" a="1"/>
  <c r="H1901" i="1"/>
  <c r="H1900" i="1" a="1"/>
  <c r="H1900" i="1"/>
  <c r="H1899" i="1" a="1"/>
  <c r="H1899" i="1"/>
  <c r="H1898" i="1" a="1"/>
  <c r="H1898" i="1"/>
  <c r="H1897" i="1" a="1"/>
  <c r="H1897" i="1"/>
  <c r="H1896" i="1" a="1"/>
  <c r="H1896" i="1"/>
  <c r="H1895" i="1" a="1"/>
  <c r="H1895" i="1"/>
  <c r="H1894" i="1" a="1"/>
  <c r="H1894" i="1"/>
  <c r="H1893" i="1" a="1"/>
  <c r="H1893" i="1"/>
  <c r="H1892" i="1" a="1"/>
  <c r="H1892" i="1"/>
  <c r="H1891" i="1" a="1"/>
  <c r="H1891" i="1"/>
  <c r="H1890" i="1" a="1"/>
  <c r="H1890" i="1"/>
  <c r="H1889" i="1" a="1"/>
  <c r="H1889" i="1"/>
  <c r="H1888" i="1" a="1"/>
  <c r="H1888" i="1"/>
  <c r="H1887" i="1" a="1"/>
  <c r="H1887" i="1"/>
  <c r="H1886" i="1" a="1"/>
  <c r="H1886" i="1"/>
  <c r="H1885" i="1" a="1"/>
  <c r="H1885" i="1"/>
  <c r="H1884" i="1" a="1"/>
  <c r="H1884" i="1"/>
  <c r="H1883" i="1" a="1"/>
  <c r="H1883" i="1"/>
  <c r="H1882" i="1" a="1"/>
  <c r="H1882" i="1"/>
  <c r="H1881" i="1" a="1"/>
  <c r="H1881" i="1"/>
  <c r="H1880" i="1" a="1"/>
  <c r="H1880" i="1"/>
  <c r="H1879" i="1" a="1"/>
  <c r="H1879" i="1"/>
  <c r="H1878" i="1" a="1"/>
  <c r="H1878" i="1"/>
  <c r="H1877" i="1" a="1"/>
  <c r="H1877" i="1"/>
  <c r="H1876" i="1" a="1"/>
  <c r="H1876" i="1"/>
  <c r="H1875" i="1" a="1"/>
  <c r="H1875" i="1"/>
  <c r="H1874" i="1" a="1"/>
  <c r="H1874" i="1"/>
  <c r="H1873" i="1" a="1"/>
  <c r="H1873" i="1"/>
  <c r="H1872" i="1" a="1"/>
  <c r="H1872" i="1"/>
  <c r="H1871" i="1" a="1"/>
  <c r="H1871" i="1"/>
  <c r="H1870" i="1" a="1"/>
  <c r="H1870" i="1"/>
  <c r="H1869" i="1" a="1"/>
  <c r="H1869" i="1"/>
  <c r="H1868" i="1" a="1"/>
  <c r="H1868" i="1"/>
  <c r="H1867" i="1" a="1"/>
  <c r="H1867" i="1"/>
  <c r="H1866" i="1" a="1"/>
  <c r="H1866" i="1"/>
  <c r="H1865" i="1" a="1"/>
  <c r="H1865" i="1"/>
  <c r="H1864" i="1" a="1"/>
  <c r="H1864" i="1"/>
  <c r="H1863" i="1" a="1"/>
  <c r="H1863" i="1"/>
  <c r="H1862" i="1" a="1"/>
  <c r="H1862" i="1"/>
  <c r="H1861" i="1" a="1"/>
  <c r="H1861" i="1"/>
  <c r="H1860" i="1" a="1"/>
  <c r="H1860" i="1"/>
  <c r="H1859" i="1" a="1"/>
  <c r="H1859" i="1"/>
  <c r="H1858" i="1" a="1"/>
  <c r="H1858" i="1"/>
  <c r="H1857" i="1" a="1"/>
  <c r="H1857" i="1"/>
  <c r="H1856" i="1" a="1"/>
  <c r="H1856" i="1"/>
  <c r="H1855" i="1" a="1"/>
  <c r="H1855" i="1"/>
  <c r="H1854" i="1" a="1"/>
  <c r="H1854" i="1"/>
  <c r="H1853" i="1" a="1"/>
  <c r="H1853" i="1"/>
  <c r="H1852" i="1" a="1"/>
  <c r="H1852" i="1"/>
  <c r="H1851" i="1" a="1"/>
  <c r="H1851" i="1"/>
  <c r="H1850" i="1" a="1"/>
  <c r="H1850" i="1"/>
  <c r="H1849" i="1" a="1"/>
  <c r="H1849" i="1"/>
  <c r="H1848" i="1" a="1"/>
  <c r="H1848" i="1"/>
  <c r="H1847" i="1" a="1"/>
  <c r="H1847" i="1"/>
  <c r="H1846" i="1" a="1"/>
  <c r="H1846" i="1"/>
  <c r="H1845" i="1" a="1"/>
  <c r="H1845" i="1"/>
  <c r="H1844" i="1" a="1"/>
  <c r="H1844" i="1"/>
  <c r="H1843" i="1" a="1"/>
  <c r="H1843" i="1"/>
  <c r="H1842" i="1" a="1"/>
  <c r="H1842" i="1"/>
  <c r="H1841" i="1" a="1"/>
  <c r="H1841" i="1"/>
  <c r="H1840" i="1" a="1"/>
  <c r="H1840" i="1"/>
  <c r="H1839" i="1" a="1"/>
  <c r="H1839" i="1"/>
  <c r="H1838" i="1" a="1"/>
  <c r="H1838" i="1"/>
  <c r="H1837" i="1" a="1"/>
  <c r="H1837" i="1"/>
  <c r="H1836" i="1" a="1"/>
  <c r="H1836" i="1"/>
  <c r="H1835" i="1" a="1"/>
  <c r="H1835" i="1"/>
  <c r="H1834" i="1" a="1"/>
  <c r="H1834" i="1"/>
  <c r="H1833" i="1" a="1"/>
  <c r="H1833" i="1"/>
  <c r="H1832" i="1" a="1"/>
  <c r="H1832" i="1"/>
  <c r="H1831" i="1" a="1"/>
  <c r="H1831" i="1"/>
  <c r="H1830" i="1" a="1"/>
  <c r="H1830" i="1"/>
  <c r="H1829" i="1" a="1"/>
  <c r="H1829" i="1"/>
  <c r="H1828" i="1" a="1"/>
  <c r="H1828" i="1"/>
  <c r="H1827" i="1" a="1"/>
  <c r="H1827" i="1"/>
  <c r="H1826" i="1" a="1"/>
  <c r="H1826" i="1"/>
  <c r="H1825" i="1" a="1"/>
  <c r="H1825" i="1"/>
  <c r="H1824" i="1" a="1"/>
  <c r="H1824" i="1"/>
  <c r="H1823" i="1" a="1"/>
  <c r="H1823" i="1"/>
  <c r="H1822" i="1" a="1"/>
  <c r="H1822" i="1"/>
  <c r="H1821" i="1" a="1"/>
  <c r="H1821" i="1"/>
  <c r="H1820" i="1" a="1"/>
  <c r="H1820" i="1"/>
  <c r="H1819" i="1" a="1"/>
  <c r="H1819" i="1"/>
  <c r="H1818" i="1" a="1"/>
  <c r="H1818" i="1"/>
  <c r="H1817" i="1" a="1"/>
  <c r="H1817" i="1"/>
  <c r="H1816" i="1" a="1"/>
  <c r="H1816" i="1"/>
  <c r="H1815" i="1" a="1"/>
  <c r="H1815" i="1"/>
  <c r="H1814" i="1" a="1"/>
  <c r="H1814" i="1"/>
  <c r="H1813" i="1" a="1"/>
  <c r="H1813" i="1"/>
  <c r="H1812" i="1" a="1"/>
  <c r="H1812" i="1"/>
  <c r="H1811" i="1" a="1"/>
  <c r="H1811" i="1"/>
  <c r="H1810" i="1" a="1"/>
  <c r="H1810" i="1"/>
  <c r="H1809" i="1" a="1"/>
  <c r="H1809" i="1"/>
  <c r="H1808" i="1" a="1"/>
  <c r="H1808" i="1"/>
  <c r="H1807" i="1" a="1"/>
  <c r="H1807" i="1"/>
  <c r="H1806" i="1" a="1"/>
  <c r="H1806" i="1"/>
  <c r="H1805" i="1" a="1"/>
  <c r="H1805" i="1"/>
  <c r="H1804" i="1" a="1"/>
  <c r="H1804" i="1"/>
  <c r="H1803" i="1" a="1"/>
  <c r="H1803" i="1"/>
  <c r="H1802" i="1" a="1"/>
  <c r="H1802" i="1"/>
  <c r="H1801" i="1" a="1"/>
  <c r="H1801" i="1"/>
  <c r="H1800" i="1" a="1"/>
  <c r="H1800" i="1"/>
  <c r="H1799" i="1" a="1"/>
  <c r="H1799" i="1"/>
  <c r="H1798" i="1" a="1"/>
  <c r="H1798" i="1"/>
  <c r="H1797" i="1" a="1"/>
  <c r="H1797" i="1"/>
  <c r="H1796" i="1" a="1"/>
  <c r="H1796" i="1"/>
  <c r="H1795" i="1" a="1"/>
  <c r="H1795" i="1"/>
  <c r="H1794" i="1" a="1"/>
  <c r="H1794" i="1"/>
  <c r="H1793" i="1" a="1"/>
  <c r="H1793" i="1"/>
  <c r="H1792" i="1" a="1"/>
  <c r="H1792" i="1"/>
  <c r="H1791" i="1" a="1"/>
  <c r="H1791" i="1"/>
  <c r="H1790" i="1" a="1"/>
  <c r="H1790" i="1"/>
  <c r="H1789" i="1" a="1"/>
  <c r="H1789" i="1"/>
  <c r="H1788" i="1" a="1"/>
  <c r="H1788" i="1"/>
  <c r="H1787" i="1" a="1"/>
  <c r="H1787" i="1"/>
  <c r="H1786" i="1" a="1"/>
  <c r="H1786" i="1"/>
  <c r="H1785" i="1" a="1"/>
  <c r="H1785" i="1"/>
  <c r="H1784" i="1" a="1"/>
  <c r="H1784" i="1"/>
  <c r="H1783" i="1" a="1"/>
  <c r="H1783" i="1"/>
  <c r="H1782" i="1" a="1"/>
  <c r="H1782" i="1"/>
  <c r="H1781" i="1" a="1"/>
  <c r="H1781" i="1"/>
  <c r="H1780" i="1" a="1"/>
  <c r="H1780" i="1"/>
  <c r="H1779" i="1" a="1"/>
  <c r="H1779" i="1"/>
  <c r="H1778" i="1" a="1"/>
  <c r="H1778" i="1"/>
  <c r="H1777" i="1" a="1"/>
  <c r="H1777" i="1"/>
  <c r="H1776" i="1" a="1"/>
  <c r="H1776" i="1"/>
  <c r="H1775" i="1" a="1"/>
  <c r="H1775" i="1"/>
  <c r="H1774" i="1" a="1"/>
  <c r="H1774" i="1"/>
  <c r="H1773" i="1" a="1"/>
  <c r="H1773" i="1"/>
  <c r="H1772" i="1" a="1"/>
  <c r="H1772" i="1"/>
  <c r="H1771" i="1" a="1"/>
  <c r="H1771" i="1"/>
  <c r="H1770" i="1" a="1"/>
  <c r="H1770" i="1"/>
  <c r="H1769" i="1" a="1"/>
  <c r="H1769" i="1"/>
  <c r="H1768" i="1" a="1"/>
  <c r="H1768" i="1"/>
  <c r="H1767" i="1" a="1"/>
  <c r="H1767" i="1"/>
  <c r="H1766" i="1" a="1"/>
  <c r="H1766" i="1"/>
  <c r="H1765" i="1" a="1"/>
  <c r="H1765" i="1"/>
  <c r="H1764" i="1" a="1"/>
  <c r="H1764" i="1"/>
  <c r="H1763" i="1" a="1"/>
  <c r="H1763" i="1"/>
  <c r="H1762" i="1" a="1"/>
  <c r="H1762" i="1"/>
  <c r="H1761" i="1" a="1"/>
  <c r="H1761" i="1"/>
  <c r="H1760" i="1" a="1"/>
  <c r="H1760" i="1"/>
  <c r="H1759" i="1" a="1"/>
  <c r="H1759" i="1"/>
  <c r="H1758" i="1" a="1"/>
  <c r="H1758" i="1"/>
  <c r="H1757" i="1" a="1"/>
  <c r="H1757" i="1"/>
  <c r="H1756" i="1" a="1"/>
  <c r="H1756" i="1"/>
  <c r="H1755" i="1" a="1"/>
  <c r="H1755" i="1"/>
  <c r="H1754" i="1" a="1"/>
  <c r="H1754" i="1"/>
  <c r="H1753" i="1" a="1"/>
  <c r="H1753" i="1"/>
  <c r="H1752" i="1" a="1"/>
  <c r="H1752" i="1"/>
  <c r="H1751" i="1" a="1"/>
  <c r="H1751" i="1"/>
  <c r="H1750" i="1" a="1"/>
  <c r="H1750" i="1"/>
  <c r="H1749" i="1" a="1"/>
  <c r="H1749" i="1"/>
  <c r="H1748" i="1" a="1"/>
  <c r="H1748" i="1"/>
  <c r="H1747" i="1" a="1"/>
  <c r="H1747" i="1"/>
  <c r="H1746" i="1" a="1"/>
  <c r="H1746" i="1"/>
  <c r="H1745" i="1" a="1"/>
  <c r="H1745" i="1"/>
  <c r="H1744" i="1" a="1"/>
  <c r="H1744" i="1"/>
  <c r="H1743" i="1" a="1"/>
  <c r="H1743" i="1"/>
  <c r="H1742" i="1" a="1"/>
  <c r="H1742" i="1"/>
  <c r="H1741" i="1" a="1"/>
  <c r="H1741" i="1"/>
  <c r="H1740" i="1" a="1"/>
  <c r="H1740" i="1"/>
  <c r="H1739" i="1" a="1"/>
  <c r="H1739" i="1"/>
  <c r="H1738" i="1" a="1"/>
  <c r="H1738" i="1"/>
  <c r="H1737" i="1" a="1"/>
  <c r="H1737" i="1"/>
  <c r="H1736" i="1" a="1"/>
  <c r="H1736" i="1"/>
  <c r="H1735" i="1" a="1"/>
  <c r="H1735" i="1"/>
  <c r="H1734" i="1" a="1"/>
  <c r="H1734" i="1"/>
  <c r="H1733" i="1" a="1"/>
  <c r="H1733" i="1"/>
  <c r="H1732" i="1" a="1"/>
  <c r="H1732" i="1"/>
  <c r="H1731" i="1" a="1"/>
  <c r="H1731" i="1"/>
  <c r="H1730" i="1" a="1"/>
  <c r="H1730" i="1"/>
  <c r="H1729" i="1" a="1"/>
  <c r="H1729" i="1"/>
  <c r="H1728" i="1" a="1"/>
  <c r="H1728" i="1"/>
  <c r="H1727" i="1" a="1"/>
  <c r="H1727" i="1"/>
  <c r="H1726" i="1" a="1"/>
  <c r="H1726" i="1"/>
  <c r="H1725" i="1" a="1"/>
  <c r="H1725" i="1"/>
  <c r="H1724" i="1" a="1"/>
  <c r="H1724" i="1"/>
  <c r="H1723" i="1" a="1"/>
  <c r="H1723" i="1"/>
  <c r="H1722" i="1" a="1"/>
  <c r="H1722" i="1"/>
  <c r="H1721" i="1" a="1"/>
  <c r="H1721" i="1"/>
  <c r="H1720" i="1" a="1"/>
  <c r="H1720" i="1"/>
  <c r="H1719" i="1" a="1"/>
  <c r="H1719" i="1"/>
  <c r="H1718" i="1" a="1"/>
  <c r="H1718" i="1"/>
  <c r="H1717" i="1" a="1"/>
  <c r="H1717" i="1"/>
  <c r="H1716" i="1" a="1"/>
  <c r="H1716" i="1"/>
  <c r="H1715" i="1" a="1"/>
  <c r="H1715" i="1"/>
  <c r="H1714" i="1" a="1"/>
  <c r="H1714" i="1"/>
  <c r="H1713" i="1" a="1"/>
  <c r="H1713" i="1"/>
  <c r="H1712" i="1" a="1"/>
  <c r="H1712" i="1"/>
  <c r="H1711" i="1" a="1"/>
  <c r="H1711" i="1"/>
  <c r="H1710" i="1" a="1"/>
  <c r="H1710" i="1"/>
  <c r="H1709" i="1" a="1"/>
  <c r="H1709" i="1"/>
  <c r="H1708" i="1" a="1"/>
  <c r="H1708" i="1"/>
  <c r="H1707" i="1" a="1"/>
  <c r="H1707" i="1"/>
  <c r="H1706" i="1" a="1"/>
  <c r="H1706" i="1"/>
  <c r="H1705" i="1" a="1"/>
  <c r="H1705" i="1"/>
  <c r="H1704" i="1" a="1"/>
  <c r="H1704" i="1"/>
  <c r="H1703" i="1" a="1"/>
  <c r="H1703" i="1"/>
  <c r="H1702" i="1" a="1"/>
  <c r="H1702" i="1"/>
  <c r="H1701" i="1" a="1"/>
  <c r="H1701" i="1"/>
  <c r="H1700" i="1" a="1"/>
  <c r="H1700" i="1"/>
  <c r="H1699" i="1" a="1"/>
  <c r="H1699" i="1"/>
  <c r="H1698" i="1" a="1"/>
  <c r="H1698" i="1"/>
  <c r="H1697" i="1" a="1"/>
  <c r="H1697" i="1"/>
  <c r="H1696" i="1" a="1"/>
  <c r="H1696" i="1"/>
  <c r="H1695" i="1" a="1"/>
  <c r="H1695" i="1"/>
  <c r="H1694" i="1" a="1"/>
  <c r="H1694" i="1"/>
  <c r="H1693" i="1" a="1"/>
  <c r="H1693" i="1"/>
  <c r="H1692" i="1" a="1"/>
  <c r="H1692" i="1"/>
  <c r="H1691" i="1" a="1"/>
  <c r="H1691" i="1"/>
  <c r="H1690" i="1" a="1"/>
  <c r="H1690" i="1"/>
  <c r="H1689" i="1" a="1"/>
  <c r="H1689" i="1"/>
  <c r="H1688" i="1" a="1"/>
  <c r="H1688" i="1"/>
  <c r="H1687" i="1" a="1"/>
  <c r="H1687" i="1"/>
  <c r="H1686" i="1" a="1"/>
  <c r="H1686" i="1"/>
  <c r="H1685" i="1" a="1"/>
  <c r="H1685" i="1"/>
  <c r="H1684" i="1" a="1"/>
  <c r="H1684" i="1"/>
  <c r="H1683" i="1" a="1"/>
  <c r="H1683" i="1"/>
  <c r="H1682" i="1" a="1"/>
  <c r="H1682" i="1"/>
  <c r="H1681" i="1" a="1"/>
  <c r="H1681" i="1"/>
  <c r="H1680" i="1" a="1"/>
  <c r="H1680" i="1"/>
  <c r="H1679" i="1" a="1"/>
  <c r="H1679" i="1"/>
  <c r="H1678" i="1" a="1"/>
  <c r="H1678" i="1"/>
  <c r="H1677" i="1" a="1"/>
  <c r="H1677" i="1"/>
  <c r="H1676" i="1" a="1"/>
  <c r="H1676" i="1"/>
  <c r="H1675" i="1" a="1"/>
  <c r="H1675" i="1"/>
  <c r="H1674" i="1" a="1"/>
  <c r="H1674" i="1"/>
  <c r="H1673" i="1" a="1"/>
  <c r="H1673" i="1"/>
  <c r="H1672" i="1" a="1"/>
  <c r="H1672" i="1"/>
  <c r="H1671" i="1" a="1"/>
  <c r="H1671" i="1"/>
  <c r="H1670" i="1" a="1"/>
  <c r="H1670" i="1"/>
  <c r="H1669" i="1" a="1"/>
  <c r="H1669" i="1"/>
  <c r="H1668" i="1" a="1"/>
  <c r="H1668" i="1"/>
  <c r="H1667" i="1" a="1"/>
  <c r="H1667" i="1"/>
  <c r="H1666" i="1" a="1"/>
  <c r="H1666" i="1"/>
  <c r="H1665" i="1" a="1"/>
  <c r="H1665" i="1"/>
  <c r="H1664" i="1" a="1"/>
  <c r="H1664" i="1"/>
  <c r="H1663" i="1" a="1"/>
  <c r="H1663" i="1"/>
  <c r="H1662" i="1" a="1"/>
  <c r="H1662" i="1"/>
  <c r="H1661" i="1" a="1"/>
  <c r="H1661" i="1"/>
  <c r="H1660" i="1" a="1"/>
  <c r="H1660" i="1"/>
  <c r="H1659" i="1" a="1"/>
  <c r="H1659" i="1"/>
  <c r="H1658" i="1" a="1"/>
  <c r="H1658" i="1"/>
  <c r="H1657" i="1" a="1"/>
  <c r="H1657" i="1"/>
  <c r="H1656" i="1" a="1"/>
  <c r="H1656" i="1"/>
  <c r="H1655" i="1" a="1"/>
  <c r="H1655" i="1"/>
  <c r="H1654" i="1" a="1"/>
  <c r="H1654" i="1"/>
  <c r="H1653" i="1" a="1"/>
  <c r="H1653" i="1"/>
  <c r="H1652" i="1" a="1"/>
  <c r="H1652" i="1"/>
  <c r="H1651" i="1" a="1"/>
  <c r="H1651" i="1"/>
  <c r="H1650" i="1" a="1"/>
  <c r="H1650" i="1"/>
  <c r="H1649" i="1" a="1"/>
  <c r="H1649" i="1"/>
  <c r="H1648" i="1" a="1"/>
  <c r="H1648" i="1"/>
  <c r="H1647" i="1" a="1"/>
  <c r="H1647" i="1"/>
  <c r="H1646" i="1" a="1"/>
  <c r="H1646" i="1"/>
  <c r="H1645" i="1" a="1"/>
  <c r="H1645" i="1"/>
  <c r="H1644" i="1" a="1"/>
  <c r="H1644" i="1"/>
  <c r="H1643" i="1" a="1"/>
  <c r="H1643" i="1"/>
  <c r="H1642" i="1" a="1"/>
  <c r="H1642" i="1"/>
  <c r="H1641" i="1" a="1"/>
  <c r="H1641" i="1"/>
  <c r="H1640" i="1" a="1"/>
  <c r="H1640" i="1"/>
  <c r="H1639" i="1" a="1"/>
  <c r="H1639" i="1"/>
  <c r="H1638" i="1" a="1"/>
  <c r="H1638" i="1"/>
  <c r="H1637" i="1" a="1"/>
  <c r="H1637" i="1"/>
  <c r="H1636" i="1" a="1"/>
  <c r="H1636" i="1"/>
  <c r="H1635" i="1" a="1"/>
  <c r="H1635" i="1"/>
  <c r="H1634" i="1" a="1"/>
  <c r="H1634" i="1"/>
  <c r="H1633" i="1" a="1"/>
  <c r="H1633" i="1"/>
  <c r="H1632" i="1" a="1"/>
  <c r="H1632" i="1"/>
  <c r="H1631" i="1" a="1"/>
  <c r="H1631" i="1"/>
  <c r="H1630" i="1" a="1"/>
  <c r="H1630" i="1"/>
  <c r="H1629" i="1" a="1"/>
  <c r="H1629" i="1"/>
  <c r="H1628" i="1" a="1"/>
  <c r="H1628" i="1"/>
  <c r="H1627" i="1" a="1"/>
  <c r="H1627" i="1"/>
  <c r="H1626" i="1" a="1"/>
  <c r="H1626" i="1"/>
  <c r="H1625" i="1" a="1"/>
  <c r="H1625" i="1"/>
  <c r="H1624" i="1" a="1"/>
  <c r="H1624" i="1"/>
  <c r="H1623" i="1" a="1"/>
  <c r="H1623" i="1"/>
  <c r="H1622" i="1" a="1"/>
  <c r="H1622" i="1"/>
  <c r="H1621" i="1" a="1"/>
  <c r="H1621" i="1"/>
  <c r="H1620" i="1" a="1"/>
  <c r="H1620" i="1"/>
  <c r="H1619" i="1" a="1"/>
  <c r="H1619" i="1"/>
  <c r="H1618" i="1" a="1"/>
  <c r="H1618" i="1"/>
  <c r="H1617" i="1" a="1"/>
  <c r="H1617" i="1"/>
  <c r="H1616" i="1" a="1"/>
  <c r="H1616" i="1"/>
  <c r="H1615" i="1" a="1"/>
  <c r="H1615" i="1"/>
  <c r="H1614" i="1" a="1"/>
  <c r="H1614" i="1"/>
  <c r="H1613" i="1" a="1"/>
  <c r="H1613" i="1"/>
  <c r="H1612" i="1" a="1"/>
  <c r="H1612" i="1"/>
  <c r="H1611" i="1" a="1"/>
  <c r="H1611" i="1"/>
  <c r="H1610" i="1" a="1"/>
  <c r="H1610" i="1"/>
  <c r="H1609" i="1" a="1"/>
  <c r="H1609" i="1"/>
  <c r="H1608" i="1" a="1"/>
  <c r="H1608" i="1"/>
  <c r="H1607" i="1" a="1"/>
  <c r="H1607" i="1"/>
  <c r="H1606" i="1" a="1"/>
  <c r="H1606" i="1"/>
  <c r="H1605" i="1" a="1"/>
  <c r="H1605" i="1"/>
  <c r="H1604" i="1" a="1"/>
  <c r="H1604" i="1"/>
  <c r="H1603" i="1" a="1"/>
  <c r="H1603" i="1"/>
  <c r="H1602" i="1" a="1"/>
  <c r="H1602" i="1"/>
  <c r="H1601" i="1" a="1"/>
  <c r="H1601" i="1"/>
  <c r="H1600" i="1" a="1"/>
  <c r="H1600" i="1"/>
  <c r="H1599" i="1" a="1"/>
  <c r="H1599" i="1"/>
  <c r="H1598" i="1" a="1"/>
  <c r="H1598" i="1"/>
  <c r="H1597" i="1" a="1"/>
  <c r="H1597" i="1"/>
  <c r="H1596" i="1" a="1"/>
  <c r="H1596" i="1"/>
  <c r="H1595" i="1" a="1"/>
  <c r="H1595" i="1"/>
  <c r="H1594" i="1" a="1"/>
  <c r="H1594" i="1"/>
  <c r="H1593" i="1" a="1"/>
  <c r="H1593" i="1"/>
  <c r="H1592" i="1" a="1"/>
  <c r="H1592" i="1"/>
  <c r="H1591" i="1" a="1"/>
  <c r="H1591" i="1"/>
  <c r="H1590" i="1" a="1"/>
  <c r="H1590" i="1"/>
  <c r="H1589" i="1" a="1"/>
  <c r="H1589" i="1"/>
  <c r="H1588" i="1" a="1"/>
  <c r="H1588" i="1"/>
  <c r="H1587" i="1" a="1"/>
  <c r="H1587" i="1"/>
  <c r="H1586" i="1" a="1"/>
  <c r="H1586" i="1"/>
  <c r="H1585" i="1" a="1"/>
  <c r="H1585" i="1"/>
  <c r="H1584" i="1" a="1"/>
  <c r="H1584" i="1"/>
  <c r="H1583" i="1" a="1"/>
  <c r="H1583" i="1"/>
  <c r="H1582" i="1" a="1"/>
  <c r="H1582" i="1"/>
  <c r="H1581" i="1" a="1"/>
  <c r="H1581" i="1"/>
  <c r="H1580" i="1" a="1"/>
  <c r="H1580" i="1"/>
  <c r="H1579" i="1" a="1"/>
  <c r="H1579" i="1"/>
  <c r="H1578" i="1" a="1"/>
  <c r="H1578" i="1"/>
  <c r="H1577" i="1" a="1"/>
  <c r="H1577" i="1"/>
  <c r="H1576" i="1" a="1"/>
  <c r="H1576" i="1"/>
  <c r="H1575" i="1" a="1"/>
  <c r="H1575" i="1"/>
  <c r="H1574" i="1" a="1"/>
  <c r="H1574" i="1"/>
  <c r="H1573" i="1" a="1"/>
  <c r="H1573" i="1"/>
  <c r="H1572" i="1" a="1"/>
  <c r="H1572" i="1"/>
  <c r="H1571" i="1" a="1"/>
  <c r="H1571" i="1"/>
  <c r="H1570" i="1" a="1"/>
  <c r="H1570" i="1"/>
  <c r="H1569" i="1" a="1"/>
  <c r="H1569" i="1"/>
  <c r="H1568" i="1" a="1"/>
  <c r="H1568" i="1"/>
  <c r="H1567" i="1" a="1"/>
  <c r="H1567" i="1"/>
  <c r="H1566" i="1" a="1"/>
  <c r="H1566" i="1"/>
  <c r="H1565" i="1" a="1"/>
  <c r="H1565" i="1"/>
  <c r="H1564" i="1" a="1"/>
  <c r="H1564" i="1"/>
  <c r="H1563" i="1" a="1"/>
  <c r="H1563" i="1"/>
  <c r="H1562" i="1" a="1"/>
  <c r="H1562" i="1"/>
  <c r="H1561" i="1" a="1"/>
  <c r="H1561" i="1"/>
  <c r="H1560" i="1" a="1"/>
  <c r="H1560" i="1"/>
  <c r="H1559" i="1" a="1"/>
  <c r="H1559" i="1"/>
  <c r="H1558" i="1" a="1"/>
  <c r="H1558" i="1"/>
  <c r="H1557" i="1" a="1"/>
  <c r="H1557" i="1"/>
  <c r="H1556" i="1" a="1"/>
  <c r="H1556" i="1"/>
  <c r="H1555" i="1" a="1"/>
  <c r="H1555" i="1"/>
  <c r="H1554" i="1" a="1"/>
  <c r="H1554" i="1"/>
  <c r="H1553" i="1" a="1"/>
  <c r="H1553" i="1"/>
  <c r="H1552" i="1" a="1"/>
  <c r="H1552" i="1"/>
  <c r="H1551" i="1" a="1"/>
  <c r="H1551" i="1"/>
  <c r="H1550" i="1" a="1"/>
  <c r="H1550" i="1"/>
  <c r="H1549" i="1" a="1"/>
  <c r="H1549" i="1"/>
  <c r="H1548" i="1" a="1"/>
  <c r="H1548" i="1"/>
  <c r="H1547" i="1" a="1"/>
  <c r="H1547" i="1"/>
  <c r="H1546" i="1" a="1"/>
  <c r="H1546" i="1"/>
  <c r="H1545" i="1" a="1"/>
  <c r="H1545" i="1"/>
  <c r="H1544" i="1" a="1"/>
  <c r="H1544" i="1"/>
  <c r="H1543" i="1" a="1"/>
  <c r="H1543" i="1"/>
  <c r="H1542" i="1" a="1"/>
  <c r="H1542" i="1"/>
  <c r="H1541" i="1" a="1"/>
  <c r="H1541" i="1"/>
  <c r="H1540" i="1" a="1"/>
  <c r="H1540" i="1"/>
  <c r="H1539" i="1" a="1"/>
  <c r="H1539" i="1"/>
  <c r="H1538" i="1" a="1"/>
  <c r="H1538" i="1"/>
  <c r="H1537" i="1" a="1"/>
  <c r="H1537" i="1"/>
  <c r="H1536" i="1" a="1"/>
  <c r="H1536" i="1"/>
  <c r="H1535" i="1" a="1"/>
  <c r="H1535" i="1"/>
  <c r="H1534" i="1" a="1"/>
  <c r="H1534" i="1"/>
  <c r="H1533" i="1" a="1"/>
  <c r="H1533" i="1"/>
  <c r="H1532" i="1" a="1"/>
  <c r="H1532" i="1"/>
  <c r="H1531" i="1" a="1"/>
  <c r="H1531" i="1"/>
  <c r="H1530" i="1" a="1"/>
  <c r="H1530" i="1"/>
  <c r="H1529" i="1" a="1"/>
  <c r="H1529" i="1"/>
  <c r="H1528" i="1" a="1"/>
  <c r="H1528" i="1"/>
  <c r="H1527" i="1" a="1"/>
  <c r="H1527" i="1"/>
  <c r="H1526" i="1" a="1"/>
  <c r="H1526" i="1"/>
  <c r="H1525" i="1" a="1"/>
  <c r="H1525" i="1"/>
  <c r="H1524" i="1" a="1"/>
  <c r="H1524" i="1"/>
  <c r="H1523" i="1" a="1"/>
  <c r="H1523" i="1"/>
  <c r="H1522" i="1" a="1"/>
  <c r="H1522" i="1"/>
  <c r="H1521" i="1" a="1"/>
  <c r="H1521" i="1"/>
  <c r="H1520" i="1" a="1"/>
  <c r="H1520" i="1"/>
  <c r="H1519" i="1" a="1"/>
  <c r="H1519" i="1"/>
  <c r="H1518" i="1" a="1"/>
  <c r="H1518" i="1"/>
  <c r="H1517" i="1" a="1"/>
  <c r="H1517" i="1"/>
  <c r="H1516" i="1" a="1"/>
  <c r="H1516" i="1"/>
  <c r="H1515" i="1" a="1"/>
  <c r="H1515" i="1"/>
  <c r="H1514" i="1" a="1"/>
  <c r="H1514" i="1"/>
  <c r="H1513" i="1" a="1"/>
  <c r="H1513" i="1"/>
  <c r="H1512" i="1" a="1"/>
  <c r="H1512" i="1"/>
  <c r="H1511" i="1" a="1"/>
  <c r="H1511" i="1"/>
  <c r="H1510" i="1" a="1"/>
  <c r="H1510" i="1"/>
  <c r="H1509" i="1" a="1"/>
  <c r="H1509" i="1"/>
  <c r="H1508" i="1" a="1"/>
  <c r="H1508" i="1"/>
  <c r="H1507" i="1" a="1"/>
  <c r="H1507" i="1"/>
  <c r="H1506" i="1" a="1"/>
  <c r="H1506" i="1"/>
  <c r="H1505" i="1" a="1"/>
  <c r="H1505" i="1"/>
  <c r="H1504" i="1" a="1"/>
  <c r="H1504" i="1"/>
  <c r="H1503" i="1" a="1"/>
  <c r="H1503" i="1"/>
  <c r="H1502" i="1" a="1"/>
  <c r="H1502" i="1"/>
  <c r="H1501" i="1" a="1"/>
  <c r="H1501" i="1"/>
  <c r="H1500" i="1" a="1"/>
  <c r="H1500" i="1"/>
  <c r="H1499" i="1" a="1"/>
  <c r="H1499" i="1"/>
  <c r="H1498" i="1" a="1"/>
  <c r="H1498" i="1"/>
  <c r="H1497" i="1" a="1"/>
  <c r="H1497" i="1"/>
  <c r="H1496" i="1" a="1"/>
  <c r="H1496" i="1"/>
  <c r="H1495" i="1" a="1"/>
  <c r="H1495" i="1"/>
  <c r="H1494" i="1" a="1"/>
  <c r="H1494" i="1"/>
  <c r="H1493" i="1" a="1"/>
  <c r="H1493" i="1"/>
  <c r="H1492" i="1" a="1"/>
  <c r="H1492" i="1"/>
  <c r="H1491" i="1" a="1"/>
  <c r="H1491" i="1"/>
  <c r="H1490" i="1" a="1"/>
  <c r="H1490" i="1"/>
  <c r="H1489" i="1" a="1"/>
  <c r="H1489" i="1"/>
  <c r="H1488" i="1" a="1"/>
  <c r="H1488" i="1"/>
  <c r="H1487" i="1" a="1"/>
  <c r="H1487" i="1"/>
  <c r="H1486" i="1" a="1"/>
  <c r="H1486" i="1"/>
  <c r="H1485" i="1" a="1"/>
  <c r="H1485" i="1"/>
  <c r="H1484" i="1" a="1"/>
  <c r="H1484" i="1"/>
  <c r="H1483" i="1" a="1"/>
  <c r="H1483" i="1"/>
  <c r="H1482" i="1" a="1"/>
  <c r="H1482" i="1"/>
  <c r="H1481" i="1" a="1"/>
  <c r="H1481" i="1"/>
  <c r="H1480" i="1" a="1"/>
  <c r="H1480" i="1"/>
  <c r="H1479" i="1" a="1"/>
  <c r="H1479" i="1"/>
  <c r="H1478" i="1" a="1"/>
  <c r="H1478" i="1"/>
  <c r="H1477" i="1" a="1"/>
  <c r="H1477" i="1"/>
  <c r="H1476" i="1" a="1"/>
  <c r="H1476" i="1"/>
  <c r="H1475" i="1" a="1"/>
  <c r="H1475" i="1"/>
  <c r="H1474" i="1" a="1"/>
  <c r="H1474" i="1"/>
  <c r="H1473" i="1" a="1"/>
  <c r="H1473" i="1"/>
  <c r="H1472" i="1" a="1"/>
  <c r="H1472" i="1"/>
  <c r="H1471" i="1" a="1"/>
  <c r="H1471" i="1"/>
  <c r="H1470" i="1" a="1"/>
  <c r="H1470" i="1"/>
  <c r="H1469" i="1" a="1"/>
  <c r="H1469" i="1"/>
  <c r="H1468" i="1" a="1"/>
  <c r="H1468" i="1"/>
  <c r="H1467" i="1" a="1"/>
  <c r="H1467" i="1"/>
  <c r="H1466" i="1" a="1"/>
  <c r="H1466" i="1"/>
  <c r="H1465" i="1" a="1"/>
  <c r="H1465" i="1"/>
  <c r="H1464" i="1" a="1"/>
  <c r="H1464" i="1"/>
  <c r="H1463" i="1" a="1"/>
  <c r="H1463" i="1"/>
  <c r="H1462" i="1" a="1"/>
  <c r="H1462" i="1"/>
  <c r="H1461" i="1" a="1"/>
  <c r="H1461" i="1"/>
  <c r="H1460" i="1" a="1"/>
  <c r="H1460" i="1"/>
  <c r="H1459" i="1" a="1"/>
  <c r="H1459" i="1"/>
  <c r="H1458" i="1" a="1"/>
  <c r="H1458" i="1"/>
  <c r="H1457" i="1" a="1"/>
  <c r="H1457" i="1"/>
  <c r="H1456" i="1" a="1"/>
  <c r="H1456" i="1"/>
  <c r="H1455" i="1" a="1"/>
  <c r="H1455" i="1"/>
  <c r="H1454" i="1" a="1"/>
  <c r="H1454" i="1"/>
  <c r="H1453" i="1" a="1"/>
  <c r="H1453" i="1"/>
  <c r="H1452" i="1" a="1"/>
  <c r="H1452" i="1"/>
  <c r="H1451" i="1" a="1"/>
  <c r="H1451" i="1"/>
  <c r="H1450" i="1" a="1"/>
  <c r="H1450" i="1"/>
  <c r="H1449" i="1" a="1"/>
  <c r="H1449" i="1"/>
  <c r="H1448" i="1" a="1"/>
  <c r="H1448" i="1"/>
  <c r="H1447" i="1" a="1"/>
  <c r="H1447" i="1"/>
  <c r="H1446" i="1" a="1"/>
  <c r="H1446" i="1"/>
  <c r="H1445" i="1" a="1"/>
  <c r="H1445" i="1"/>
  <c r="H1444" i="1" a="1"/>
  <c r="H1444" i="1"/>
  <c r="H1443" i="1" a="1"/>
  <c r="H1443" i="1"/>
  <c r="H1442" i="1" a="1"/>
  <c r="H1442" i="1"/>
  <c r="H1441" i="1" a="1"/>
  <c r="H1441" i="1"/>
  <c r="H1440" i="1" a="1"/>
  <c r="H1440" i="1"/>
  <c r="H1439" i="1" a="1"/>
  <c r="H1439" i="1"/>
  <c r="H1438" i="1" a="1"/>
  <c r="H1438" i="1"/>
  <c r="H1437" i="1" a="1"/>
  <c r="H1437" i="1"/>
  <c r="H1436" i="1" a="1"/>
  <c r="H1436" i="1"/>
  <c r="H1435" i="1" a="1"/>
  <c r="H1435" i="1"/>
  <c r="H1434" i="1" a="1"/>
  <c r="H1434" i="1"/>
  <c r="H1433" i="1" a="1"/>
  <c r="H1433" i="1"/>
  <c r="H1432" i="1" a="1"/>
  <c r="H1432" i="1"/>
  <c r="H1431" i="1" a="1"/>
  <c r="H1431" i="1"/>
  <c r="H1430" i="1" a="1"/>
  <c r="H1430" i="1"/>
  <c r="H1429" i="1" a="1"/>
  <c r="H1429" i="1"/>
  <c r="H1428" i="1" a="1"/>
  <c r="H1428" i="1"/>
  <c r="H1427" i="1" a="1"/>
  <c r="H1427" i="1"/>
  <c r="H1426" i="1" a="1"/>
  <c r="H1426" i="1"/>
  <c r="H1425" i="1" a="1"/>
  <c r="H1425" i="1"/>
  <c r="H1424" i="1" a="1"/>
  <c r="H1424" i="1"/>
  <c r="H1423" i="1" a="1"/>
  <c r="H1423" i="1"/>
  <c r="H1422" i="1" a="1"/>
  <c r="H1422" i="1"/>
  <c r="H1421" i="1" a="1"/>
  <c r="H1421" i="1"/>
  <c r="H1420" i="1" a="1"/>
  <c r="H1420" i="1"/>
  <c r="H1419" i="1" a="1"/>
  <c r="H1419" i="1"/>
  <c r="H1418" i="1" a="1"/>
  <c r="H1418" i="1"/>
  <c r="H1417" i="1" a="1"/>
  <c r="H1417" i="1"/>
  <c r="H1416" i="1" a="1"/>
  <c r="H1416" i="1"/>
  <c r="H1415" i="1" a="1"/>
  <c r="H1415" i="1"/>
  <c r="H1414" i="1" a="1"/>
  <c r="H1414" i="1"/>
  <c r="H1413" i="1" a="1"/>
  <c r="H1413" i="1"/>
  <c r="H1412" i="1" a="1"/>
  <c r="H1412" i="1"/>
  <c r="H1411" i="1" a="1"/>
  <c r="H1411" i="1"/>
  <c r="H1410" i="1" a="1"/>
  <c r="H1410" i="1"/>
  <c r="H1409" i="1" a="1"/>
  <c r="H1409" i="1"/>
  <c r="H1408" i="1" a="1"/>
  <c r="H1408" i="1"/>
  <c r="H1407" i="1" a="1"/>
  <c r="H1407" i="1"/>
  <c r="H1406" i="1" a="1"/>
  <c r="H1406" i="1"/>
  <c r="H1405" i="1" a="1"/>
  <c r="H1405" i="1"/>
  <c r="H1404" i="1" a="1"/>
  <c r="H1404" i="1"/>
  <c r="H1403" i="1" a="1"/>
  <c r="H1403" i="1"/>
  <c r="H1402" i="1" a="1"/>
  <c r="H1402" i="1"/>
  <c r="H1401" i="1" a="1"/>
  <c r="H1401" i="1"/>
  <c r="H1400" i="1" a="1"/>
  <c r="H1400" i="1"/>
  <c r="H1399" i="1" a="1"/>
  <c r="H1399" i="1"/>
  <c r="H1398" i="1" a="1"/>
  <c r="H1398" i="1"/>
  <c r="H1397" i="1" a="1"/>
  <c r="H1397" i="1"/>
  <c r="H1396" i="1" a="1"/>
  <c r="H1396" i="1"/>
  <c r="H1395" i="1" a="1"/>
  <c r="H1395" i="1"/>
  <c r="H1394" i="1" a="1"/>
  <c r="H1394" i="1"/>
  <c r="H1393" i="1" a="1"/>
  <c r="H1393" i="1"/>
  <c r="H1392" i="1" a="1"/>
  <c r="H1392" i="1"/>
  <c r="H1391" i="1" a="1"/>
  <c r="H1391" i="1"/>
  <c r="H1390" i="1" a="1"/>
  <c r="H1390" i="1"/>
  <c r="H1389" i="1" a="1"/>
  <c r="H1389" i="1"/>
  <c r="H1388" i="1" a="1"/>
  <c r="H1388" i="1"/>
  <c r="H1387" i="1" a="1"/>
  <c r="H1387" i="1"/>
  <c r="H1386" i="1" a="1"/>
  <c r="H1386" i="1"/>
  <c r="H1385" i="1" a="1"/>
  <c r="H1385" i="1"/>
  <c r="H1384" i="1" a="1"/>
  <c r="H1384" i="1"/>
  <c r="H1383" i="1" a="1"/>
  <c r="H1383" i="1"/>
  <c r="H1382" i="1" a="1"/>
  <c r="H1382" i="1"/>
  <c r="H1381" i="1" a="1"/>
  <c r="H1381" i="1"/>
  <c r="H1380" i="1" a="1"/>
  <c r="H1380" i="1"/>
  <c r="H1379" i="1" a="1"/>
  <c r="H1379" i="1"/>
  <c r="H1378" i="1" a="1"/>
  <c r="H1378" i="1"/>
  <c r="H1377" i="1" a="1"/>
  <c r="H1377" i="1"/>
  <c r="H1376" i="1" a="1"/>
  <c r="H1376" i="1"/>
  <c r="H1375" i="1" a="1"/>
  <c r="H1375" i="1"/>
  <c r="H1374" i="1" a="1"/>
  <c r="H1374" i="1"/>
  <c r="H1373" i="1" a="1"/>
  <c r="H1373" i="1"/>
  <c r="H1372" i="1" a="1"/>
  <c r="H1372" i="1"/>
  <c r="H1371" i="1" a="1"/>
  <c r="H1371" i="1"/>
  <c r="H1370" i="1" a="1"/>
  <c r="H1370" i="1"/>
  <c r="H1369" i="1" a="1"/>
  <c r="H1369" i="1"/>
  <c r="H1368" i="1" a="1"/>
  <c r="H1368" i="1"/>
  <c r="H1367" i="1" a="1"/>
  <c r="H1367" i="1"/>
  <c r="H1366" i="1" a="1"/>
  <c r="H1366" i="1"/>
  <c r="H1365" i="1" a="1"/>
  <c r="H1365" i="1"/>
  <c r="H1364" i="1" a="1"/>
  <c r="H1364" i="1"/>
  <c r="H1363" i="1" a="1"/>
  <c r="H1363" i="1"/>
  <c r="H1362" i="1" a="1"/>
  <c r="H1362" i="1"/>
  <c r="H1361" i="1" a="1"/>
  <c r="H1361" i="1"/>
  <c r="H1360" i="1" a="1"/>
  <c r="H1360" i="1"/>
  <c r="H1359" i="1" a="1"/>
  <c r="H1359" i="1"/>
  <c r="H1358" i="1" a="1"/>
  <c r="H1358" i="1"/>
  <c r="H1357" i="1" a="1"/>
  <c r="H1357" i="1"/>
  <c r="H1356" i="1" a="1"/>
  <c r="H1356" i="1"/>
  <c r="H1355" i="1" a="1"/>
  <c r="H1355" i="1"/>
  <c r="H1354" i="1" a="1"/>
  <c r="H1354" i="1"/>
  <c r="H1353" i="1" a="1"/>
  <c r="H1353" i="1"/>
  <c r="H1352" i="1" a="1"/>
  <c r="H1352" i="1"/>
  <c r="H1351" i="1" a="1"/>
  <c r="H1351" i="1"/>
  <c r="H1350" i="1" a="1"/>
  <c r="H1350" i="1"/>
  <c r="H1349" i="1" a="1"/>
  <c r="H1349" i="1"/>
  <c r="H1348" i="1" a="1"/>
  <c r="H1348" i="1"/>
  <c r="H1347" i="1" a="1"/>
  <c r="H1347" i="1"/>
  <c r="H1346" i="1" a="1"/>
  <c r="H1346" i="1"/>
  <c r="H1345" i="1" a="1"/>
  <c r="H1345" i="1"/>
  <c r="H1344" i="1" a="1"/>
  <c r="H1344" i="1"/>
  <c r="H1343" i="1" a="1"/>
  <c r="H1343" i="1"/>
  <c r="H1342" i="1" a="1"/>
  <c r="H1342" i="1"/>
  <c r="H1341" i="1" a="1"/>
  <c r="H1341" i="1"/>
  <c r="H1340" i="1" a="1"/>
  <c r="H1340" i="1"/>
  <c r="H1339" i="1" a="1"/>
  <c r="H1339" i="1"/>
  <c r="H1338" i="1" a="1"/>
  <c r="H1338" i="1"/>
  <c r="H1337" i="1" a="1"/>
  <c r="H1337" i="1"/>
  <c r="H1336" i="1" a="1"/>
  <c r="H1336" i="1"/>
  <c r="H1335" i="1" a="1"/>
  <c r="H1335" i="1"/>
  <c r="H1334" i="1" a="1"/>
  <c r="H1334" i="1"/>
  <c r="H1333" i="1" a="1"/>
  <c r="H1333" i="1"/>
  <c r="H1332" i="1" a="1"/>
  <c r="H1332" i="1"/>
  <c r="H1331" i="1" a="1"/>
  <c r="H1331" i="1"/>
  <c r="H1330" i="1" a="1"/>
  <c r="H1330" i="1"/>
  <c r="H1329" i="1" a="1"/>
  <c r="H1329" i="1"/>
  <c r="H1328" i="1" a="1"/>
  <c r="H1328" i="1"/>
  <c r="H1327" i="1" a="1"/>
  <c r="H1327" i="1"/>
  <c r="H1326" i="1" a="1"/>
  <c r="H1326" i="1"/>
  <c r="H1325" i="1" a="1"/>
  <c r="H1325" i="1"/>
  <c r="H1324" i="1" a="1"/>
  <c r="H1324" i="1"/>
  <c r="H1323" i="1" a="1"/>
  <c r="H1323" i="1"/>
  <c r="H1322" i="1" a="1"/>
  <c r="H1322" i="1"/>
  <c r="H1321" i="1" a="1"/>
  <c r="H1321" i="1"/>
  <c r="H1320" i="1" a="1"/>
  <c r="H1320" i="1"/>
  <c r="H1319" i="1" a="1"/>
  <c r="H1319" i="1"/>
  <c r="H1318" i="1" a="1"/>
  <c r="H1318" i="1"/>
  <c r="H1317" i="1" a="1"/>
  <c r="H1317" i="1"/>
  <c r="H1316" i="1" a="1"/>
  <c r="H1316" i="1"/>
  <c r="H1315" i="1" a="1"/>
  <c r="H1315" i="1"/>
  <c r="H1314" i="1" a="1"/>
  <c r="H1314" i="1"/>
  <c r="H1313" i="1" a="1"/>
  <c r="H1313" i="1"/>
  <c r="H1312" i="1" a="1"/>
  <c r="H1312" i="1"/>
  <c r="H1311" i="1" a="1"/>
  <c r="H1311" i="1"/>
  <c r="H1310" i="1" a="1"/>
  <c r="H1310" i="1"/>
  <c r="H1309" i="1" a="1"/>
  <c r="H1309" i="1"/>
  <c r="H1308" i="1" a="1"/>
  <c r="H1308" i="1"/>
  <c r="H1307" i="1" a="1"/>
  <c r="H1307" i="1"/>
  <c r="H1306" i="1" a="1"/>
  <c r="H1306" i="1"/>
  <c r="H1305" i="1" a="1"/>
  <c r="H1305" i="1"/>
  <c r="H1304" i="1" a="1"/>
  <c r="H1304" i="1"/>
  <c r="H1303" i="1" a="1"/>
  <c r="H1303" i="1"/>
  <c r="H1302" i="1" a="1"/>
  <c r="H1302" i="1"/>
  <c r="H1301" i="1" a="1"/>
  <c r="H1301" i="1"/>
  <c r="H1300" i="1" a="1"/>
  <c r="H1300" i="1"/>
  <c r="H1299" i="1" a="1"/>
  <c r="H1299" i="1"/>
  <c r="H1298" i="1" a="1"/>
  <c r="H1298" i="1"/>
  <c r="H1297" i="1" a="1"/>
  <c r="H1297" i="1"/>
  <c r="H1296" i="1" a="1"/>
  <c r="H1296" i="1"/>
  <c r="H1295" i="1" a="1"/>
  <c r="H1295" i="1"/>
  <c r="H1294" i="1" a="1"/>
  <c r="H1294" i="1"/>
  <c r="H1293" i="1" a="1"/>
  <c r="H1293" i="1"/>
  <c r="H1292" i="1" a="1"/>
  <c r="H1292" i="1"/>
  <c r="H1291" i="1" a="1"/>
  <c r="H1291" i="1"/>
  <c r="H1290" i="1" a="1"/>
  <c r="H1290" i="1"/>
  <c r="H1289" i="1" a="1"/>
  <c r="H1289" i="1"/>
  <c r="H1288" i="1" a="1"/>
  <c r="H1288" i="1"/>
  <c r="H1287" i="1" a="1"/>
  <c r="H1287" i="1"/>
  <c r="H1286" i="1" a="1"/>
  <c r="H1286" i="1"/>
  <c r="H1285" i="1" a="1"/>
  <c r="H1285" i="1"/>
  <c r="H1284" i="1" a="1"/>
  <c r="H1284" i="1"/>
  <c r="H1283" i="1" a="1"/>
  <c r="H1283" i="1"/>
  <c r="H1282" i="1" a="1"/>
  <c r="H1282" i="1"/>
  <c r="H1281" i="1" a="1"/>
  <c r="H1281" i="1"/>
  <c r="H1280" i="1" a="1"/>
  <c r="H1280" i="1"/>
  <c r="H1279" i="1" a="1"/>
  <c r="H1279" i="1"/>
  <c r="H1278" i="1" a="1"/>
  <c r="H1278" i="1"/>
  <c r="H1277" i="1" a="1"/>
  <c r="H1277" i="1"/>
  <c r="H1276" i="1" a="1"/>
  <c r="H1276" i="1"/>
  <c r="H1275" i="1" a="1"/>
  <c r="H1275" i="1"/>
  <c r="H1274" i="1" a="1"/>
  <c r="H1274" i="1"/>
  <c r="H1273" i="1" a="1"/>
  <c r="H1273" i="1"/>
  <c r="H1272" i="1" a="1"/>
  <c r="H1272" i="1"/>
  <c r="H1271" i="1" a="1"/>
  <c r="H1271" i="1"/>
  <c r="H1270" i="1" a="1"/>
  <c r="H1270" i="1"/>
  <c r="H1269" i="1" a="1"/>
  <c r="H1269" i="1"/>
  <c r="H1268" i="1" a="1"/>
  <c r="H1268" i="1"/>
  <c r="H1267" i="1" a="1"/>
  <c r="H1267" i="1"/>
  <c r="H1266" i="1" a="1"/>
  <c r="H1266" i="1"/>
  <c r="H1265" i="1" a="1"/>
  <c r="H1265" i="1"/>
  <c r="H1264" i="1" a="1"/>
  <c r="H1264" i="1"/>
  <c r="H1263" i="1" a="1"/>
  <c r="H1263" i="1"/>
  <c r="H1262" i="1" a="1"/>
  <c r="H1262" i="1"/>
  <c r="H1261" i="1" a="1"/>
  <c r="H1261" i="1"/>
  <c r="H1260" i="1" a="1"/>
  <c r="H1260" i="1"/>
  <c r="H1259" i="1" a="1"/>
  <c r="H1259" i="1"/>
  <c r="H1258" i="1" a="1"/>
  <c r="H1258" i="1"/>
  <c r="H1257" i="1" a="1"/>
  <c r="H1257" i="1"/>
  <c r="H1256" i="1" a="1"/>
  <c r="H1256" i="1"/>
  <c r="H1255" i="1" a="1"/>
  <c r="H1255" i="1"/>
  <c r="H1254" i="1" a="1"/>
  <c r="H1254" i="1"/>
  <c r="H1253" i="1" a="1"/>
  <c r="H1253" i="1"/>
  <c r="H1252" i="1" a="1"/>
  <c r="H1252" i="1"/>
  <c r="H1251" i="1" a="1"/>
  <c r="H1251" i="1"/>
  <c r="H1250" i="1" a="1"/>
  <c r="H1250" i="1"/>
  <c r="H1249" i="1" a="1"/>
  <c r="H1249" i="1"/>
  <c r="H1248" i="1" a="1"/>
  <c r="H1248" i="1"/>
  <c r="H1247" i="1" a="1"/>
  <c r="H1247" i="1"/>
  <c r="H1246" i="1" a="1"/>
  <c r="H1246" i="1"/>
  <c r="H1245" i="1" a="1"/>
  <c r="H1245" i="1"/>
  <c r="H1244" i="1" a="1"/>
  <c r="H1244" i="1"/>
  <c r="H1243" i="1" a="1"/>
  <c r="H1243" i="1"/>
  <c r="H1242" i="1" a="1"/>
  <c r="H1242" i="1"/>
  <c r="H1241" i="1" a="1"/>
  <c r="H1241" i="1"/>
  <c r="H1240" i="1" a="1"/>
  <c r="H1240" i="1"/>
  <c r="H1239" i="1" a="1"/>
  <c r="H1239" i="1"/>
  <c r="H1238" i="1" a="1"/>
  <c r="H1238" i="1"/>
  <c r="H1237" i="1" a="1"/>
  <c r="H1237" i="1"/>
  <c r="H1236" i="1" a="1"/>
  <c r="H1236" i="1"/>
  <c r="H1235" i="1" a="1"/>
  <c r="H1235" i="1"/>
  <c r="H1234" i="1" a="1"/>
  <c r="H1234" i="1"/>
  <c r="H1233" i="1" a="1"/>
  <c r="H1233" i="1"/>
  <c r="H1232" i="1" a="1"/>
  <c r="H1232" i="1"/>
  <c r="H1231" i="1" a="1"/>
  <c r="H1231" i="1"/>
  <c r="H1230" i="1" a="1"/>
  <c r="H1230" i="1"/>
  <c r="H1229" i="1" a="1"/>
  <c r="H1229" i="1"/>
  <c r="H1228" i="1" a="1"/>
  <c r="H1228" i="1"/>
  <c r="H1227" i="1" a="1"/>
  <c r="H1227" i="1"/>
  <c r="H1226" i="1" a="1"/>
  <c r="H1226" i="1"/>
  <c r="H1225" i="1" a="1"/>
  <c r="H1225" i="1"/>
  <c r="H1224" i="1" a="1"/>
  <c r="H1224" i="1"/>
  <c r="H1223" i="1" a="1"/>
  <c r="H1223" i="1"/>
  <c r="H1222" i="1" a="1"/>
  <c r="H1222" i="1"/>
  <c r="H1221" i="1" a="1"/>
  <c r="H1221" i="1"/>
  <c r="H1220" i="1" a="1"/>
  <c r="H1220" i="1"/>
  <c r="H1219" i="1" a="1"/>
  <c r="H1219" i="1"/>
  <c r="H1218" i="1" a="1"/>
  <c r="H1218" i="1"/>
  <c r="H1217" i="1" a="1"/>
  <c r="H1217" i="1"/>
  <c r="H1216" i="1" a="1"/>
  <c r="H1216" i="1"/>
  <c r="H1215" i="1" a="1"/>
  <c r="H1215" i="1"/>
  <c r="H1214" i="1" a="1"/>
  <c r="H1214" i="1"/>
  <c r="H1213" i="1" a="1"/>
  <c r="H1213" i="1"/>
  <c r="H1212" i="1" a="1"/>
  <c r="H1212" i="1"/>
  <c r="H1211" i="1" a="1"/>
  <c r="H1211" i="1"/>
  <c r="H1210" i="1" a="1"/>
  <c r="H1210" i="1"/>
  <c r="H1209" i="1" a="1"/>
  <c r="H1209" i="1"/>
  <c r="H1208" i="1" a="1"/>
  <c r="H1208" i="1"/>
  <c r="H1207" i="1" a="1"/>
  <c r="H1207" i="1"/>
  <c r="H1206" i="1" a="1"/>
  <c r="H1206" i="1"/>
  <c r="H1205" i="1" a="1"/>
  <c r="H1205" i="1"/>
  <c r="H1204" i="1" a="1"/>
  <c r="H1204" i="1"/>
  <c r="H1203" i="1" a="1"/>
  <c r="H1203" i="1"/>
  <c r="H1202" i="1" a="1"/>
  <c r="H1202" i="1"/>
  <c r="H1201" i="1" a="1"/>
  <c r="H1201" i="1"/>
  <c r="H1200" i="1" a="1"/>
  <c r="H1200" i="1"/>
  <c r="H1199" i="1" a="1"/>
  <c r="H1199" i="1"/>
  <c r="H1198" i="1" a="1"/>
  <c r="H1198" i="1"/>
  <c r="H1197" i="1" a="1"/>
  <c r="H1197" i="1"/>
  <c r="H1196" i="1" a="1"/>
  <c r="H1196" i="1"/>
  <c r="H1195" i="1" a="1"/>
  <c r="H1195" i="1"/>
  <c r="H1194" i="1" a="1"/>
  <c r="H1194" i="1"/>
  <c r="H1193" i="1" a="1"/>
  <c r="H1193" i="1"/>
  <c r="H1192" i="1" a="1"/>
  <c r="H1192" i="1"/>
  <c r="H1191" i="1" a="1"/>
  <c r="H1191" i="1"/>
  <c r="H1190" i="1" a="1"/>
  <c r="H1190" i="1"/>
  <c r="H1189" i="1" a="1"/>
  <c r="H1189" i="1"/>
  <c r="H1188" i="1" a="1"/>
  <c r="H1188" i="1"/>
  <c r="H1187" i="1" a="1"/>
  <c r="H1187" i="1"/>
  <c r="H1186" i="1" a="1"/>
  <c r="H1186" i="1"/>
  <c r="H1185" i="1" a="1"/>
  <c r="H1185" i="1"/>
  <c r="H1184" i="1" a="1"/>
  <c r="H1184" i="1"/>
  <c r="H1183" i="1" a="1"/>
  <c r="H1183" i="1"/>
  <c r="H1182" i="1" a="1"/>
  <c r="H1182" i="1"/>
  <c r="H1181" i="1" a="1"/>
  <c r="H1181" i="1"/>
  <c r="H1180" i="1" a="1"/>
  <c r="H1180" i="1"/>
  <c r="H1179" i="1" a="1"/>
  <c r="H1179" i="1"/>
  <c r="H1178" i="1" a="1"/>
  <c r="H1178" i="1"/>
  <c r="H1177" i="1" a="1"/>
  <c r="H1177" i="1"/>
  <c r="H1176" i="1" a="1"/>
  <c r="H1176" i="1"/>
  <c r="H1175" i="1" a="1"/>
  <c r="H1175" i="1"/>
  <c r="H1174" i="1" a="1"/>
  <c r="H1174" i="1"/>
  <c r="H1173" i="1" a="1"/>
  <c r="H1173" i="1"/>
  <c r="H1172" i="1" a="1"/>
  <c r="H1172" i="1"/>
  <c r="H1171" i="1" a="1"/>
  <c r="H1171" i="1"/>
  <c r="H1170" i="1" a="1"/>
  <c r="H1170" i="1"/>
  <c r="H1169" i="1" a="1"/>
  <c r="H1169" i="1"/>
  <c r="H1168" i="1" a="1"/>
  <c r="H1168" i="1"/>
  <c r="H1167" i="1" a="1"/>
  <c r="H1167" i="1"/>
  <c r="H1166" i="1" a="1"/>
  <c r="H1166" i="1"/>
  <c r="H1165" i="1" a="1"/>
  <c r="H1165" i="1"/>
  <c r="H1164" i="1" a="1"/>
  <c r="H1164" i="1"/>
  <c r="H1163" i="1" a="1"/>
  <c r="H1163" i="1"/>
  <c r="H1162" i="1" a="1"/>
  <c r="H1162" i="1"/>
  <c r="H1161" i="1" a="1"/>
  <c r="H1161" i="1"/>
  <c r="H1160" i="1" a="1"/>
  <c r="H1160" i="1"/>
  <c r="H1159" i="1" a="1"/>
  <c r="H1159" i="1"/>
  <c r="H1158" i="1" a="1"/>
  <c r="H1158" i="1"/>
  <c r="H1157" i="1" a="1"/>
  <c r="H1157" i="1"/>
  <c r="H1156" i="1" a="1"/>
  <c r="H1156" i="1"/>
  <c r="H1155" i="1" a="1"/>
  <c r="H1155" i="1"/>
  <c r="H1154" i="1" a="1"/>
  <c r="H1154" i="1"/>
  <c r="H1153" i="1" a="1"/>
  <c r="H1153" i="1"/>
  <c r="H1152" i="1" a="1"/>
  <c r="H1152" i="1"/>
  <c r="H1151" i="1" a="1"/>
  <c r="H1151" i="1"/>
  <c r="H1150" i="1" a="1"/>
  <c r="H1150" i="1"/>
  <c r="H1149" i="1" a="1"/>
  <c r="H1149" i="1"/>
  <c r="H1148" i="1" a="1"/>
  <c r="H1148" i="1"/>
  <c r="H1147" i="1" a="1"/>
  <c r="H1147" i="1"/>
  <c r="H1146" i="1" a="1"/>
  <c r="H1146" i="1"/>
  <c r="H1145" i="1" a="1"/>
  <c r="H1145" i="1"/>
  <c r="H1144" i="1" a="1"/>
  <c r="H1144" i="1"/>
  <c r="H1143" i="1" a="1"/>
  <c r="H1143" i="1"/>
  <c r="H1142" i="1" a="1"/>
  <c r="H1142" i="1"/>
  <c r="H1141" i="1" a="1"/>
  <c r="H1141" i="1"/>
  <c r="H1140" i="1" a="1"/>
  <c r="H1140" i="1"/>
  <c r="H1139" i="1" a="1"/>
  <c r="H1139" i="1"/>
  <c r="H1138" i="1" a="1"/>
  <c r="H1138" i="1"/>
  <c r="H1137" i="1" a="1"/>
  <c r="H1137" i="1"/>
  <c r="H1136" i="1" a="1"/>
  <c r="H1136" i="1"/>
  <c r="H1135" i="1" a="1"/>
  <c r="H1135" i="1"/>
  <c r="H1134" i="1" a="1"/>
  <c r="H1134" i="1"/>
  <c r="H1133" i="1" a="1"/>
  <c r="H1133" i="1"/>
  <c r="H1132" i="1" a="1"/>
  <c r="H1132" i="1"/>
  <c r="H1131" i="1" a="1"/>
  <c r="H1131" i="1"/>
  <c r="H1130" i="1" a="1"/>
  <c r="H1130" i="1"/>
  <c r="H1129" i="1" a="1"/>
  <c r="H1129" i="1"/>
  <c r="H1128" i="1" a="1"/>
  <c r="H1128" i="1"/>
  <c r="H1127" i="1" a="1"/>
  <c r="H1127" i="1"/>
  <c r="H1126" i="1" a="1"/>
  <c r="H1126" i="1"/>
  <c r="H1125" i="1" a="1"/>
  <c r="H1125" i="1"/>
  <c r="H1124" i="1" a="1"/>
  <c r="H1124" i="1"/>
  <c r="H1123" i="1" a="1"/>
  <c r="H1123" i="1"/>
  <c r="H1122" i="1" a="1"/>
  <c r="H1122" i="1"/>
  <c r="H1121" i="1" a="1"/>
  <c r="H1121" i="1"/>
  <c r="H1120" i="1" a="1"/>
  <c r="H1120" i="1"/>
  <c r="H1119" i="1" a="1"/>
  <c r="H1119" i="1"/>
  <c r="H1118" i="1" a="1"/>
  <c r="H1118" i="1"/>
  <c r="H1117" i="1" a="1"/>
  <c r="H1117" i="1"/>
  <c r="H1116" i="1" a="1"/>
  <c r="H1116" i="1"/>
  <c r="H1115" i="1" a="1"/>
  <c r="H1115" i="1"/>
  <c r="H1114" i="1" a="1"/>
  <c r="H1114" i="1"/>
  <c r="H1113" i="1" a="1"/>
  <c r="H1113" i="1"/>
  <c r="H1112" i="1" a="1"/>
  <c r="H1112" i="1"/>
  <c r="H1111" i="1" a="1"/>
  <c r="H1111" i="1"/>
  <c r="H1110" i="1" a="1"/>
  <c r="H1110" i="1"/>
  <c r="H1109" i="1" a="1"/>
  <c r="H1109" i="1"/>
  <c r="H1108" i="1" a="1"/>
  <c r="H1108" i="1"/>
  <c r="H1107" i="1" a="1"/>
  <c r="H1107" i="1"/>
  <c r="H1106" i="1" a="1"/>
  <c r="H1106" i="1"/>
  <c r="H1105" i="1" a="1"/>
  <c r="H1105" i="1"/>
  <c r="H1104" i="1" a="1"/>
  <c r="H1104" i="1"/>
  <c r="H1103" i="1" a="1"/>
  <c r="H1103" i="1"/>
  <c r="H1102" i="1" a="1"/>
  <c r="H1102" i="1"/>
  <c r="H1101" i="1" a="1"/>
  <c r="H1101" i="1"/>
  <c r="H1100" i="1" a="1"/>
  <c r="H1100" i="1"/>
  <c r="H1099" i="1" a="1"/>
  <c r="H1099" i="1"/>
  <c r="H1098" i="1" a="1"/>
  <c r="H1098" i="1"/>
  <c r="H1097" i="1" a="1"/>
  <c r="H1097" i="1"/>
  <c r="H1096" i="1" a="1"/>
  <c r="H1096" i="1"/>
  <c r="H1095" i="1" a="1"/>
  <c r="H1095" i="1"/>
  <c r="H1094" i="1" a="1"/>
  <c r="H1094" i="1"/>
  <c r="H1093" i="1" a="1"/>
  <c r="H1093" i="1"/>
  <c r="H1092" i="1" a="1"/>
  <c r="H1092" i="1"/>
  <c r="H1091" i="1" a="1"/>
  <c r="H1091" i="1"/>
  <c r="H1090" i="1" a="1"/>
  <c r="H1090" i="1"/>
  <c r="H1089" i="1" a="1"/>
  <c r="H1089" i="1"/>
  <c r="H1088" i="1" a="1"/>
  <c r="H1088" i="1"/>
  <c r="H1087" i="1" a="1"/>
  <c r="H1087" i="1"/>
  <c r="H1086" i="1" a="1"/>
  <c r="H1086" i="1"/>
  <c r="H1085" i="1" a="1"/>
  <c r="H1085" i="1"/>
  <c r="H1084" i="1" a="1"/>
  <c r="H1084" i="1"/>
  <c r="H1083" i="1" a="1"/>
  <c r="H1083" i="1"/>
  <c r="H1082" i="1" a="1"/>
  <c r="H1082" i="1"/>
  <c r="H1081" i="1" a="1"/>
  <c r="H1081" i="1"/>
  <c r="H1080" i="1" a="1"/>
  <c r="H1080" i="1"/>
  <c r="H1079" i="1" a="1"/>
  <c r="H1079" i="1"/>
  <c r="H1078" i="1" a="1"/>
  <c r="H1078" i="1"/>
  <c r="H1077" i="1" a="1"/>
  <c r="H1077" i="1"/>
  <c r="H1076" i="1" a="1"/>
  <c r="H1076" i="1"/>
  <c r="H1075" i="1" a="1"/>
  <c r="H1075" i="1"/>
  <c r="H1074" i="1" a="1"/>
  <c r="H1074" i="1"/>
  <c r="H1073" i="1" a="1"/>
  <c r="H1073" i="1"/>
  <c r="H1072" i="1" a="1"/>
  <c r="H1072" i="1"/>
  <c r="H1071" i="1" a="1"/>
  <c r="H1071" i="1"/>
  <c r="H1070" i="1" a="1"/>
  <c r="H1070" i="1"/>
  <c r="H1069" i="1" a="1"/>
  <c r="H1069" i="1"/>
  <c r="H1068" i="1" a="1"/>
  <c r="H1068" i="1"/>
  <c r="H1067" i="1" a="1"/>
  <c r="H1067" i="1"/>
  <c r="H1066" i="1" a="1"/>
  <c r="H1066" i="1"/>
  <c r="H1065" i="1" a="1"/>
  <c r="H1065" i="1"/>
  <c r="H1064" i="1" a="1"/>
  <c r="H1064" i="1"/>
  <c r="H1063" i="1" a="1"/>
  <c r="H1063" i="1"/>
  <c r="H1062" i="1" a="1"/>
  <c r="H1062" i="1"/>
  <c r="H1061" i="1" a="1"/>
  <c r="H1061" i="1"/>
  <c r="H1060" i="1" a="1"/>
  <c r="H1060" i="1"/>
  <c r="H1059" i="1" a="1"/>
  <c r="H1059" i="1"/>
  <c r="H1058" i="1" a="1"/>
  <c r="H1058" i="1"/>
  <c r="H1057" i="1" a="1"/>
  <c r="H1057" i="1"/>
  <c r="H1056" i="1" a="1"/>
  <c r="H1056" i="1"/>
  <c r="H1055" i="1" a="1"/>
  <c r="H1055" i="1"/>
  <c r="H1054" i="1" a="1"/>
  <c r="H1054" i="1"/>
  <c r="H1053" i="1" a="1"/>
  <c r="H1053" i="1"/>
  <c r="H1052" i="1" a="1"/>
  <c r="H1052" i="1"/>
  <c r="H1051" i="1" a="1"/>
  <c r="H1051" i="1"/>
  <c r="H1050" i="1" a="1"/>
  <c r="H1050" i="1"/>
  <c r="H1049" i="1" a="1"/>
  <c r="H1049" i="1"/>
  <c r="H1048" i="1" a="1"/>
  <c r="H1048" i="1"/>
  <c r="H1047" i="1" a="1"/>
  <c r="H1047" i="1"/>
  <c r="H1046" i="1" a="1"/>
  <c r="H1046" i="1"/>
  <c r="H1045" i="1" a="1"/>
  <c r="H1045" i="1"/>
  <c r="H1044" i="1" a="1"/>
  <c r="H1044" i="1"/>
  <c r="H1043" i="1" a="1"/>
  <c r="H1043" i="1"/>
  <c r="H1042" i="1" a="1"/>
  <c r="H1042" i="1"/>
  <c r="H1041" i="1" a="1"/>
  <c r="H1041" i="1"/>
  <c r="H1040" i="1" a="1"/>
  <c r="H1040" i="1"/>
  <c r="H1039" i="1" a="1"/>
  <c r="H1039" i="1"/>
  <c r="H1038" i="1" a="1"/>
  <c r="H1038" i="1"/>
  <c r="H1037" i="1" a="1"/>
  <c r="H1037" i="1"/>
  <c r="H1036" i="1" a="1"/>
  <c r="H1036" i="1"/>
  <c r="H1035" i="1" a="1"/>
  <c r="H1035" i="1"/>
  <c r="H1034" i="1" a="1"/>
  <c r="H1034" i="1"/>
  <c r="H1033" i="1" a="1"/>
  <c r="H1033" i="1"/>
  <c r="H1032" i="1" a="1"/>
  <c r="H1032" i="1"/>
  <c r="H1031" i="1" a="1"/>
  <c r="H1031" i="1"/>
  <c r="H1030" i="1" a="1"/>
  <c r="H1030" i="1"/>
  <c r="H1029" i="1" a="1"/>
  <c r="H1029" i="1"/>
  <c r="H1028" i="1" a="1"/>
  <c r="H1028" i="1"/>
  <c r="H1027" i="1" a="1"/>
  <c r="H1027" i="1"/>
  <c r="H1026" i="1" a="1"/>
  <c r="H1026" i="1"/>
  <c r="H1025" i="1" a="1"/>
  <c r="H1025" i="1"/>
  <c r="H1024" i="1" a="1"/>
  <c r="H1024" i="1"/>
  <c r="H1023" i="1" a="1"/>
  <c r="H1023" i="1"/>
  <c r="H1022" i="1" a="1"/>
  <c r="H1022" i="1"/>
  <c r="H1021" i="1" a="1"/>
  <c r="H1021" i="1"/>
  <c r="H1020" i="1" a="1"/>
  <c r="H1020" i="1"/>
  <c r="H1019" i="1" a="1"/>
  <c r="H1019" i="1"/>
  <c r="H1018" i="1" a="1"/>
  <c r="H1018" i="1"/>
  <c r="H1017" i="1" a="1"/>
  <c r="H1017" i="1"/>
  <c r="H1016" i="1" a="1"/>
  <c r="H1016" i="1"/>
  <c r="H1015" i="1" a="1"/>
  <c r="H1015" i="1"/>
  <c r="H1014" i="1" a="1"/>
  <c r="H1014" i="1"/>
  <c r="H1013" i="1" a="1"/>
  <c r="H1013" i="1"/>
  <c r="H1012" i="1" a="1"/>
  <c r="H1012" i="1"/>
  <c r="H1011" i="1" a="1"/>
  <c r="H1011" i="1"/>
  <c r="H1010" i="1" a="1"/>
  <c r="H1010" i="1"/>
  <c r="H1009" i="1" a="1"/>
  <c r="H1009" i="1"/>
  <c r="H1008" i="1" a="1"/>
  <c r="H1008" i="1"/>
  <c r="H1007" i="1" a="1"/>
  <c r="H1007" i="1"/>
  <c r="H1006" i="1" a="1"/>
  <c r="H1006" i="1"/>
  <c r="H1005" i="1" a="1"/>
  <c r="H1005" i="1"/>
  <c r="H1004" i="1" a="1"/>
  <c r="H1004" i="1"/>
  <c r="H1003" i="1" a="1"/>
  <c r="H1003" i="1"/>
  <c r="H1002" i="1" a="1"/>
  <c r="H1002" i="1"/>
  <c r="H1001" i="1" a="1"/>
  <c r="H1001" i="1"/>
  <c r="H1000" i="1" a="1"/>
  <c r="H1000" i="1"/>
  <c r="H999" i="1" a="1"/>
  <c r="H999" i="1"/>
  <c r="H998" i="1" a="1"/>
  <c r="H998" i="1"/>
  <c r="H997" i="1" a="1"/>
  <c r="H997" i="1"/>
  <c r="H996" i="1" a="1"/>
  <c r="H996" i="1"/>
  <c r="H995" i="1" a="1"/>
  <c r="H995" i="1"/>
  <c r="H994" i="1" a="1"/>
  <c r="H994" i="1"/>
  <c r="H993" i="1" a="1"/>
  <c r="H993" i="1"/>
  <c r="H992" i="1" a="1"/>
  <c r="H992" i="1"/>
  <c r="H991" i="1" a="1"/>
  <c r="H991" i="1"/>
  <c r="H990" i="1" a="1"/>
  <c r="H990" i="1"/>
  <c r="H989" i="1" a="1"/>
  <c r="H989" i="1"/>
  <c r="H988" i="1" a="1"/>
  <c r="H988" i="1"/>
  <c r="H987" i="1" a="1"/>
  <c r="H987" i="1"/>
  <c r="H986" i="1" a="1"/>
  <c r="H986" i="1"/>
  <c r="H985" i="1" a="1"/>
  <c r="H985" i="1"/>
  <c r="H984" i="1" a="1"/>
  <c r="H984" i="1"/>
  <c r="H983" i="1" a="1"/>
  <c r="H983" i="1"/>
  <c r="H982" i="1" a="1"/>
  <c r="H982" i="1"/>
  <c r="H981" i="1" a="1"/>
  <c r="H981" i="1"/>
  <c r="H980" i="1" a="1"/>
  <c r="H980" i="1"/>
  <c r="H979" i="1" a="1"/>
  <c r="H979" i="1"/>
  <c r="H978" i="1" a="1"/>
  <c r="H978" i="1"/>
  <c r="H977" i="1" a="1"/>
  <c r="H977" i="1"/>
  <c r="H976" i="1" a="1"/>
  <c r="H976" i="1"/>
  <c r="H975" i="1" a="1"/>
  <c r="H975" i="1"/>
  <c r="H974" i="1" a="1"/>
  <c r="H974" i="1"/>
  <c r="H973" i="1" a="1"/>
  <c r="H973" i="1"/>
  <c r="H972" i="1" a="1"/>
  <c r="H972" i="1"/>
  <c r="H971" i="1" a="1"/>
  <c r="H971" i="1"/>
  <c r="H970" i="1" a="1"/>
  <c r="H970" i="1"/>
  <c r="H969" i="1" a="1"/>
  <c r="H969" i="1"/>
  <c r="H968" i="1" a="1"/>
  <c r="H968" i="1"/>
  <c r="H967" i="1" a="1"/>
  <c r="H967" i="1"/>
  <c r="H966" i="1" a="1"/>
  <c r="H966" i="1"/>
  <c r="H965" i="1" a="1"/>
  <c r="H965" i="1"/>
  <c r="H964" i="1" a="1"/>
  <c r="H964" i="1"/>
  <c r="H963" i="1" a="1"/>
  <c r="H963" i="1"/>
  <c r="H962" i="1" a="1"/>
  <c r="H962" i="1"/>
  <c r="H961" i="1" a="1"/>
  <c r="H961" i="1"/>
  <c r="H960" i="1" a="1"/>
  <c r="H960" i="1"/>
  <c r="H959" i="1" a="1"/>
  <c r="H959" i="1"/>
  <c r="H958" i="1" a="1"/>
  <c r="H958" i="1"/>
  <c r="H957" i="1" a="1"/>
  <c r="H957" i="1"/>
  <c r="H956" i="1" a="1"/>
  <c r="H956" i="1"/>
  <c r="H955" i="1" a="1"/>
  <c r="H955" i="1"/>
  <c r="H954" i="1" a="1"/>
  <c r="H954" i="1"/>
  <c r="H953" i="1" a="1"/>
  <c r="H953" i="1"/>
  <c r="H952" i="1" a="1"/>
  <c r="H952" i="1"/>
  <c r="H951" i="1" a="1"/>
  <c r="H951" i="1"/>
  <c r="H950" i="1" a="1"/>
  <c r="H950" i="1"/>
  <c r="H949" i="1" a="1"/>
  <c r="H949" i="1"/>
  <c r="H948" i="1" a="1"/>
  <c r="H948" i="1"/>
  <c r="H947" i="1" a="1"/>
  <c r="H947" i="1"/>
  <c r="H946" i="1" a="1"/>
  <c r="H946" i="1"/>
  <c r="H945" i="1" a="1"/>
  <c r="H945" i="1"/>
  <c r="H944" i="1" a="1"/>
  <c r="H944" i="1"/>
  <c r="H943" i="1" a="1"/>
  <c r="H943" i="1"/>
  <c r="H942" i="1" a="1"/>
  <c r="H942" i="1"/>
  <c r="H941" i="1" a="1"/>
  <c r="H941" i="1"/>
  <c r="H940" i="1" a="1"/>
  <c r="H940" i="1"/>
  <c r="H939" i="1" a="1"/>
  <c r="H939" i="1"/>
  <c r="H938" i="1" a="1"/>
  <c r="H938" i="1"/>
  <c r="H937" i="1" a="1"/>
  <c r="H937" i="1"/>
  <c r="H936" i="1" a="1"/>
  <c r="H936" i="1"/>
  <c r="H935" i="1" a="1"/>
  <c r="H935" i="1"/>
  <c r="H934" i="1" a="1"/>
  <c r="H934" i="1"/>
  <c r="H933" i="1" a="1"/>
  <c r="H933" i="1"/>
  <c r="H932" i="1" a="1"/>
  <c r="H932" i="1"/>
  <c r="H931" i="1" a="1"/>
  <c r="H931" i="1"/>
  <c r="H930" i="1" a="1"/>
  <c r="H930" i="1"/>
  <c r="H929" i="1" a="1"/>
  <c r="H929" i="1"/>
  <c r="H928" i="1" a="1"/>
  <c r="H928" i="1"/>
  <c r="H927" i="1" a="1"/>
  <c r="H927" i="1"/>
  <c r="H926" i="1" a="1"/>
  <c r="H926" i="1"/>
  <c r="H925" i="1" a="1"/>
  <c r="H925" i="1"/>
  <c r="H924" i="1" a="1"/>
  <c r="H924" i="1"/>
  <c r="H923" i="1" a="1"/>
  <c r="H923" i="1"/>
  <c r="H922" i="1" a="1"/>
  <c r="H922" i="1"/>
  <c r="H921" i="1" a="1"/>
  <c r="H921" i="1"/>
  <c r="H920" i="1" a="1"/>
  <c r="H920" i="1"/>
  <c r="H919" i="1" a="1"/>
  <c r="H919" i="1"/>
  <c r="H918" i="1" a="1"/>
  <c r="H918" i="1"/>
  <c r="H917" i="1" a="1"/>
  <c r="H917" i="1"/>
  <c r="H916" i="1" a="1"/>
  <c r="H916" i="1"/>
  <c r="H915" i="1" a="1"/>
  <c r="H915" i="1"/>
  <c r="H914" i="1" a="1"/>
  <c r="H914" i="1"/>
  <c r="H913" i="1" a="1"/>
  <c r="H913" i="1"/>
  <c r="H912" i="1" a="1"/>
  <c r="H912" i="1"/>
  <c r="H911" i="1" a="1"/>
  <c r="H911" i="1"/>
  <c r="H910" i="1" a="1"/>
  <c r="H910" i="1"/>
  <c r="H909" i="1" a="1"/>
  <c r="H909" i="1"/>
  <c r="H908" i="1" a="1"/>
  <c r="H908" i="1"/>
  <c r="H907" i="1" a="1"/>
  <c r="H907" i="1"/>
  <c r="H906" i="1" a="1"/>
  <c r="H906" i="1"/>
  <c r="H905" i="1" a="1"/>
  <c r="H905" i="1"/>
  <c r="H904" i="1" a="1"/>
  <c r="H904" i="1"/>
  <c r="H903" i="1" a="1"/>
  <c r="H903" i="1"/>
  <c r="H902" i="1" a="1"/>
  <c r="H902" i="1"/>
  <c r="H901" i="1" a="1"/>
  <c r="H901" i="1"/>
  <c r="H900" i="1" a="1"/>
  <c r="H900" i="1"/>
  <c r="H899" i="1" a="1"/>
  <c r="H899" i="1"/>
  <c r="H898" i="1" a="1"/>
  <c r="H898" i="1"/>
  <c r="H897" i="1" a="1"/>
  <c r="H897" i="1"/>
  <c r="H896" i="1" a="1"/>
  <c r="H896" i="1"/>
  <c r="H895" i="1" a="1"/>
  <c r="H895" i="1"/>
  <c r="H894" i="1" a="1"/>
  <c r="H894" i="1"/>
  <c r="H893" i="1" a="1"/>
  <c r="H893" i="1"/>
  <c r="H892" i="1" a="1"/>
  <c r="H892" i="1"/>
  <c r="H891" i="1" a="1"/>
  <c r="H891" i="1"/>
  <c r="H890" i="1" a="1"/>
  <c r="H890" i="1"/>
  <c r="H889" i="1" a="1"/>
  <c r="H889" i="1"/>
  <c r="H888" i="1" a="1"/>
  <c r="H888" i="1"/>
  <c r="H887" i="1" a="1"/>
  <c r="H887" i="1"/>
  <c r="H886" i="1" a="1"/>
  <c r="H886" i="1"/>
  <c r="H885" i="1" a="1"/>
  <c r="H885" i="1"/>
  <c r="H884" i="1" a="1"/>
  <c r="H884" i="1"/>
  <c r="H883" i="1" a="1"/>
  <c r="H883" i="1"/>
  <c r="H882" i="1" a="1"/>
  <c r="H882" i="1"/>
  <c r="H881" i="1" a="1"/>
  <c r="H881" i="1"/>
  <c r="H880" i="1" a="1"/>
  <c r="H880" i="1"/>
  <c r="H879" i="1" a="1"/>
  <c r="H879" i="1"/>
  <c r="H878" i="1" a="1"/>
  <c r="H878" i="1"/>
  <c r="H877" i="1" a="1"/>
  <c r="H877" i="1"/>
  <c r="H876" i="1" a="1"/>
  <c r="H876" i="1"/>
  <c r="H875" i="1" a="1"/>
  <c r="H875" i="1"/>
  <c r="H874" i="1" a="1"/>
  <c r="H874" i="1"/>
  <c r="H873" i="1" a="1"/>
  <c r="H873" i="1"/>
  <c r="H872" i="1" a="1"/>
  <c r="H872" i="1"/>
  <c r="H871" i="1" a="1"/>
  <c r="H871" i="1"/>
  <c r="H870" i="1" a="1"/>
  <c r="H870" i="1"/>
  <c r="H869" i="1" a="1"/>
  <c r="H869" i="1"/>
  <c r="H868" i="1" a="1"/>
  <c r="H868" i="1"/>
  <c r="H867" i="1" a="1"/>
  <c r="H867" i="1"/>
  <c r="H866" i="1" a="1"/>
  <c r="H866" i="1"/>
  <c r="H865" i="1" a="1"/>
  <c r="H865" i="1"/>
  <c r="H864" i="1" a="1"/>
  <c r="H864" i="1"/>
  <c r="H863" i="1" a="1"/>
  <c r="H863" i="1"/>
  <c r="H862" i="1" a="1"/>
  <c r="H862" i="1"/>
  <c r="H861" i="1" a="1"/>
  <c r="H861" i="1"/>
  <c r="H860" i="1" a="1"/>
  <c r="H860" i="1"/>
  <c r="H859" i="1" a="1"/>
  <c r="H859" i="1"/>
  <c r="H858" i="1" a="1"/>
  <c r="H858" i="1"/>
  <c r="H857" i="1" a="1"/>
  <c r="H857" i="1"/>
  <c r="H856" i="1" a="1"/>
  <c r="H856" i="1"/>
  <c r="H855" i="1" a="1"/>
  <c r="H855" i="1"/>
  <c r="H854" i="1" a="1"/>
  <c r="H854" i="1"/>
  <c r="H853" i="1" a="1"/>
  <c r="H853" i="1"/>
  <c r="H852" i="1" a="1"/>
  <c r="H852" i="1"/>
  <c r="H851" i="1" a="1"/>
  <c r="H851" i="1"/>
  <c r="H850" i="1" a="1"/>
  <c r="H850" i="1"/>
  <c r="H849" i="1" a="1"/>
  <c r="H849" i="1"/>
  <c r="H848" i="1" a="1"/>
  <c r="H848" i="1"/>
  <c r="H847" i="1" a="1"/>
  <c r="H847" i="1"/>
  <c r="H846" i="1" a="1"/>
  <c r="H846" i="1"/>
  <c r="H845" i="1" a="1"/>
  <c r="H845" i="1"/>
  <c r="H844" i="1" a="1"/>
  <c r="H844" i="1"/>
  <c r="H843" i="1" a="1"/>
  <c r="H843" i="1"/>
  <c r="H842" i="1" a="1"/>
  <c r="H842" i="1"/>
  <c r="H841" i="1" a="1"/>
  <c r="H841" i="1"/>
  <c r="H840" i="1" a="1"/>
  <c r="H840" i="1"/>
  <c r="H839" i="1" a="1"/>
  <c r="H839" i="1"/>
  <c r="H838" i="1" a="1"/>
  <c r="H838" i="1"/>
  <c r="H837" i="1" a="1"/>
  <c r="H837" i="1"/>
  <c r="H836" i="1" a="1"/>
  <c r="H836" i="1"/>
  <c r="H835" i="1" a="1"/>
  <c r="H835" i="1"/>
  <c r="H834" i="1" a="1"/>
  <c r="H834" i="1"/>
  <c r="H833" i="1" a="1"/>
  <c r="H833" i="1"/>
  <c r="H832" i="1" a="1"/>
  <c r="H832" i="1"/>
  <c r="H831" i="1" a="1"/>
  <c r="H831" i="1"/>
  <c r="H830" i="1" a="1"/>
  <c r="H830" i="1"/>
  <c r="H829" i="1" a="1"/>
  <c r="H829" i="1"/>
  <c r="H828" i="1" a="1"/>
  <c r="H828" i="1"/>
  <c r="H827" i="1" a="1"/>
  <c r="H827" i="1"/>
  <c r="H826" i="1" a="1"/>
  <c r="H826" i="1"/>
  <c r="H825" i="1" a="1"/>
  <c r="H825" i="1"/>
  <c r="H824" i="1" a="1"/>
  <c r="H824" i="1"/>
  <c r="H823" i="1" a="1"/>
  <c r="H823" i="1"/>
  <c r="H822" i="1" a="1"/>
  <c r="H822" i="1"/>
  <c r="H821" i="1" a="1"/>
  <c r="H821" i="1"/>
  <c r="H820" i="1" a="1"/>
  <c r="H820" i="1"/>
  <c r="H819" i="1" a="1"/>
  <c r="H819" i="1"/>
  <c r="H818" i="1" a="1"/>
  <c r="H818" i="1"/>
  <c r="H817" i="1" a="1"/>
  <c r="H817" i="1"/>
  <c r="H816" i="1" a="1"/>
  <c r="H816" i="1"/>
  <c r="H815" i="1" a="1"/>
  <c r="H815" i="1"/>
  <c r="H814" i="1" a="1"/>
  <c r="H814" i="1"/>
  <c r="H813" i="1" a="1"/>
  <c r="H813" i="1"/>
  <c r="H812" i="1" a="1"/>
  <c r="H812" i="1"/>
  <c r="H811" i="1" a="1"/>
  <c r="H811" i="1"/>
  <c r="H810" i="1" a="1"/>
  <c r="H810" i="1"/>
  <c r="H809" i="1" a="1"/>
  <c r="H809" i="1"/>
  <c r="H808" i="1" a="1"/>
  <c r="H808" i="1"/>
  <c r="H807" i="1" a="1"/>
  <c r="H807" i="1"/>
  <c r="H806" i="1" a="1"/>
  <c r="H806" i="1"/>
  <c r="H805" i="1" a="1"/>
  <c r="H805" i="1"/>
  <c r="H804" i="1" a="1"/>
  <c r="H804" i="1"/>
  <c r="H803" i="1" a="1"/>
  <c r="H803" i="1"/>
  <c r="H802" i="1" a="1"/>
  <c r="H802" i="1"/>
  <c r="H801" i="1" a="1"/>
  <c r="H801" i="1"/>
  <c r="H800" i="1" a="1"/>
  <c r="H800" i="1"/>
  <c r="H799" i="1" a="1"/>
  <c r="H799" i="1"/>
  <c r="H798" i="1" a="1"/>
  <c r="H798" i="1"/>
  <c r="H797" i="1" a="1"/>
  <c r="H797" i="1"/>
  <c r="H796" i="1" a="1"/>
  <c r="H796" i="1"/>
  <c r="H795" i="1" a="1"/>
  <c r="H795" i="1"/>
  <c r="H794" i="1" a="1"/>
  <c r="H794" i="1"/>
  <c r="H793" i="1" a="1"/>
  <c r="H793" i="1"/>
  <c r="H792" i="1" a="1"/>
  <c r="H792" i="1"/>
  <c r="H791" i="1" a="1"/>
  <c r="H791" i="1"/>
  <c r="H790" i="1" a="1"/>
  <c r="H790" i="1"/>
  <c r="H789" i="1" a="1"/>
  <c r="H789" i="1"/>
  <c r="H788" i="1" a="1"/>
  <c r="H788" i="1"/>
  <c r="H787" i="1" a="1"/>
  <c r="H787" i="1"/>
  <c r="H786" i="1" a="1"/>
  <c r="H786" i="1"/>
  <c r="H785" i="1" a="1"/>
  <c r="H785" i="1"/>
  <c r="H784" i="1" a="1"/>
  <c r="H784" i="1"/>
  <c r="H783" i="1" a="1"/>
  <c r="H783" i="1"/>
  <c r="H782" i="1" a="1"/>
  <c r="H782" i="1"/>
  <c r="H781" i="1" a="1"/>
  <c r="H781" i="1"/>
  <c r="H780" i="1" a="1"/>
  <c r="H780" i="1"/>
  <c r="H779" i="1" a="1"/>
  <c r="H779" i="1"/>
  <c r="H778" i="1" a="1"/>
  <c r="H778" i="1"/>
  <c r="H777" i="1" a="1"/>
  <c r="H777" i="1"/>
  <c r="H776" i="1" a="1"/>
  <c r="H776" i="1"/>
  <c r="H775" i="1" a="1"/>
  <c r="H775" i="1"/>
  <c r="H774" i="1" a="1"/>
  <c r="H774" i="1"/>
  <c r="H773" i="1" a="1"/>
  <c r="H773" i="1"/>
  <c r="H772" i="1" a="1"/>
  <c r="H772" i="1"/>
  <c r="H771" i="1" a="1"/>
  <c r="H771" i="1"/>
  <c r="H770" i="1" a="1"/>
  <c r="H770" i="1"/>
  <c r="H769" i="1" a="1"/>
  <c r="H769" i="1"/>
  <c r="H768" i="1" a="1"/>
  <c r="H768" i="1"/>
  <c r="H767" i="1" a="1"/>
  <c r="H767" i="1"/>
  <c r="H766" i="1" a="1"/>
  <c r="H766" i="1"/>
  <c r="H765" i="1" a="1"/>
  <c r="H765" i="1"/>
  <c r="H764" i="1" a="1"/>
  <c r="H764" i="1"/>
  <c r="H763" i="1" a="1"/>
  <c r="H763" i="1"/>
  <c r="H762" i="1" a="1"/>
  <c r="H762" i="1"/>
  <c r="H761" i="1" a="1"/>
  <c r="H761" i="1"/>
  <c r="H760" i="1" a="1"/>
  <c r="H760" i="1"/>
  <c r="H759" i="1" a="1"/>
  <c r="H759" i="1"/>
  <c r="H758" i="1" a="1"/>
  <c r="H758" i="1"/>
  <c r="H757" i="1" a="1"/>
  <c r="H757" i="1"/>
  <c r="H756" i="1" a="1"/>
  <c r="H756" i="1"/>
  <c r="H755" i="1" a="1"/>
  <c r="H755" i="1"/>
  <c r="H754" i="1" a="1"/>
  <c r="H754" i="1"/>
  <c r="H753" i="1" a="1"/>
  <c r="H753" i="1"/>
  <c r="H752" i="1" a="1"/>
  <c r="H752" i="1"/>
  <c r="H751" i="1" a="1"/>
  <c r="H751" i="1"/>
  <c r="H750" i="1" a="1"/>
  <c r="H750" i="1"/>
  <c r="H749" i="1" a="1"/>
  <c r="H749" i="1"/>
  <c r="H748" i="1" a="1"/>
  <c r="H748" i="1"/>
  <c r="H747" i="1" a="1"/>
  <c r="H747" i="1"/>
  <c r="H746" i="1" a="1"/>
  <c r="H746" i="1"/>
  <c r="H745" i="1" a="1"/>
  <c r="H745" i="1"/>
  <c r="H744" i="1" a="1"/>
  <c r="H744" i="1"/>
  <c r="H743" i="1" a="1"/>
  <c r="H743" i="1"/>
  <c r="H742" i="1" a="1"/>
  <c r="H742" i="1"/>
  <c r="H741" i="1" a="1"/>
  <c r="H741" i="1"/>
  <c r="H740" i="1" a="1"/>
  <c r="H740" i="1"/>
  <c r="H739" i="1" a="1"/>
  <c r="H739" i="1"/>
  <c r="H738" i="1" a="1"/>
  <c r="H738" i="1"/>
  <c r="H737" i="1" a="1"/>
  <c r="H737" i="1"/>
  <c r="H736" i="1" a="1"/>
  <c r="H736" i="1"/>
  <c r="H735" i="1" a="1"/>
  <c r="H735" i="1"/>
  <c r="H734" i="1" a="1"/>
  <c r="H734" i="1"/>
  <c r="H733" i="1" a="1"/>
  <c r="H733" i="1"/>
  <c r="H732" i="1" a="1"/>
  <c r="H732" i="1"/>
  <c r="H731" i="1" a="1"/>
  <c r="H731" i="1"/>
  <c r="H730" i="1" a="1"/>
  <c r="H730" i="1"/>
  <c r="H729" i="1" a="1"/>
  <c r="H729" i="1"/>
  <c r="H728" i="1" a="1"/>
  <c r="H728" i="1"/>
  <c r="H727" i="1" a="1"/>
  <c r="H727" i="1"/>
  <c r="H726" i="1" a="1"/>
  <c r="H726" i="1"/>
  <c r="H725" i="1" a="1"/>
  <c r="H725" i="1"/>
  <c r="H724" i="1" a="1"/>
  <c r="H724" i="1"/>
  <c r="H723" i="1" a="1"/>
  <c r="H723" i="1"/>
  <c r="H722" i="1" a="1"/>
  <c r="H722" i="1"/>
  <c r="H721" i="1" a="1"/>
  <c r="H721" i="1"/>
  <c r="H720" i="1" a="1"/>
  <c r="H720" i="1"/>
  <c r="H719" i="1" a="1"/>
  <c r="H719" i="1"/>
  <c r="H718" i="1" a="1"/>
  <c r="H718" i="1"/>
  <c r="H717" i="1" a="1"/>
  <c r="H717" i="1"/>
  <c r="H716" i="1" a="1"/>
  <c r="H716" i="1"/>
  <c r="H715" i="1" a="1"/>
  <c r="H715" i="1"/>
  <c r="H714" i="1" a="1"/>
  <c r="H714" i="1"/>
  <c r="H713" i="1" a="1"/>
  <c r="H713" i="1"/>
  <c r="H712" i="1" a="1"/>
  <c r="H712" i="1"/>
  <c r="H711" i="1" a="1"/>
  <c r="H711" i="1"/>
  <c r="H710" i="1" a="1"/>
  <c r="H710" i="1"/>
  <c r="H709" i="1" a="1"/>
  <c r="H709" i="1"/>
  <c r="H708" i="1" a="1"/>
  <c r="H708" i="1"/>
  <c r="H707" i="1" a="1"/>
  <c r="H707" i="1"/>
  <c r="H706" i="1" a="1"/>
  <c r="H706" i="1"/>
  <c r="H705" i="1" a="1"/>
  <c r="H705" i="1"/>
  <c r="H704" i="1" a="1"/>
  <c r="H704" i="1"/>
  <c r="H703" i="1" a="1"/>
  <c r="H703" i="1"/>
  <c r="H702" i="1" a="1"/>
  <c r="H702" i="1"/>
  <c r="H701" i="1" a="1"/>
  <c r="H701" i="1"/>
  <c r="H700" i="1" a="1"/>
  <c r="H700" i="1"/>
  <c r="H699" i="1" a="1"/>
  <c r="H699" i="1"/>
  <c r="H698" i="1" a="1"/>
  <c r="H698" i="1"/>
  <c r="H697" i="1" a="1"/>
  <c r="H697" i="1"/>
  <c r="H696" i="1" a="1"/>
  <c r="H696" i="1"/>
  <c r="H695" i="1" a="1"/>
  <c r="H695" i="1"/>
  <c r="H694" i="1" a="1"/>
  <c r="H694" i="1"/>
  <c r="H693" i="1" a="1"/>
  <c r="H693" i="1"/>
  <c r="H692" i="1" a="1"/>
  <c r="H692" i="1"/>
  <c r="H691" i="1" a="1"/>
  <c r="H691" i="1"/>
  <c r="H690" i="1" a="1"/>
  <c r="H690" i="1"/>
  <c r="H689" i="1" a="1"/>
  <c r="H689" i="1"/>
  <c r="H688" i="1" a="1"/>
  <c r="H688" i="1"/>
  <c r="H687" i="1" a="1"/>
  <c r="H687" i="1"/>
  <c r="H686" i="1" a="1"/>
  <c r="H686" i="1"/>
  <c r="H685" i="1" a="1"/>
  <c r="H685" i="1"/>
  <c r="H684" i="1" a="1"/>
  <c r="H684" i="1"/>
  <c r="H683" i="1" a="1"/>
  <c r="H683" i="1"/>
  <c r="H682" i="1" a="1"/>
  <c r="H682" i="1"/>
  <c r="H681" i="1" a="1"/>
  <c r="H681" i="1"/>
  <c r="H680" i="1" a="1"/>
  <c r="H680" i="1"/>
  <c r="H679" i="1" a="1"/>
  <c r="H679" i="1"/>
  <c r="H678" i="1" a="1"/>
  <c r="H678" i="1"/>
  <c r="H677" i="1" a="1"/>
  <c r="H677" i="1"/>
  <c r="H676" i="1" a="1"/>
  <c r="H676" i="1"/>
  <c r="H675" i="1" a="1"/>
  <c r="H675" i="1"/>
  <c r="H674" i="1" a="1"/>
  <c r="H674" i="1"/>
  <c r="H673" i="1" a="1"/>
  <c r="H673" i="1"/>
  <c r="H672" i="1" a="1"/>
  <c r="H672" i="1"/>
  <c r="H671" i="1" a="1"/>
  <c r="H671" i="1"/>
  <c r="H670" i="1" a="1"/>
  <c r="H670" i="1"/>
  <c r="H669" i="1" a="1"/>
  <c r="H669" i="1"/>
  <c r="H668" i="1" a="1"/>
  <c r="H668" i="1"/>
  <c r="H667" i="1" a="1"/>
  <c r="H667" i="1"/>
  <c r="H666" i="1" a="1"/>
  <c r="H666" i="1"/>
  <c r="H665" i="1" a="1"/>
  <c r="H665" i="1"/>
  <c r="H664" i="1" a="1"/>
  <c r="H664" i="1"/>
  <c r="H663" i="1" a="1"/>
  <c r="H663" i="1"/>
  <c r="H662" i="1" a="1"/>
  <c r="H662" i="1"/>
  <c r="H661" i="1" a="1"/>
  <c r="H661" i="1"/>
  <c r="H660" i="1" a="1"/>
  <c r="H660" i="1"/>
  <c r="H659" i="1" a="1"/>
  <c r="H659" i="1"/>
  <c r="H658" i="1" a="1"/>
  <c r="H658" i="1"/>
  <c r="H657" i="1" a="1"/>
  <c r="H657" i="1"/>
  <c r="H656" i="1" a="1"/>
  <c r="H656" i="1"/>
  <c r="H655" i="1" a="1"/>
  <c r="H655" i="1"/>
  <c r="H654" i="1" a="1"/>
  <c r="H654" i="1"/>
  <c r="H653" i="1" a="1"/>
  <c r="H653" i="1"/>
  <c r="H652" i="1" a="1"/>
  <c r="H652" i="1"/>
  <c r="H651" i="1" a="1"/>
  <c r="H651" i="1"/>
  <c r="H650" i="1" a="1"/>
  <c r="H650" i="1"/>
  <c r="H649" i="1" a="1"/>
  <c r="H649" i="1"/>
  <c r="H648" i="1" a="1"/>
  <c r="H648" i="1"/>
  <c r="H647" i="1" a="1"/>
  <c r="H647" i="1"/>
  <c r="H646" i="1" a="1"/>
  <c r="H646" i="1"/>
  <c r="H645" i="1" a="1"/>
  <c r="H645" i="1"/>
  <c r="H644" i="1" a="1"/>
  <c r="H644" i="1"/>
  <c r="H643" i="1" a="1"/>
  <c r="H643" i="1"/>
  <c r="H642" i="1" a="1"/>
  <c r="H642" i="1"/>
  <c r="H641" i="1" a="1"/>
  <c r="H641" i="1"/>
  <c r="H640" i="1" a="1"/>
  <c r="H640" i="1"/>
  <c r="H639" i="1" a="1"/>
  <c r="H639" i="1"/>
  <c r="H638" i="1" a="1"/>
  <c r="H638" i="1"/>
  <c r="H637" i="1" a="1"/>
  <c r="H637" i="1"/>
  <c r="H636" i="1" a="1"/>
  <c r="H636" i="1"/>
  <c r="H635" i="1" a="1"/>
  <c r="H635" i="1"/>
  <c r="H634" i="1" a="1"/>
  <c r="H634" i="1"/>
  <c r="H633" i="1" a="1"/>
  <c r="H633" i="1"/>
  <c r="H632" i="1" a="1"/>
  <c r="H632" i="1"/>
  <c r="H631" i="1" a="1"/>
  <c r="H631" i="1"/>
  <c r="H630" i="1" a="1"/>
  <c r="H630" i="1"/>
  <c r="H629" i="1" a="1"/>
  <c r="H629" i="1"/>
  <c r="H628" i="1" a="1"/>
  <c r="H628" i="1"/>
  <c r="H627" i="1" a="1"/>
  <c r="H627" i="1"/>
  <c r="H626" i="1" a="1"/>
  <c r="H626" i="1"/>
  <c r="H625" i="1" a="1"/>
  <c r="H625" i="1"/>
  <c r="H624" i="1" a="1"/>
  <c r="H624" i="1"/>
  <c r="H623" i="1" a="1"/>
  <c r="H623" i="1"/>
  <c r="H622" i="1" a="1"/>
  <c r="H622" i="1"/>
  <c r="H621" i="1" a="1"/>
  <c r="H621" i="1"/>
  <c r="H620" i="1" a="1"/>
  <c r="H620" i="1"/>
  <c r="H619" i="1" a="1"/>
  <c r="H619" i="1"/>
  <c r="H618" i="1" a="1"/>
  <c r="H618" i="1"/>
  <c r="H617" i="1" a="1"/>
  <c r="H617" i="1"/>
  <c r="H616" i="1" a="1"/>
  <c r="H616" i="1"/>
  <c r="H615" i="1" a="1"/>
  <c r="H615" i="1"/>
  <c r="H614" i="1" a="1"/>
  <c r="H614" i="1"/>
  <c r="H613" i="1" a="1"/>
  <c r="H613" i="1"/>
  <c r="H612" i="1" a="1"/>
  <c r="H612" i="1"/>
  <c r="H611" i="1" a="1"/>
  <c r="H611" i="1"/>
  <c r="H610" i="1" a="1"/>
  <c r="H610" i="1"/>
  <c r="H609" i="1" a="1"/>
  <c r="H609" i="1"/>
  <c r="H608" i="1" a="1"/>
  <c r="H608" i="1"/>
  <c r="H607" i="1" a="1"/>
  <c r="H607" i="1"/>
  <c r="H606" i="1" a="1"/>
  <c r="H606" i="1"/>
  <c r="H605" i="1" a="1"/>
  <c r="H605" i="1"/>
  <c r="H604" i="1" a="1"/>
  <c r="H604" i="1"/>
  <c r="H603" i="1" a="1"/>
  <c r="H603" i="1"/>
  <c r="H602" i="1" a="1"/>
  <c r="H602" i="1"/>
  <c r="H601" i="1" a="1"/>
  <c r="H601" i="1"/>
  <c r="H600" i="1" a="1"/>
  <c r="H600" i="1"/>
  <c r="H599" i="1" a="1"/>
  <c r="H599" i="1"/>
  <c r="H598" i="1" a="1"/>
  <c r="H598" i="1"/>
  <c r="H597" i="1" a="1"/>
  <c r="H597" i="1"/>
  <c r="H596" i="1" a="1"/>
  <c r="H596" i="1"/>
  <c r="H595" i="1" a="1"/>
  <c r="H595" i="1"/>
  <c r="H594" i="1" a="1"/>
  <c r="H594" i="1"/>
  <c r="H593" i="1" a="1"/>
  <c r="H593" i="1"/>
  <c r="H592" i="1" a="1"/>
  <c r="H592" i="1"/>
  <c r="H591" i="1" a="1"/>
  <c r="H591" i="1"/>
  <c r="H590" i="1" a="1"/>
  <c r="H590" i="1"/>
  <c r="H589" i="1" a="1"/>
  <c r="H589" i="1"/>
  <c r="H588" i="1" a="1"/>
  <c r="H588" i="1"/>
  <c r="H587" i="1" a="1"/>
  <c r="H587" i="1"/>
  <c r="H586" i="1" a="1"/>
  <c r="H586" i="1"/>
  <c r="H585" i="1" a="1"/>
  <c r="H585" i="1"/>
  <c r="H584" i="1" a="1"/>
  <c r="H584" i="1"/>
  <c r="H583" i="1" a="1"/>
  <c r="H583" i="1"/>
  <c r="H582" i="1" a="1"/>
  <c r="H582" i="1"/>
  <c r="H581" i="1" a="1"/>
  <c r="H581" i="1"/>
  <c r="H580" i="1" a="1"/>
  <c r="H580" i="1"/>
  <c r="H579" i="1" a="1"/>
  <c r="H579" i="1"/>
  <c r="H578" i="1" a="1"/>
  <c r="H578" i="1"/>
  <c r="H577" i="1" a="1"/>
  <c r="H577" i="1"/>
  <c r="H576" i="1" a="1"/>
  <c r="H576" i="1"/>
  <c r="H575" i="1" a="1"/>
  <c r="H575" i="1"/>
  <c r="H574" i="1" a="1"/>
  <c r="H574" i="1"/>
  <c r="H573" i="1" a="1"/>
  <c r="H573" i="1"/>
  <c r="H572" i="1" a="1"/>
  <c r="H572" i="1"/>
  <c r="H571" i="1" a="1"/>
  <c r="H571" i="1"/>
  <c r="H570" i="1" a="1"/>
  <c r="H570" i="1"/>
  <c r="H569" i="1" a="1"/>
  <c r="H569" i="1"/>
  <c r="H568" i="1" a="1"/>
  <c r="H568" i="1"/>
  <c r="H567" i="1" a="1"/>
  <c r="H567" i="1"/>
  <c r="H566" i="1" a="1"/>
  <c r="H566" i="1"/>
  <c r="H565" i="1" a="1"/>
  <c r="H565" i="1"/>
  <c r="H564" i="1" a="1"/>
  <c r="H564" i="1"/>
  <c r="H563" i="1" a="1"/>
  <c r="H563" i="1"/>
  <c r="H562" i="1" a="1"/>
  <c r="H562" i="1"/>
  <c r="H561" i="1" a="1"/>
  <c r="H561" i="1"/>
  <c r="H560" i="1" a="1"/>
  <c r="H560" i="1"/>
  <c r="H559" i="1" a="1"/>
  <c r="H559" i="1"/>
  <c r="H558" i="1" a="1"/>
  <c r="H558" i="1"/>
  <c r="H557" i="1" a="1"/>
  <c r="H557" i="1"/>
  <c r="H556" i="1" a="1"/>
  <c r="H556" i="1"/>
  <c r="H555" i="1" a="1"/>
  <c r="H555" i="1"/>
  <c r="H554" i="1" a="1"/>
  <c r="H554" i="1"/>
  <c r="H553" i="1" a="1"/>
  <c r="H553" i="1"/>
  <c r="H552" i="1" a="1"/>
  <c r="H552" i="1"/>
  <c r="H551" i="1" a="1"/>
  <c r="H551" i="1"/>
  <c r="H550" i="1" a="1"/>
  <c r="H550" i="1"/>
  <c r="H549" i="1" a="1"/>
  <c r="H549" i="1"/>
  <c r="H548" i="1" a="1"/>
  <c r="H548" i="1"/>
  <c r="H547" i="1" a="1"/>
  <c r="H547" i="1"/>
  <c r="H546" i="1" a="1"/>
  <c r="H546" i="1"/>
  <c r="H545" i="1" a="1"/>
  <c r="H545" i="1"/>
  <c r="H544" i="1" a="1"/>
  <c r="H544" i="1"/>
  <c r="H543" i="1" a="1"/>
  <c r="H543" i="1"/>
  <c r="H542" i="1" a="1"/>
  <c r="H542" i="1"/>
  <c r="H541" i="1" a="1"/>
  <c r="H541" i="1"/>
  <c r="H540" i="1" a="1"/>
  <c r="H540" i="1"/>
  <c r="H539" i="1" a="1"/>
  <c r="H539" i="1"/>
  <c r="H538" i="1" a="1"/>
  <c r="H538" i="1"/>
  <c r="H537" i="1" a="1"/>
  <c r="H537" i="1"/>
  <c r="H536" i="1" a="1"/>
  <c r="H536" i="1"/>
  <c r="H535" i="1" a="1"/>
  <c r="H535" i="1"/>
  <c r="H534" i="1" a="1"/>
  <c r="H534" i="1"/>
  <c r="H533" i="1" a="1"/>
  <c r="H533" i="1"/>
  <c r="H532" i="1" a="1"/>
  <c r="H532" i="1"/>
  <c r="H531" i="1" a="1"/>
  <c r="H531" i="1"/>
  <c r="H530" i="1" a="1"/>
  <c r="H530" i="1"/>
  <c r="H529" i="1" a="1"/>
  <c r="H529" i="1"/>
  <c r="H528" i="1" a="1"/>
  <c r="H528" i="1"/>
  <c r="H527" i="1" a="1"/>
  <c r="H527" i="1"/>
  <c r="H526" i="1" a="1"/>
  <c r="H526" i="1"/>
  <c r="H525" i="1" a="1"/>
  <c r="H525" i="1"/>
  <c r="H524" i="1" a="1"/>
  <c r="H524" i="1"/>
  <c r="H523" i="1" a="1"/>
  <c r="H523" i="1"/>
  <c r="H522" i="1" a="1"/>
  <c r="H522" i="1"/>
  <c r="H521" i="1" a="1"/>
  <c r="H521" i="1"/>
  <c r="H520" i="1" a="1"/>
  <c r="H520" i="1"/>
  <c r="H519" i="1" a="1"/>
  <c r="H519" i="1"/>
  <c r="H518" i="1" a="1"/>
  <c r="H518" i="1"/>
  <c r="H517" i="1" a="1"/>
  <c r="H517" i="1"/>
  <c r="H516" i="1" a="1"/>
  <c r="H516" i="1"/>
  <c r="H515" i="1" a="1"/>
  <c r="H515" i="1"/>
  <c r="H514" i="1" a="1"/>
  <c r="H514" i="1"/>
  <c r="H513" i="1" a="1"/>
  <c r="H513" i="1"/>
  <c r="H512" i="1" a="1"/>
  <c r="H512" i="1"/>
  <c r="H511" i="1" a="1"/>
  <c r="H511" i="1"/>
  <c r="H510" i="1" a="1"/>
  <c r="H510" i="1"/>
  <c r="H509" i="1" a="1"/>
  <c r="H509" i="1"/>
  <c r="H508" i="1" a="1"/>
  <c r="H508" i="1"/>
  <c r="H507" i="1" a="1"/>
  <c r="H507" i="1"/>
  <c r="H506" i="1" a="1"/>
  <c r="H506" i="1"/>
  <c r="H505" i="1" a="1"/>
  <c r="H505" i="1"/>
  <c r="H504" i="1" a="1"/>
  <c r="H504" i="1"/>
  <c r="H503" i="1" a="1"/>
  <c r="H503" i="1"/>
  <c r="H502" i="1" a="1"/>
  <c r="H502" i="1"/>
  <c r="H501" i="1" a="1"/>
  <c r="H501" i="1"/>
  <c r="H500" i="1" a="1"/>
  <c r="H500" i="1"/>
  <c r="H499" i="1" a="1"/>
  <c r="H499" i="1"/>
  <c r="H498" i="1" a="1"/>
  <c r="H498" i="1"/>
  <c r="H497" i="1" a="1"/>
  <c r="H497" i="1"/>
  <c r="H496" i="1" a="1"/>
  <c r="H496" i="1"/>
  <c r="H495" i="1" a="1"/>
  <c r="H495" i="1"/>
  <c r="H494" i="1" a="1"/>
  <c r="H494" i="1"/>
  <c r="H493" i="1" a="1"/>
  <c r="H493" i="1"/>
  <c r="H492" i="1" a="1"/>
  <c r="H492" i="1"/>
  <c r="H491" i="1" a="1"/>
  <c r="H491" i="1"/>
  <c r="H490" i="1" a="1"/>
  <c r="H490" i="1"/>
  <c r="H489" i="1" a="1"/>
  <c r="H489" i="1"/>
  <c r="H488" i="1" a="1"/>
  <c r="H488" i="1"/>
  <c r="H487" i="1" a="1"/>
  <c r="H487" i="1"/>
  <c r="H486" i="1" a="1"/>
  <c r="H486" i="1"/>
  <c r="H485" i="1" a="1"/>
  <c r="H485" i="1"/>
  <c r="H484" i="1" a="1"/>
  <c r="H484" i="1"/>
  <c r="H483" i="1" a="1"/>
  <c r="H483" i="1"/>
  <c r="H482" i="1" a="1"/>
  <c r="H482" i="1"/>
  <c r="H481" i="1" a="1"/>
  <c r="H481" i="1"/>
  <c r="H480" i="1" a="1"/>
  <c r="H480" i="1"/>
  <c r="H479" i="1" a="1"/>
  <c r="H479" i="1"/>
  <c r="H478" i="1" a="1"/>
  <c r="H478" i="1"/>
  <c r="H477" i="1" a="1"/>
  <c r="H477" i="1"/>
  <c r="H476" i="1" a="1"/>
  <c r="H476" i="1"/>
  <c r="H475" i="1" a="1"/>
  <c r="H475" i="1"/>
  <c r="H474" i="1" a="1"/>
  <c r="H474" i="1"/>
  <c r="H473" i="1" a="1"/>
  <c r="H473" i="1"/>
  <c r="H472" i="1" a="1"/>
  <c r="H472" i="1"/>
  <c r="H471" i="1" a="1"/>
  <c r="H471" i="1"/>
  <c r="H470" i="1" a="1"/>
  <c r="H470" i="1"/>
  <c r="H469" i="1" a="1"/>
  <c r="H469" i="1"/>
  <c r="H468" i="1" a="1"/>
  <c r="H468" i="1"/>
  <c r="H467" i="1" a="1"/>
  <c r="H467" i="1"/>
  <c r="H466" i="1" a="1"/>
  <c r="H466" i="1"/>
  <c r="H465" i="1" a="1"/>
  <c r="H465" i="1"/>
  <c r="H464" i="1" a="1"/>
  <c r="H464" i="1"/>
  <c r="H463" i="1" a="1"/>
  <c r="H463" i="1"/>
  <c r="H462" i="1" a="1"/>
  <c r="H462" i="1"/>
  <c r="H461" i="1" a="1"/>
  <c r="H461" i="1"/>
  <c r="H460" i="1" a="1"/>
  <c r="H460" i="1"/>
  <c r="H459" i="1" a="1"/>
  <c r="H459" i="1"/>
  <c r="H458" i="1" a="1"/>
  <c r="H458" i="1"/>
  <c r="H457" i="1" a="1"/>
  <c r="H457" i="1"/>
  <c r="H456" i="1" a="1"/>
  <c r="H456" i="1"/>
  <c r="H455" i="1" a="1"/>
  <c r="H455" i="1"/>
  <c r="H454" i="1" a="1"/>
  <c r="H454" i="1"/>
  <c r="H453" i="1" a="1"/>
  <c r="H453" i="1"/>
  <c r="H452" i="1" a="1"/>
  <c r="H452" i="1"/>
  <c r="H451" i="1" a="1"/>
  <c r="H451" i="1"/>
  <c r="H450" i="1" a="1"/>
  <c r="H450" i="1"/>
  <c r="H449" i="1" a="1"/>
  <c r="H449" i="1"/>
  <c r="H448" i="1" a="1"/>
  <c r="H448" i="1"/>
  <c r="H447" i="1" a="1"/>
  <c r="H447" i="1"/>
  <c r="H446" i="1" a="1"/>
  <c r="H446" i="1"/>
  <c r="H445" i="1" a="1"/>
  <c r="H445" i="1"/>
  <c r="H444" i="1" a="1"/>
  <c r="H444" i="1"/>
  <c r="H443" i="1" a="1"/>
  <c r="H443" i="1"/>
  <c r="H442" i="1" a="1"/>
  <c r="H442" i="1"/>
  <c r="H441" i="1" a="1"/>
  <c r="H441" i="1"/>
  <c r="H440" i="1" a="1"/>
  <c r="H440" i="1"/>
  <c r="H439" i="1" a="1"/>
  <c r="H439" i="1"/>
  <c r="H438" i="1" a="1"/>
  <c r="H438" i="1"/>
  <c r="H437" i="1" a="1"/>
  <c r="H437" i="1"/>
  <c r="H436" i="1" a="1"/>
  <c r="H436" i="1"/>
  <c r="H435" i="1" a="1"/>
  <c r="H435" i="1"/>
  <c r="H434" i="1" a="1"/>
  <c r="H434" i="1"/>
  <c r="H433" i="1" a="1"/>
  <c r="H433" i="1"/>
  <c r="H432" i="1" a="1"/>
  <c r="H432" i="1"/>
  <c r="H431" i="1" a="1"/>
  <c r="H431" i="1"/>
  <c r="H430" i="1" a="1"/>
  <c r="H430" i="1"/>
  <c r="H429" i="1" a="1"/>
  <c r="H429" i="1"/>
  <c r="H428" i="1" a="1"/>
  <c r="H428" i="1"/>
  <c r="H427" i="1" a="1"/>
  <c r="H427" i="1"/>
  <c r="H426" i="1" a="1"/>
  <c r="H426" i="1"/>
  <c r="H425" i="1" a="1"/>
  <c r="H425" i="1"/>
  <c r="H424" i="1" a="1"/>
  <c r="H424" i="1"/>
  <c r="H423" i="1" a="1"/>
  <c r="H423" i="1"/>
  <c r="H422" i="1" a="1"/>
  <c r="H422" i="1"/>
  <c r="H421" i="1" a="1"/>
  <c r="H421" i="1"/>
  <c r="H420" i="1" a="1"/>
  <c r="H420" i="1"/>
  <c r="H419" i="1" a="1"/>
  <c r="H419" i="1"/>
  <c r="H418" i="1" a="1"/>
  <c r="H418" i="1"/>
  <c r="H417" i="1" a="1"/>
  <c r="H417" i="1"/>
  <c r="H416" i="1" a="1"/>
  <c r="H416" i="1"/>
  <c r="H415" i="1" a="1"/>
  <c r="H415" i="1"/>
  <c r="H414" i="1" a="1"/>
  <c r="H414" i="1"/>
  <c r="H413" i="1" a="1"/>
  <c r="H413" i="1"/>
  <c r="H412" i="1" a="1"/>
  <c r="H412" i="1"/>
  <c r="H411" i="1" a="1"/>
  <c r="H411" i="1"/>
  <c r="H410" i="1" a="1"/>
  <c r="H410" i="1"/>
  <c r="H409" i="1" a="1"/>
  <c r="H409" i="1"/>
  <c r="H408" i="1" a="1"/>
  <c r="H408" i="1"/>
  <c r="H407" i="1" a="1"/>
  <c r="H407" i="1"/>
  <c r="H406" i="1" a="1"/>
  <c r="H406" i="1"/>
  <c r="H405" i="1" a="1"/>
  <c r="H405" i="1"/>
  <c r="H404" i="1" a="1"/>
  <c r="H404" i="1"/>
  <c r="H403" i="1" a="1"/>
  <c r="H403" i="1"/>
  <c r="H402" i="1" a="1"/>
  <c r="H402" i="1"/>
  <c r="H401" i="1" a="1"/>
  <c r="H401" i="1"/>
  <c r="H400" i="1" a="1"/>
  <c r="H400" i="1"/>
  <c r="H399" i="1" a="1"/>
  <c r="H399" i="1"/>
  <c r="H398" i="1" a="1"/>
  <c r="H398" i="1"/>
  <c r="H397" i="1" a="1"/>
  <c r="H397" i="1"/>
  <c r="H396" i="1" a="1"/>
  <c r="H396" i="1"/>
  <c r="H395" i="1" a="1"/>
  <c r="H395" i="1"/>
  <c r="H394" i="1" a="1"/>
  <c r="H394" i="1"/>
  <c r="H393" i="1" a="1"/>
  <c r="H393" i="1"/>
  <c r="H392" i="1" a="1"/>
  <c r="H392" i="1"/>
  <c r="H391" i="1" a="1"/>
  <c r="H391" i="1"/>
  <c r="H390" i="1" a="1"/>
  <c r="H390" i="1"/>
  <c r="H389" i="1" a="1"/>
  <c r="H389" i="1"/>
  <c r="H388" i="1" a="1"/>
  <c r="H388" i="1"/>
  <c r="H387" i="1" a="1"/>
  <c r="H387" i="1"/>
  <c r="H386" i="1" a="1"/>
  <c r="H386" i="1"/>
  <c r="H385" i="1" a="1"/>
  <c r="H385" i="1"/>
  <c r="H384" i="1" a="1"/>
  <c r="H384" i="1"/>
  <c r="H383" i="1" a="1"/>
  <c r="H383" i="1"/>
  <c r="H382" i="1" a="1"/>
  <c r="H382" i="1"/>
  <c r="H381" i="1" a="1"/>
  <c r="H381" i="1"/>
  <c r="H380" i="1" a="1"/>
  <c r="H380" i="1"/>
  <c r="H379" i="1" a="1"/>
  <c r="H379" i="1"/>
  <c r="H378" i="1" a="1"/>
  <c r="H378" i="1"/>
  <c r="H377" i="1" a="1"/>
  <c r="H377" i="1"/>
  <c r="H376" i="1" a="1"/>
  <c r="H376" i="1"/>
  <c r="H375" i="1" a="1"/>
  <c r="H375" i="1"/>
  <c r="H374" i="1" a="1"/>
  <c r="H374" i="1"/>
  <c r="H373" i="1" a="1"/>
  <c r="H373" i="1"/>
  <c r="H372" i="1" a="1"/>
  <c r="H372" i="1"/>
  <c r="H371" i="1" a="1"/>
  <c r="H371" i="1"/>
  <c r="H370" i="1" a="1"/>
  <c r="H370" i="1"/>
  <c r="H369" i="1" a="1"/>
  <c r="H369" i="1"/>
  <c r="H368" i="1" a="1"/>
  <c r="H368" i="1"/>
  <c r="H367" i="1" a="1"/>
  <c r="H367" i="1"/>
  <c r="H366" i="1" a="1"/>
  <c r="H366" i="1"/>
  <c r="H365" i="1" a="1"/>
  <c r="H365" i="1"/>
  <c r="H364" i="1" a="1"/>
  <c r="H364" i="1"/>
  <c r="H363" i="1" a="1"/>
  <c r="H363" i="1"/>
  <c r="H362" i="1" a="1"/>
  <c r="H362" i="1"/>
  <c r="H361" i="1" a="1"/>
  <c r="H361" i="1"/>
  <c r="H360" i="1" a="1"/>
  <c r="H360" i="1"/>
  <c r="H359" i="1" a="1"/>
  <c r="H359" i="1"/>
  <c r="H358" i="1" a="1"/>
  <c r="H358" i="1"/>
  <c r="H357" i="1" a="1"/>
  <c r="H357" i="1"/>
  <c r="H356" i="1" a="1"/>
  <c r="H356" i="1"/>
  <c r="H355" i="1" a="1"/>
  <c r="H355" i="1"/>
  <c r="H354" i="1" a="1"/>
  <c r="H354" i="1"/>
  <c r="H353" i="1" a="1"/>
  <c r="H353" i="1"/>
  <c r="H352" i="1" a="1"/>
  <c r="H352" i="1"/>
  <c r="H351" i="1" a="1"/>
  <c r="H351" i="1"/>
  <c r="H350" i="1" a="1"/>
  <c r="H350" i="1"/>
  <c r="H349" i="1" a="1"/>
  <c r="H349" i="1"/>
  <c r="H348" i="1" a="1"/>
  <c r="H348" i="1"/>
  <c r="H347" i="1" a="1"/>
  <c r="H347" i="1"/>
  <c r="H346" i="1" a="1"/>
  <c r="H346" i="1"/>
  <c r="H345" i="1" a="1"/>
  <c r="H345" i="1"/>
  <c r="H344" i="1" a="1"/>
  <c r="H344" i="1"/>
  <c r="H343" i="1" a="1"/>
  <c r="H343" i="1"/>
  <c r="H342" i="1" a="1"/>
  <c r="H342" i="1"/>
  <c r="H341" i="1" a="1"/>
  <c r="H341" i="1"/>
  <c r="H340" i="1" a="1"/>
  <c r="H340" i="1"/>
  <c r="H339" i="1" a="1"/>
  <c r="H339" i="1"/>
  <c r="H338" i="1" a="1"/>
  <c r="H338" i="1"/>
  <c r="H337" i="1" a="1"/>
  <c r="H337" i="1"/>
  <c r="H336" i="1" a="1"/>
  <c r="H336" i="1"/>
  <c r="H335" i="1" a="1"/>
  <c r="H335" i="1"/>
  <c r="H334" i="1" a="1"/>
  <c r="H334" i="1"/>
  <c r="H333" i="1" a="1"/>
  <c r="H333" i="1"/>
  <c r="H332" i="1" a="1"/>
  <c r="H332" i="1"/>
  <c r="H331" i="1" a="1"/>
  <c r="H331" i="1"/>
  <c r="H330" i="1" a="1"/>
  <c r="H330" i="1"/>
  <c r="H329" i="1" a="1"/>
  <c r="H329" i="1"/>
  <c r="H328" i="1" a="1"/>
  <c r="H328" i="1"/>
  <c r="H327" i="1" a="1"/>
  <c r="H327" i="1"/>
  <c r="H326" i="1" a="1"/>
  <c r="H326" i="1"/>
  <c r="H325" i="1" a="1"/>
  <c r="H325" i="1"/>
  <c r="H324" i="1" a="1"/>
  <c r="H324" i="1"/>
  <c r="H323" i="1" a="1"/>
  <c r="H323" i="1"/>
  <c r="H322" i="1" a="1"/>
  <c r="H322" i="1"/>
  <c r="H321" i="1" a="1"/>
  <c r="H321" i="1"/>
  <c r="H320" i="1" a="1"/>
  <c r="H320" i="1"/>
  <c r="H319" i="1" a="1"/>
  <c r="H319" i="1"/>
  <c r="H318" i="1" a="1"/>
  <c r="H318" i="1"/>
  <c r="H317" i="1" a="1"/>
  <c r="H317" i="1"/>
  <c r="H316" i="1" a="1"/>
  <c r="H316" i="1"/>
  <c r="H315" i="1" a="1"/>
  <c r="H315" i="1"/>
  <c r="H314" i="1" a="1"/>
  <c r="H314" i="1"/>
  <c r="H313" i="1" a="1"/>
  <c r="H313" i="1"/>
  <c r="H312" i="1" a="1"/>
  <c r="H312" i="1"/>
  <c r="H311" i="1" a="1"/>
  <c r="H311" i="1"/>
  <c r="H310" i="1" a="1"/>
  <c r="H310" i="1"/>
  <c r="H309" i="1" a="1"/>
  <c r="H309" i="1"/>
  <c r="H308" i="1" a="1"/>
  <c r="H308" i="1"/>
  <c r="H307" i="1" a="1"/>
  <c r="H307" i="1"/>
  <c r="H306" i="1" a="1"/>
  <c r="H306" i="1"/>
  <c r="H305" i="1" a="1"/>
  <c r="H305" i="1"/>
  <c r="H304" i="1" a="1"/>
  <c r="H304" i="1"/>
  <c r="H303" i="1" a="1"/>
  <c r="H303" i="1"/>
  <c r="H302" i="1" a="1"/>
  <c r="H302" i="1"/>
  <c r="H301" i="1" a="1"/>
  <c r="H301" i="1"/>
  <c r="H300" i="1" a="1"/>
  <c r="H300" i="1"/>
  <c r="H299" i="1" a="1"/>
  <c r="H299" i="1"/>
  <c r="H298" i="1" a="1"/>
  <c r="H298" i="1"/>
  <c r="H297" i="1" a="1"/>
  <c r="H297" i="1"/>
  <c r="H296" i="1" a="1"/>
  <c r="H296" i="1"/>
  <c r="H295" i="1" a="1"/>
  <c r="H295" i="1"/>
  <c r="H294" i="1" a="1"/>
  <c r="H294" i="1"/>
  <c r="H293" i="1" a="1"/>
  <c r="H293" i="1"/>
  <c r="H292" i="1" a="1"/>
  <c r="H292" i="1"/>
  <c r="H291" i="1" a="1"/>
  <c r="H291" i="1"/>
  <c r="H290" i="1" a="1"/>
  <c r="H290" i="1"/>
  <c r="H289" i="1" a="1"/>
  <c r="H289" i="1"/>
  <c r="H288" i="1" a="1"/>
  <c r="H288" i="1"/>
  <c r="H287" i="1" a="1"/>
  <c r="H287" i="1"/>
  <c r="H286" i="1" a="1"/>
  <c r="H286" i="1"/>
  <c r="H285" i="1" a="1"/>
  <c r="H285" i="1"/>
  <c r="H284" i="1" a="1"/>
  <c r="H284" i="1"/>
  <c r="H283" i="1" a="1"/>
  <c r="H283" i="1"/>
  <c r="H282" i="1" a="1"/>
  <c r="H282" i="1"/>
  <c r="H281" i="1" a="1"/>
  <c r="H281" i="1"/>
  <c r="H280" i="1" a="1"/>
  <c r="H280" i="1"/>
  <c r="H279" i="1" a="1"/>
  <c r="H279" i="1"/>
  <c r="H278" i="1" a="1"/>
  <c r="H278" i="1"/>
  <c r="H277" i="1" a="1"/>
  <c r="H277" i="1"/>
  <c r="H276" i="1" a="1"/>
  <c r="H276" i="1"/>
  <c r="H275" i="1" a="1"/>
  <c r="H275" i="1"/>
  <c r="H274" i="1" a="1"/>
  <c r="H274" i="1"/>
  <c r="H273" i="1" a="1"/>
  <c r="H273" i="1"/>
  <c r="H272" i="1" a="1"/>
  <c r="H272" i="1"/>
  <c r="H271" i="1" a="1"/>
  <c r="H271" i="1"/>
  <c r="H270" i="1" a="1"/>
  <c r="H270" i="1"/>
  <c r="H269" i="1" a="1"/>
  <c r="H269" i="1"/>
  <c r="H268" i="1" a="1"/>
  <c r="H268" i="1"/>
  <c r="H267" i="1" a="1"/>
  <c r="H267" i="1"/>
  <c r="H266" i="1" a="1"/>
  <c r="H266" i="1"/>
  <c r="H265" i="1" a="1"/>
  <c r="H265" i="1"/>
  <c r="H264" i="1" a="1"/>
  <c r="H264" i="1"/>
  <c r="H263" i="1" a="1"/>
  <c r="H263" i="1"/>
  <c r="H262" i="1" a="1"/>
  <c r="H262" i="1"/>
  <c r="H261" i="1" a="1"/>
  <c r="H261" i="1"/>
  <c r="H260" i="1" a="1"/>
  <c r="H260" i="1"/>
  <c r="H259" i="1" a="1"/>
  <c r="H259" i="1"/>
  <c r="H258" i="1" a="1"/>
  <c r="H258" i="1"/>
  <c r="H257" i="1" a="1"/>
  <c r="H257" i="1"/>
  <c r="H256" i="1" a="1"/>
  <c r="H256" i="1"/>
  <c r="H255" i="1" a="1"/>
  <c r="H255" i="1"/>
  <c r="H254" i="1" a="1"/>
  <c r="H254" i="1"/>
  <c r="H253" i="1" a="1"/>
  <c r="H253" i="1"/>
  <c r="H252" i="1" a="1"/>
  <c r="H252" i="1"/>
  <c r="H251" i="1" a="1"/>
  <c r="H251" i="1"/>
  <c r="H250" i="1" a="1"/>
  <c r="H250" i="1"/>
  <c r="H249" i="1" a="1"/>
  <c r="H249" i="1"/>
  <c r="H248" i="1" a="1"/>
  <c r="H248" i="1"/>
  <c r="H247" i="1" a="1"/>
  <c r="H247" i="1"/>
  <c r="H246" i="1" a="1"/>
  <c r="H246" i="1"/>
  <c r="H245" i="1" a="1"/>
  <c r="H245" i="1"/>
  <c r="H244" i="1" a="1"/>
  <c r="H244" i="1"/>
  <c r="H243" i="1" a="1"/>
  <c r="H243" i="1"/>
  <c r="H242" i="1" a="1"/>
  <c r="H242" i="1"/>
  <c r="H241" i="1" a="1"/>
  <c r="H241" i="1"/>
  <c r="H240" i="1" a="1"/>
  <c r="H240" i="1"/>
  <c r="H239" i="1" a="1"/>
  <c r="H239" i="1"/>
  <c r="H238" i="1" a="1"/>
  <c r="H238" i="1"/>
  <c r="H237" i="1" a="1"/>
  <c r="H237" i="1"/>
  <c r="H236" i="1" a="1"/>
  <c r="H236" i="1"/>
  <c r="H235" i="1" a="1"/>
  <c r="H235" i="1"/>
  <c r="H234" i="1" a="1"/>
  <c r="H234" i="1"/>
  <c r="H233" i="1" a="1"/>
  <c r="H233" i="1"/>
  <c r="H232" i="1" a="1"/>
  <c r="H232" i="1"/>
  <c r="H231" i="1" a="1"/>
  <c r="H231" i="1"/>
  <c r="H230" i="1" a="1"/>
  <c r="H230" i="1"/>
  <c r="H229" i="1" a="1"/>
  <c r="H229" i="1"/>
  <c r="H228" i="1" a="1"/>
  <c r="H228" i="1"/>
  <c r="H227" i="1" a="1"/>
  <c r="H227" i="1"/>
  <c r="H226" i="1" a="1"/>
  <c r="H226" i="1"/>
  <c r="H225" i="1" a="1"/>
  <c r="H225" i="1"/>
  <c r="H224" i="1" a="1"/>
  <c r="H224" i="1"/>
  <c r="H223" i="1" a="1"/>
  <c r="H223" i="1"/>
  <c r="H222" i="1" a="1"/>
  <c r="H222" i="1"/>
  <c r="H221" i="1" a="1"/>
  <c r="H221" i="1"/>
  <c r="H220" i="1" a="1"/>
  <c r="H220" i="1"/>
  <c r="H219" i="1" a="1"/>
  <c r="H219" i="1"/>
  <c r="H218" i="1" a="1"/>
  <c r="H218" i="1"/>
  <c r="H217" i="1" a="1"/>
  <c r="H217" i="1"/>
  <c r="H216" i="1" a="1"/>
  <c r="H216" i="1"/>
  <c r="H215" i="1" a="1"/>
  <c r="H215" i="1"/>
  <c r="H214" i="1" a="1"/>
  <c r="H214" i="1"/>
  <c r="H213" i="1" a="1"/>
  <c r="H213" i="1"/>
  <c r="H212" i="1" a="1"/>
  <c r="H212" i="1"/>
  <c r="H211" i="1" a="1"/>
  <c r="H211" i="1"/>
  <c r="H210" i="1" a="1"/>
  <c r="H210" i="1"/>
  <c r="H209" i="1" a="1"/>
  <c r="H209" i="1"/>
  <c r="H208" i="1" a="1"/>
  <c r="H208" i="1"/>
  <c r="H207" i="1" a="1"/>
  <c r="H207" i="1"/>
  <c r="H206" i="1" a="1"/>
  <c r="H206" i="1"/>
  <c r="H205" i="1" a="1"/>
  <c r="H205" i="1"/>
  <c r="H204" i="1" a="1"/>
  <c r="H204" i="1"/>
  <c r="H203" i="1" a="1"/>
  <c r="H203" i="1"/>
  <c r="H202" i="1" a="1"/>
  <c r="H202" i="1"/>
  <c r="H201" i="1" a="1"/>
  <c r="H201" i="1"/>
  <c r="H200" i="1" a="1"/>
  <c r="H200" i="1"/>
  <c r="H199" i="1" a="1"/>
  <c r="H199" i="1"/>
  <c r="H198" i="1" a="1"/>
  <c r="H198" i="1"/>
  <c r="H197" i="1" a="1"/>
  <c r="H197" i="1"/>
  <c r="H196" i="1" a="1"/>
  <c r="H196" i="1"/>
  <c r="H195" i="1" a="1"/>
  <c r="H195" i="1"/>
  <c r="H194" i="1" a="1"/>
  <c r="H194" i="1"/>
  <c r="H193" i="1" a="1"/>
  <c r="H193" i="1"/>
  <c r="H192" i="1" a="1"/>
  <c r="H192" i="1"/>
  <c r="H191" i="1" a="1"/>
  <c r="H191" i="1"/>
  <c r="H190" i="1" a="1"/>
  <c r="H190" i="1"/>
  <c r="H189" i="1" a="1"/>
  <c r="H189" i="1"/>
  <c r="H188" i="1" a="1"/>
  <c r="H188" i="1"/>
  <c r="H187" i="1" a="1"/>
  <c r="H187" i="1"/>
  <c r="H186" i="1" a="1"/>
  <c r="H186" i="1"/>
  <c r="H185" i="1" a="1"/>
  <c r="H185" i="1"/>
  <c r="H184" i="1" a="1"/>
  <c r="H184" i="1"/>
  <c r="H183" i="1" a="1"/>
  <c r="H183" i="1"/>
  <c r="H182" i="1" a="1"/>
  <c r="H182" i="1"/>
  <c r="H181" i="1" a="1"/>
  <c r="H181" i="1"/>
  <c r="H180" i="1" a="1"/>
  <c r="H180" i="1"/>
  <c r="H179" i="1" a="1"/>
  <c r="H179" i="1"/>
  <c r="H178" i="1" a="1"/>
  <c r="H178" i="1"/>
  <c r="H177" i="1" a="1"/>
  <c r="H177" i="1"/>
  <c r="H176" i="1" a="1"/>
  <c r="H176" i="1" s="1"/>
  <c r="H175" i="1" a="1"/>
  <c r="H175" i="1" s="1"/>
  <c r="H174" i="1" a="1"/>
  <c r="H174" i="1" s="1"/>
  <c r="H173" i="1" a="1"/>
  <c r="H173" i="1" s="1"/>
  <c r="H172" i="1" a="1"/>
  <c r="H172" i="1"/>
  <c r="H171" i="1" a="1"/>
  <c r="H171" i="1" s="1"/>
  <c r="H170" i="1" a="1"/>
  <c r="H170" i="1" s="1"/>
  <c r="H169" i="1" a="1"/>
  <c r="H169" i="1" s="1"/>
  <c r="H168" i="1" a="1"/>
  <c r="H168" i="1" s="1"/>
  <c r="H167" i="1" a="1"/>
  <c r="H167" i="1" s="1"/>
  <c r="H166" i="1" a="1"/>
  <c r="H166" i="1" s="1"/>
  <c r="H165" i="1" a="1"/>
  <c r="H165" i="1" s="1"/>
  <c r="H164" i="1" a="1"/>
  <c r="H164" i="1" s="1"/>
  <c r="H163" i="1" a="1"/>
  <c r="H163" i="1" s="1"/>
  <c r="H162" i="1" a="1"/>
  <c r="H162" i="1" s="1"/>
  <c r="H161" i="1" a="1"/>
  <c r="H161" i="1" s="1"/>
  <c r="H160" i="1" a="1"/>
  <c r="H160" i="1" s="1"/>
  <c r="H159" i="1" a="1"/>
  <c r="H159" i="1" s="1"/>
  <c r="H158" i="1" a="1"/>
  <c r="H158" i="1"/>
  <c r="H157" i="1" a="1"/>
  <c r="H157" i="1" s="1"/>
  <c r="H156" i="1" a="1"/>
  <c r="H156" i="1" s="1"/>
  <c r="H155" i="1" a="1"/>
  <c r="H155" i="1" s="1"/>
  <c r="H154" i="1" a="1"/>
  <c r="H154" i="1" s="1"/>
  <c r="H153" i="1" a="1"/>
  <c r="H153" i="1" s="1"/>
  <c r="H152" i="1" a="1"/>
  <c r="H152" i="1" s="1"/>
  <c r="H151" i="1" a="1"/>
  <c r="H151" i="1" s="1"/>
  <c r="H150" i="1" a="1"/>
  <c r="H150" i="1"/>
  <c r="H149" i="1" a="1"/>
  <c r="H149" i="1"/>
  <c r="H148" i="1" a="1"/>
  <c r="H148" i="1"/>
  <c r="H147" i="1" a="1"/>
  <c r="H147" i="1" s="1"/>
  <c r="H146" i="1" a="1"/>
  <c r="H146" i="1" s="1"/>
  <c r="H145" i="1" a="1"/>
  <c r="H145" i="1" s="1"/>
  <c r="H144" i="1" a="1"/>
  <c r="H144" i="1" s="1"/>
  <c r="H143" i="1" a="1"/>
  <c r="H143" i="1" s="1"/>
  <c r="H142" i="1" a="1"/>
  <c r="H142" i="1" s="1"/>
  <c r="H141" i="1" a="1"/>
  <c r="H141" i="1" s="1"/>
  <c r="H140" i="1" a="1"/>
  <c r="H140" i="1"/>
  <c r="H139" i="1" a="1"/>
  <c r="H139" i="1" s="1"/>
  <c r="H138" i="1" a="1"/>
  <c r="H138" i="1" s="1"/>
  <c r="H137" i="1" a="1"/>
  <c r="H137" i="1" s="1"/>
  <c r="H136" i="1" a="1"/>
  <c r="H136" i="1" s="1"/>
  <c r="H135" i="1" a="1"/>
  <c r="H135" i="1" s="1"/>
  <c r="H134" i="1" a="1"/>
  <c r="H134" i="1" s="1"/>
  <c r="H133" i="1" a="1"/>
  <c r="H133" i="1" s="1"/>
  <c r="H132" i="1" a="1"/>
  <c r="H132" i="1" s="1"/>
  <c r="H131" i="1" a="1"/>
  <c r="H131" i="1" s="1"/>
  <c r="H130" i="1" a="1"/>
  <c r="H130" i="1" s="1"/>
  <c r="H129" i="1" a="1"/>
  <c r="H129" i="1" s="1"/>
  <c r="H128" i="1" a="1"/>
  <c r="H128" i="1" s="1"/>
  <c r="H127" i="1" a="1"/>
  <c r="H127" i="1" s="1"/>
  <c r="H126" i="1" a="1"/>
  <c r="H126" i="1"/>
  <c r="H125" i="1" a="1"/>
  <c r="H125" i="1" s="1"/>
  <c r="H124" i="1" a="1"/>
  <c r="H124" i="1" s="1"/>
  <c r="H123" i="1" a="1"/>
  <c r="H123" i="1" s="1"/>
  <c r="H122" i="1" a="1"/>
  <c r="H122" i="1" s="1"/>
  <c r="H121" i="1" a="1"/>
  <c r="H121" i="1" s="1"/>
  <c r="H120" i="1" a="1"/>
  <c r="H120" i="1" s="1"/>
  <c r="H119" i="1" a="1"/>
  <c r="H119" i="1" s="1"/>
  <c r="H118" i="1" a="1"/>
  <c r="H118" i="1"/>
  <c r="H117" i="1" a="1"/>
  <c r="H117" i="1" s="1"/>
  <c r="H116" i="1" a="1"/>
  <c r="H116" i="1"/>
  <c r="H115" i="1" a="1"/>
  <c r="H115" i="1" s="1"/>
  <c r="H114" i="1" a="1"/>
  <c r="H114" i="1" s="1"/>
  <c r="H113" i="1" a="1"/>
  <c r="H113" i="1" s="1"/>
  <c r="H112" i="1" a="1"/>
  <c r="H112" i="1" s="1"/>
  <c r="H111" i="1" a="1"/>
  <c r="H111" i="1" s="1"/>
  <c r="H110" i="1" a="1"/>
  <c r="H110" i="1" s="1"/>
  <c r="H109" i="1" a="1"/>
  <c r="H109" i="1" s="1"/>
  <c r="H108" i="1" a="1"/>
  <c r="H108" i="1"/>
  <c r="H107" i="1" a="1"/>
  <c r="H107" i="1" s="1"/>
  <c r="H106" i="1" a="1"/>
  <c r="H106" i="1" s="1"/>
  <c r="H105" i="1" a="1"/>
  <c r="H105" i="1" s="1"/>
  <c r="H104" i="1" a="1"/>
  <c r="H104" i="1" s="1"/>
  <c r="H103" i="1" a="1"/>
  <c r="H103" i="1" s="1"/>
  <c r="H102" i="1" a="1"/>
  <c r="H102" i="1"/>
  <c r="H101" i="1" a="1"/>
  <c r="H101" i="1" s="1"/>
  <c r="H100" i="1" a="1"/>
  <c r="H100" i="1" s="1"/>
  <c r="H99" i="1" a="1"/>
  <c r="H99" i="1" s="1"/>
  <c r="H98" i="1" a="1"/>
  <c r="H98" i="1" s="1"/>
  <c r="H97" i="1" a="1"/>
  <c r="H97" i="1" s="1"/>
  <c r="H96" i="1" a="1"/>
  <c r="H96" i="1" s="1"/>
  <c r="H95" i="1" a="1"/>
  <c r="H95" i="1" s="1"/>
  <c r="H94" i="1" a="1"/>
  <c r="H94" i="1"/>
  <c r="H93" i="1" a="1"/>
  <c r="H93" i="1" s="1"/>
  <c r="H92" i="1" a="1"/>
  <c r="H92" i="1" s="1"/>
  <c r="H91" i="1" a="1"/>
  <c r="H91" i="1" s="1"/>
  <c r="H90" i="1" a="1"/>
  <c r="H90" i="1" s="1"/>
  <c r="H89" i="1" a="1"/>
  <c r="H89" i="1" s="1"/>
  <c r="H88" i="1" a="1"/>
  <c r="H88" i="1" s="1"/>
  <c r="H87" i="1" a="1"/>
  <c r="H87" i="1" s="1"/>
  <c r="H86" i="1" a="1"/>
  <c r="H86" i="1" s="1"/>
  <c r="H85" i="1" a="1"/>
  <c r="H85" i="1" s="1"/>
  <c r="H84" i="1" a="1"/>
  <c r="H84" i="1"/>
  <c r="H83" i="1" a="1"/>
  <c r="H83" i="1" s="1"/>
  <c r="H82" i="1" a="1"/>
  <c r="H82" i="1" s="1"/>
  <c r="H81" i="1" a="1"/>
  <c r="H81" i="1" s="1"/>
  <c r="H80" i="1" a="1"/>
  <c r="H80" i="1" s="1"/>
  <c r="H79" i="1" a="1"/>
  <c r="H79" i="1" s="1"/>
  <c r="H78" i="1" a="1"/>
  <c r="H78" i="1" s="1"/>
  <c r="H77" i="1" a="1"/>
  <c r="H77" i="1" s="1"/>
  <c r="H76" i="1" a="1"/>
  <c r="H76" i="1" s="1"/>
  <c r="H75" i="1" a="1"/>
  <c r="H75" i="1" s="1"/>
  <c r="H74" i="1" a="1"/>
  <c r="H74" i="1" s="1"/>
  <c r="H73" i="1" a="1"/>
  <c r="H73" i="1" s="1"/>
  <c r="H72" i="1" a="1"/>
  <c r="H72" i="1" s="1"/>
  <c r="H71" i="1" a="1"/>
  <c r="H71" i="1" s="1"/>
  <c r="H70" i="1" a="1"/>
  <c r="H70" i="1" s="1"/>
  <c r="H69" i="1" a="1"/>
  <c r="H69" i="1" s="1"/>
  <c r="H68" i="1" a="1"/>
  <c r="H68" i="1" s="1"/>
  <c r="H67" i="1" a="1"/>
  <c r="H67" i="1" s="1"/>
  <c r="H66" i="1" a="1"/>
  <c r="H66" i="1" s="1"/>
  <c r="H65" i="1" a="1"/>
  <c r="H65" i="1" s="1"/>
  <c r="H64" i="1" a="1"/>
  <c r="H64" i="1" s="1"/>
  <c r="H63" i="1" a="1"/>
  <c r="H63" i="1" s="1"/>
  <c r="H62" i="1" a="1"/>
  <c r="H62" i="1" s="1"/>
  <c r="H61" i="1" a="1"/>
  <c r="H61" i="1" s="1"/>
  <c r="H60" i="1" a="1"/>
  <c r="H60" i="1" s="1"/>
  <c r="H59" i="1" a="1"/>
  <c r="H59" i="1" s="1"/>
  <c r="H58" i="1" a="1"/>
  <c r="H58" i="1" s="1"/>
  <c r="H57" i="1" a="1"/>
  <c r="H57" i="1" s="1"/>
  <c r="H56" i="1" a="1"/>
  <c r="H56" i="1" s="1"/>
  <c r="H55" i="1" a="1"/>
  <c r="H55" i="1" s="1"/>
  <c r="H54" i="1" a="1"/>
  <c r="H54" i="1" s="1"/>
  <c r="H53" i="1" a="1"/>
  <c r="H53" i="1" s="1"/>
  <c r="H52" i="1" a="1"/>
  <c r="H52" i="1"/>
  <c r="H51" i="1" a="1"/>
  <c r="H51" i="1" s="1"/>
  <c r="H50" i="1" a="1"/>
  <c r="H50" i="1" s="1"/>
  <c r="H49" i="1" a="1"/>
  <c r="H49" i="1" s="1"/>
  <c r="H48" i="1" a="1"/>
  <c r="H48" i="1" s="1"/>
  <c r="H47" i="1" a="1"/>
  <c r="H47" i="1" s="1"/>
  <c r="H46" i="1" a="1"/>
  <c r="H46" i="1" s="1"/>
  <c r="H45" i="1" a="1"/>
  <c r="H45" i="1" s="1"/>
  <c r="H44" i="1" a="1"/>
  <c r="H44" i="1" s="1"/>
  <c r="H43" i="1" a="1"/>
  <c r="H43" i="1" s="1"/>
  <c r="H42" i="1" a="1"/>
  <c r="H42" i="1" s="1"/>
  <c r="H41" i="1" a="1"/>
  <c r="H41" i="1" s="1"/>
  <c r="H40" i="1" a="1"/>
  <c r="H40" i="1" s="1"/>
  <c r="H39" i="1" a="1"/>
  <c r="H39" i="1" s="1"/>
  <c r="H38" i="1" a="1"/>
  <c r="H38" i="1" s="1"/>
  <c r="H37" i="1" a="1"/>
  <c r="H37" i="1" s="1"/>
  <c r="H36" i="1" a="1"/>
  <c r="H36" i="1" s="1"/>
  <c r="H35" i="1" a="1"/>
  <c r="H35" i="1" s="1"/>
  <c r="H34" i="1" a="1"/>
  <c r="H34" i="1" s="1"/>
  <c r="H33" i="1" a="1"/>
  <c r="H33" i="1" s="1"/>
  <c r="H32" i="1" a="1"/>
  <c r="H32" i="1" s="1"/>
  <c r="H31" i="1" a="1"/>
  <c r="H31" i="1" s="1"/>
  <c r="H30" i="1" a="1"/>
  <c r="H30" i="1"/>
  <c r="H29" i="1" a="1"/>
  <c r="H29" i="1" s="1"/>
  <c r="H28" i="1" a="1"/>
  <c r="H28" i="1" s="1"/>
  <c r="H27" i="1" a="1"/>
  <c r="H27" i="1" s="1"/>
  <c r="H26" i="1" a="1"/>
  <c r="H26" i="1" s="1"/>
  <c r="H25" i="1" a="1"/>
  <c r="H25" i="1" s="1"/>
  <c r="H24" i="1" a="1"/>
  <c r="H24" i="1" s="1"/>
  <c r="H23" i="1" a="1"/>
  <c r="H23" i="1" s="1"/>
  <c r="H22" i="1" a="1"/>
  <c r="H22" i="1" s="1"/>
  <c r="H21" i="1" a="1"/>
  <c r="H21" i="1" s="1"/>
  <c r="H20" i="1" a="1"/>
  <c r="H20" i="1"/>
  <c r="H19" i="1" a="1"/>
  <c r="H19" i="1" s="1"/>
  <c r="H18" i="1" a="1"/>
  <c r="H18" i="1" s="1"/>
  <c r="H17" i="1" a="1"/>
  <c r="H17" i="1" s="1"/>
  <c r="H16" i="1" a="1"/>
  <c r="H16" i="1" s="1"/>
  <c r="H15" i="1" a="1"/>
  <c r="H15" i="1" s="1"/>
  <c r="H14" i="1" a="1"/>
  <c r="H14" i="1" s="1"/>
  <c r="H13" i="1" a="1"/>
  <c r="H13" i="1" s="1"/>
  <c r="H12" i="1" a="1"/>
  <c r="H12" i="1" s="1"/>
  <c r="H11" i="1" a="1"/>
  <c r="H11" i="1" s="1"/>
  <c r="H10" i="1" a="1"/>
  <c r="H10" i="1" s="1"/>
  <c r="H9" i="1" a="1"/>
  <c r="H9" i="1" s="1"/>
  <c r="H8" i="1" a="1"/>
  <c r="H8" i="1" s="1"/>
  <c r="H7" i="1" a="1"/>
  <c r="H7" i="1" s="1"/>
  <c r="H6" i="1" a="1"/>
  <c r="H6" i="1" s="1"/>
  <c r="E1" i="1"/>
  <c r="E5" i="2" s="1"/>
  <c r="I17" i="2" l="1"/>
  <c r="K20" i="2"/>
  <c r="D45" i="21"/>
  <c r="E45" i="21"/>
  <c r="F45" i="21"/>
  <c r="C45" i="21" s="1"/>
  <c r="G45" i="21"/>
  <c r="B5" i="2"/>
  <c r="B19" i="19"/>
  <c r="C5" i="2"/>
  <c r="D5" i="2"/>
  <c r="D48" i="16"/>
  <c r="C63" i="16" s="1"/>
  <c r="F34" i="2" s="1"/>
  <c r="B63" i="16"/>
  <c r="N49" i="18"/>
  <c r="G55" i="18"/>
  <c r="I35" i="18"/>
  <c r="F29" i="18"/>
  <c r="F49" i="18"/>
  <c r="H49" i="18"/>
  <c r="F14" i="16"/>
  <c r="B34" i="2" s="1"/>
  <c r="F35" i="21" l="1"/>
  <c r="G35" i="21"/>
  <c r="F41" i="21"/>
  <c r="D11" i="21"/>
  <c r="F38" i="21"/>
  <c r="G23" i="21"/>
  <c r="E20" i="21"/>
  <c r="F14" i="21"/>
  <c r="G38" i="21"/>
  <c r="G26" i="21"/>
  <c r="F17" i="21"/>
  <c r="D38" i="21"/>
  <c r="D44" i="21"/>
  <c r="D23" i="21"/>
  <c r="G32" i="21"/>
  <c r="E26" i="21"/>
  <c r="G41" i="21"/>
  <c r="E29" i="21"/>
  <c r="F23" i="21"/>
  <c r="D20" i="21"/>
  <c r="F32" i="21"/>
  <c r="G44" i="21"/>
  <c r="G20" i="21"/>
  <c r="D17" i="21"/>
  <c r="F11" i="21"/>
  <c r="E17" i="21"/>
  <c r="G11" i="21"/>
  <c r="G29" i="21"/>
  <c r="F20" i="21"/>
  <c r="E11" i="21"/>
  <c r="E38" i="21"/>
  <c r="E32" i="21"/>
  <c r="G14" i="21"/>
  <c r="E23" i="21"/>
  <c r="F26" i="21"/>
  <c r="E41" i="21"/>
  <c r="D29" i="21"/>
  <c r="E35" i="21"/>
  <c r="F5" i="2"/>
  <c r="D32" i="21"/>
  <c r="E14" i="21"/>
  <c r="E44" i="21"/>
  <c r="F29" i="21"/>
  <c r="F44" i="21"/>
  <c r="D35" i="21"/>
  <c r="D41" i="21"/>
  <c r="D26" i="21"/>
  <c r="G17" i="21"/>
  <c r="D14" i="21"/>
  <c r="M29" i="18"/>
  <c r="I29" i="18"/>
  <c r="F55" i="18"/>
  <c r="M49" i="18"/>
  <c r="I49" i="18"/>
  <c r="O49" i="18"/>
  <c r="H55" i="18"/>
  <c r="G61" i="18"/>
  <c r="N55" i="18"/>
  <c r="C46" i="21" l="1"/>
  <c r="K24" i="2" s="1"/>
  <c r="A6" i="2"/>
  <c r="N61" i="18"/>
  <c r="G67" i="18"/>
  <c r="H61" i="18"/>
  <c r="O55" i="18"/>
  <c r="F61" i="18"/>
  <c r="M55" i="18"/>
  <c r="I55" i="18"/>
  <c r="D6" i="2" l="1"/>
  <c r="E6" i="2"/>
  <c r="C6" i="2"/>
  <c r="B6" i="2"/>
  <c r="M61" i="18"/>
  <c r="I61" i="18"/>
  <c r="F67" i="18"/>
  <c r="N67" i="18"/>
  <c r="G73" i="18"/>
  <c r="H67" i="18"/>
  <c r="O61" i="18"/>
  <c r="F6" i="2" l="1"/>
  <c r="O67" i="18"/>
  <c r="H73" i="18"/>
  <c r="G79" i="18"/>
  <c r="N73" i="18"/>
  <c r="M67" i="18"/>
  <c r="I67" i="18"/>
  <c r="F73" i="18"/>
  <c r="A7" i="2" l="1"/>
  <c r="F79" i="18"/>
  <c r="M73" i="18"/>
  <c r="I73" i="18"/>
  <c r="G85" i="18"/>
  <c r="N85" i="18" s="1"/>
  <c r="N79" i="18"/>
  <c r="O73" i="18"/>
  <c r="H79" i="18"/>
  <c r="E7" i="2" l="1"/>
  <c r="D7" i="2"/>
  <c r="C7" i="2"/>
  <c r="B7" i="2"/>
  <c r="H85" i="18"/>
  <c r="O85" i="18" s="1"/>
  <c r="O79" i="18"/>
  <c r="B95" i="18"/>
  <c r="M79" i="18"/>
  <c r="F85" i="18"/>
  <c r="I79" i="18"/>
  <c r="F7" i="2" l="1"/>
  <c r="M85" i="18"/>
  <c r="B93" i="18" s="1"/>
  <c r="I85" i="18"/>
  <c r="C95" i="18"/>
  <c r="E33" i="2"/>
  <c r="B94" i="18"/>
  <c r="A8" i="2" l="1"/>
  <c r="C94" i="18"/>
  <c r="D33" i="2"/>
  <c r="C93" i="18"/>
  <c r="C14" i="18" s="1"/>
  <c r="B33" i="2" s="1"/>
  <c r="C33" i="2"/>
  <c r="E8" i="2" l="1"/>
  <c r="B8" i="2"/>
  <c r="D8" i="2"/>
  <c r="C8" i="2"/>
  <c r="B35" i="2"/>
  <c r="B41" i="2" s="1"/>
  <c r="G33" i="2"/>
  <c r="F8" i="2" l="1"/>
  <c r="H19" i="18"/>
  <c r="G21" i="16"/>
  <c r="G19" i="16"/>
  <c r="G20" i="16"/>
  <c r="G22" i="16"/>
  <c r="G23" i="16"/>
  <c r="G24" i="16"/>
  <c r="G34" i="2"/>
  <c r="A9" i="2" l="1"/>
  <c r="E9" i="2" l="1"/>
  <c r="D9" i="2"/>
  <c r="C9" i="2"/>
  <c r="B9" i="2"/>
  <c r="F9" i="2" l="1"/>
  <c r="A10" i="2" l="1"/>
  <c r="C10" i="2" l="1"/>
  <c r="B10" i="2"/>
  <c r="D10" i="2"/>
  <c r="E10" i="2"/>
  <c r="F10" i="2" l="1"/>
  <c r="A11" i="2" s="1"/>
  <c r="E11" i="2" l="1"/>
  <c r="D11" i="2"/>
  <c r="C11" i="2"/>
  <c r="B11" i="2"/>
  <c r="F11" i="2" l="1"/>
  <c r="A12" i="2" s="1"/>
  <c r="E12" i="2" l="1"/>
  <c r="D12" i="2"/>
  <c r="B12" i="2"/>
  <c r="C12" i="2"/>
  <c r="F12" i="2" l="1"/>
  <c r="A13" i="2" s="1"/>
  <c r="E13" i="2" l="1"/>
  <c r="D13" i="2"/>
  <c r="C13" i="2"/>
  <c r="B13" i="2"/>
  <c r="F13" i="2" l="1"/>
  <c r="A14" i="2" s="1"/>
  <c r="E14" i="2" l="1"/>
  <c r="D14" i="2"/>
  <c r="C14" i="2"/>
  <c r="B14" i="2"/>
  <c r="F14" i="2" l="1"/>
  <c r="A15" i="2" s="1"/>
  <c r="D15" i="2" s="1"/>
  <c r="C15" i="2" l="1"/>
  <c r="B15" i="2"/>
  <c r="F15" i="2" s="1"/>
  <c r="A16" i="2" s="1"/>
  <c r="E15" i="2"/>
  <c r="E16" i="2" l="1"/>
  <c r="D16" i="2"/>
  <c r="C16" i="2"/>
  <c r="B16" i="2"/>
  <c r="F16" i="2" l="1"/>
  <c r="A17" i="2" s="1"/>
  <c r="E17" i="2" l="1"/>
  <c r="B17" i="2"/>
  <c r="F17" i="2" s="1"/>
  <c r="A18" i="2" s="1"/>
  <c r="D17" i="2"/>
  <c r="C17" i="2"/>
  <c r="E18" i="2" l="1"/>
  <c r="D18" i="2"/>
  <c r="C18" i="2"/>
  <c r="B18" i="2"/>
  <c r="F18" i="2" l="1"/>
  <c r="A19" i="2" s="1"/>
  <c r="D19" i="2" l="1"/>
  <c r="E19" i="2"/>
  <c r="C19" i="2"/>
  <c r="B19" i="2"/>
  <c r="F19" i="2" l="1"/>
  <c r="A20" i="2" s="1"/>
  <c r="E20" i="2" l="1"/>
  <c r="D20" i="2"/>
  <c r="B20" i="2"/>
  <c r="C20" i="2"/>
  <c r="F20" i="2" l="1"/>
  <c r="A21" i="2" s="1"/>
  <c r="E21" i="2" l="1"/>
  <c r="D21" i="2"/>
  <c r="C21" i="2"/>
  <c r="B21" i="2"/>
  <c r="F21" i="2" l="1"/>
  <c r="A22" i="2" s="1"/>
  <c r="D22" i="2" l="1"/>
  <c r="C22" i="2"/>
  <c r="B22" i="2"/>
  <c r="E22" i="2"/>
  <c r="F22" i="2" l="1"/>
  <c r="A23" i="2" s="1"/>
  <c r="E23" i="2" l="1"/>
  <c r="D23" i="2"/>
  <c r="C23" i="2"/>
  <c r="B23" i="2"/>
  <c r="F23" i="2" l="1"/>
  <c r="A24" i="2" s="1"/>
  <c r="D24" i="2" s="1"/>
  <c r="B24" i="2" l="1"/>
  <c r="C24" i="2"/>
  <c r="E24" i="2"/>
  <c r="F24" i="2" l="1"/>
  <c r="A25" i="2" s="1"/>
  <c r="E25" i="2" s="1"/>
  <c r="E26" i="2" s="1"/>
  <c r="D25" i="2" l="1"/>
  <c r="D26" i="2" s="1"/>
  <c r="B25" i="2"/>
  <c r="F25" i="2" s="1"/>
  <c r="C25" i="2"/>
  <c r="C26" i="2" s="1"/>
  <c r="B26" i="2" l="1"/>
  <c r="F26" i="2" s="1"/>
</calcChain>
</file>

<file path=xl/sharedStrings.xml><?xml version="1.0" encoding="utf-8"?>
<sst xmlns="http://schemas.openxmlformats.org/spreadsheetml/2006/main" count="2030" uniqueCount="565">
  <si>
    <t xml:space="preserve">מספר רישוי </t>
  </si>
  <si>
    <t>תוצר ודגם רכב</t>
  </si>
  <si>
    <t>שנת ייצור</t>
  </si>
  <si>
    <t>תקן יורו</t>
  </si>
  <si>
    <t>משאית</t>
  </si>
  <si>
    <t>אוטובוס עירוני</t>
  </si>
  <si>
    <t>אוטובוס בין עירוני</t>
  </si>
  <si>
    <t>אוטובוס מפרקי</t>
  </si>
  <si>
    <t>סיכום שנתי</t>
  </si>
  <si>
    <t>מספר כלי רכב מכל תקן יורו</t>
  </si>
  <si>
    <t>סוג אמצעי הנעה</t>
  </si>
  <si>
    <t>מספר כלי רכב בכל סוג אמצעי הנעה</t>
  </si>
  <si>
    <t>דיזל</t>
  </si>
  <si>
    <t>חשמלי</t>
  </si>
  <si>
    <t>היברידי</t>
  </si>
  <si>
    <t>Euro IV 98% עם מסנן</t>
  </si>
  <si>
    <t>סה"כ כלי רכב</t>
  </si>
  <si>
    <t>פליטת חלקיקים ממוצעת מכלל צי כלי הרכב של החברה (גרם לק"מ)</t>
  </si>
  <si>
    <t>מספר משאיות במשקל הכולל נמוך מ-40 טון (רלוונטי לצי משאיות)</t>
  </si>
  <si>
    <t>מספר כלי רכב עליהם מותקנים אמצעי הפחתת הפליטות (יריעות סולריות)</t>
  </si>
  <si>
    <t>סך הכול לפי סוג</t>
  </si>
  <si>
    <t>Pre-Euro</t>
  </si>
  <si>
    <t>Euro I</t>
  </si>
  <si>
    <t>Euro II</t>
  </si>
  <si>
    <t>Euro II 98% עם מסנן</t>
  </si>
  <si>
    <t>Euro III</t>
  </si>
  <si>
    <t>Euro III 98% עם מסנן</t>
  </si>
  <si>
    <t>Euro IV</t>
  </si>
  <si>
    <t>Euro V</t>
  </si>
  <si>
    <t>Euro VI דיזל</t>
  </si>
  <si>
    <t>Euro VI גז דחוס או היברידי</t>
  </si>
  <si>
    <t>Zero Emission חשמלי</t>
  </si>
  <si>
    <t>סיכום פניות ציבור בנושא עשן</t>
  </si>
  <si>
    <t>שימו לב: בטבלה למטה סמנו ב-x את אופן הטיפול שבוצע בעקבות כל פנייה (ניתן לסמן יותר מעמודה אחת בכל שורה)</t>
  </si>
  <si>
    <t>תאריך פנייה</t>
  </si>
  <si>
    <t>מספר רישוי רכב</t>
  </si>
  <si>
    <t>הרכב עבר בהצלחה בדיקת זיהום אוויר בתוך 3 ימי עבודה</t>
  </si>
  <si>
    <t>הרכב הושבת זמנית עד שעבר בהצלחה בדיקת זיהום אוויר</t>
  </si>
  <si>
    <t>הרכב תוקן בעקבות הפנייה</t>
  </si>
  <si>
    <t>הרכב הושבת לחלוטין בעקבות הפנייה</t>
  </si>
  <si>
    <t>סיכום נתונים בדבר ביצוע הכשרה לנהיגה חסכונית בקרב נהגי כלי הרכב של החברה</t>
  </si>
  <si>
    <t>.</t>
  </si>
  <si>
    <t>מספר נהגי החברה שעברו הכשרה בשנת 2022</t>
  </si>
  <si>
    <t>שיעור (%) נהגי החברה שעברו הכשרה בשלוש השנים האחרונות</t>
  </si>
  <si>
    <t>תקן Euro וסוג הדלק</t>
  </si>
  <si>
    <t>סוגי רכבים</t>
  </si>
  <si>
    <t>אוטובוסים</t>
  </si>
  <si>
    <t>מקדם פליטת חלקיקים לרכב (גרם לק"מ)</t>
  </si>
  <si>
    <t>סך נסועה שנתית (ק"מ לשנה) לכלי הרכב מאותו תקן יורו ומאותו סוג</t>
  </si>
  <si>
    <t>E=פליטת חלקיקים ממוצעת מאותו תקן יורו ומאותו הסוג</t>
  </si>
  <si>
    <t>סך נסועה שנתית (ק"מ לשנה) לכלי הרכב מאותו תקן יורו ואותו סוג</t>
  </si>
  <si>
    <t>סה"כ נסועה שנתית (ק"מ לשנה)</t>
  </si>
  <si>
    <t>מקדם פליטה</t>
  </si>
  <si>
    <t>מקדם פליטה לחלקיקים [גרם לק"מ] לפי סוג רכב</t>
  </si>
  <si>
    <t>תקן Euro וסוג דלק</t>
  </si>
  <si>
    <t>אוטובוס</t>
  </si>
  <si>
    <t>Euro II עם מסנן חלקיקים</t>
  </si>
  <si>
    <t xml:space="preserve">Euro III עם מסנן חלקיקים </t>
  </si>
  <si>
    <t>יריעות סולריות</t>
  </si>
  <si>
    <t>אחוז הפחתה של מסנן</t>
  </si>
  <si>
    <t>לרכב דיזל</t>
  </si>
  <si>
    <t>לרכב המונע בגז טבעי דחוס או לרכב היברידי</t>
  </si>
  <si>
    <t>משקל כלי התחבורה (מעל 10 טון/מתחת/3.5)</t>
  </si>
  <si>
    <t>שנתון רכב (תקף לבנזין)</t>
  </si>
  <si>
    <t>סוג רכב</t>
  </si>
  <si>
    <t>אמצעי הנעה (סוג הדלק: סולר, בנזין וכו')</t>
  </si>
  <si>
    <t>יצור חשמל יח''פ/חח"י</t>
  </si>
  <si>
    <t>שנת יצור</t>
  </si>
  <si>
    <t>אמצעי הפחתת הפליטות המותקן ברכב (למשל, יריעות סולריות)</t>
  </si>
  <si>
    <t>מעל 10 טון</t>
  </si>
  <si>
    <t>שנתון 2004 ואילך</t>
  </si>
  <si>
    <t>בנזין</t>
  </si>
  <si>
    <t>יח"פ - יצרן חברה פרטי</t>
  </si>
  <si>
    <t>מתחת ל10 טון</t>
  </si>
  <si>
    <t>2000-2003</t>
  </si>
  <si>
    <t>חח"י - חברת חשמל ישראל</t>
  </si>
  <si>
    <t>3.5 טון</t>
  </si>
  <si>
    <t>שנתון 1999 או מוקדם יותר</t>
  </si>
  <si>
    <t>ביו-דלקים</t>
  </si>
  <si>
    <t>3.5 עד 10 טון</t>
  </si>
  <si>
    <t>שנתון 2005 ואילך</t>
  </si>
  <si>
    <t>LPG</t>
  </si>
  <si>
    <t>2001-2004</t>
  </si>
  <si>
    <t>גז טבעי דחוס CNG</t>
  </si>
  <si>
    <t>שנתון 2000 או מוקדם יותר</t>
  </si>
  <si>
    <t>גז טבעי נוזלי LNG</t>
  </si>
  <si>
    <t>סולר</t>
  </si>
  <si>
    <t>שנתון 2003 או מוקדם יותר</t>
  </si>
  <si>
    <t>ביו דיזל</t>
  </si>
  <si>
    <t>הנחיות</t>
  </si>
  <si>
    <t xml:space="preserve">גיליון זה מאפשר חישוב של פליטות ישירות כתוצאה מדליפות ממערכות הובלה בקירור או ממיזוג אוויר של הרכבים. </t>
  </si>
  <si>
    <t>יש לעדכן גיליון זה בין אם הטיפול בפועל נעשה על ידי מוסכי החברה או באם בוצע על ידי קבלן חיצוני. בשני המקרים יש להזין את נתוני כמות הקררים שנצרכו במשך השנה.</t>
  </si>
  <si>
    <t>סה"כ פליטות מסקטור זה:</t>
  </si>
  <si>
    <t>טון ש"ע פד"ח</t>
  </si>
  <si>
    <t>טבלה זו משמשת לדיווח כאשר ידועות כמויות נוזלי הקירור שהיו בשימוש במהלך השנה</t>
  </si>
  <si>
    <t>יש לבחור את הגז בשימוש</t>
  </si>
  <si>
    <t>יחידת מידה</t>
  </si>
  <si>
    <t>אחוז הדלף (נקבע על פי סוג המערכת)</t>
  </si>
  <si>
    <t>מקדם התחממות גלובלית (נקבע על פי סוג הגז)</t>
  </si>
  <si>
    <t>פליטה (טון ש"ע פד"ח)</t>
  </si>
  <si>
    <t>% מסך הפליטות במכלול 1</t>
  </si>
  <si>
    <t>יש לבחור את מקור הנתונים</t>
  </si>
  <si>
    <t>הערות</t>
  </si>
  <si>
    <t>HCFC-22</t>
  </si>
  <si>
    <t>ק"ג</t>
  </si>
  <si>
    <t>מערכת קירור לצורך הובלת מטען בקירור</t>
  </si>
  <si>
    <t>סה"כ פליטות מקטגוריה זו לפי גזים:</t>
  </si>
  <si>
    <t>סוג הגז</t>
  </si>
  <si>
    <t>מקדם התחממות גלובלית עדכני (AR5)</t>
  </si>
  <si>
    <t>סה"כ בק"ג</t>
  </si>
  <si>
    <t>סך ש"ע פד"ח (טון)</t>
  </si>
  <si>
    <t>CFC-12</t>
  </si>
  <si>
    <t>HCFC-123</t>
  </si>
  <si>
    <t>HFC-134A</t>
  </si>
  <si>
    <t>HFC-227EA</t>
  </si>
  <si>
    <t>PFC-116</t>
  </si>
  <si>
    <t>PFC-14</t>
  </si>
  <si>
    <t>PFC-218</t>
  </si>
  <si>
    <t>PFC-318</t>
  </si>
  <si>
    <t>R-404A</t>
  </si>
  <si>
    <t>R-407C</t>
  </si>
  <si>
    <t>R-410A</t>
  </si>
  <si>
    <t>R-507</t>
  </si>
  <si>
    <t>R1234yf</t>
  </si>
  <si>
    <t>R1234ze</t>
  </si>
  <si>
    <t>R1233zd</t>
  </si>
  <si>
    <t>מעוניינים לדווח על גז שאינו נמצא ברשימה? אנא פנו במייל לצוות המנגנון.</t>
  </si>
  <si>
    <t>סיכום פליטות בגיליון זה:</t>
  </si>
  <si>
    <t>טון גז נפלט</t>
  </si>
  <si>
    <t>ש"ע פד"ח</t>
  </si>
  <si>
    <t>HFC</t>
  </si>
  <si>
    <t>PFC</t>
  </si>
  <si>
    <t>תערובות</t>
  </si>
  <si>
    <t>פליטות עקיפות - חשמל שנרכש</t>
  </si>
  <si>
    <t>עבור חשמל שנרכש מחח"י, נתונים מקדמי הפליטה של הרשת הארצית. עבור חשמל שנרכש ממקור חיצוני אחר יש להזין בטבלה הבאה מקדמי פליטה לפד"ח, CH4 ,N2O כפי שהתקבלו מהמספק.</t>
  </si>
  <si>
    <t>מקור החשמל</t>
  </si>
  <si>
    <t>יחידות מידה</t>
  </si>
  <si>
    <t>מקדם פליטה שנתי משוקלל לרשת החשמל הארצית</t>
  </si>
  <si>
    <t>קוט"ש</t>
  </si>
  <si>
    <t>טון פד"ח לקוט"ש</t>
  </si>
  <si>
    <t>טון CH4 לקוט"ש</t>
  </si>
  <si>
    <t>טון N2O לקוט"ש</t>
  </si>
  <si>
    <t>צריכת חשמל ממקורות אחרים</t>
  </si>
  <si>
    <t>מקדם פליטה שנתי ממוצע (שהתקבל מהמספק)</t>
  </si>
  <si>
    <t>מספק 1 (נא לרשום פרטים בעמודת "הערות")</t>
  </si>
  <si>
    <t>מספק 2 (נא לרשום פרטים בעמודת "הערות")</t>
  </si>
  <si>
    <t>מספק 3 (נא לרשום פרטים בעמודת "הערות")</t>
  </si>
  <si>
    <t>CO2</t>
  </si>
  <si>
    <t>CH4</t>
  </si>
  <si>
    <t>N2O</t>
  </si>
  <si>
    <t>צריכת חשמל (קוט"ש)</t>
  </si>
  <si>
    <t xml:space="preserve">בגיליון זה יש לדווח על רכבים הנמצאים תחת אחריותה התפעולית של החברה בהתאם להוראות למניעה וצמצום של זיהום אוויר מצי כלי רכב לפי סעיפים 16 ו-41 לחוק אוויר נקי תשס"ח – 2008. </t>
  </si>
  <si>
    <t>שיטת החישוב להלן מבוססת על צריכת דלק. יש להזין את כמות הדלק שנצרכה ואת יחידות המידה עבור כל סוג כלי רכב ושנת ייצור.</t>
  </si>
  <si>
    <t>במידה וידועה תכולת האנרגיה של הדלק ניתן לחשב גם על פי תכולת אנרגיה (TJ) באמצעות בחירת היחידות המתאימות.</t>
  </si>
  <si>
    <t>מכוניות נוסעים</t>
  </si>
  <si>
    <t>אופנועים</t>
  </si>
  <si>
    <t>משאיות קלות (עד 3.5 טון)</t>
  </si>
  <si>
    <t>Liter</t>
  </si>
  <si>
    <t>ביו דלקים</t>
  </si>
  <si>
    <t>רכבים כבדים (מעל 3.5 טון)</t>
  </si>
  <si>
    <t>Kg</t>
  </si>
  <si>
    <t>סירות</t>
  </si>
  <si>
    <t>כלים חקלאיים</t>
  </si>
  <si>
    <t>ציוד בנין ותעשיה</t>
  </si>
  <si>
    <t>אחרים</t>
  </si>
  <si>
    <t>אוניות</t>
  </si>
  <si>
    <t>ציוד חקלאי</t>
  </si>
  <si>
    <t>קטרים מונעי דיזל</t>
  </si>
  <si>
    <t>אחר</t>
  </si>
  <si>
    <t>דלק שאריתי</t>
  </si>
  <si>
    <t>TJ</t>
  </si>
  <si>
    <t>דלק כבד (תזקיק מספר 6)</t>
  </si>
  <si>
    <t>תעופה</t>
  </si>
  <si>
    <t>כלי תעופה מונעי בנזין</t>
  </si>
  <si>
    <t>כלי תעופה מונעי דלק סילוני</t>
  </si>
  <si>
    <t>טון CH4</t>
  </si>
  <si>
    <t>טון N2O</t>
  </si>
  <si>
    <t>ק"ג פד"ח לליטר אוריאה</t>
  </si>
  <si>
    <t>קטגוריית כלי רכב</t>
  </si>
  <si>
    <t>מספר כלי רכב מסוג זה</t>
  </si>
  <si>
    <t>צריכת דלק כוללת (ליטר)</t>
  </si>
  <si>
    <t xml:space="preserve">תפוסת נוסעים ממוצעת שנתית (מספר נוסעים לכלי רכב בשנה) </t>
  </si>
  <si>
    <t>מקדם פליטה (ק"ג פד"ח לליטר)</t>
  </si>
  <si>
    <t>מקדם פליטה (ק"ג CH4 לליטר)</t>
  </si>
  <si>
    <t>מקדם פליטה (ק"ג N2O לליטר)</t>
  </si>
  <si>
    <t>ק"ג CO2</t>
  </si>
  <si>
    <t>ק"ג CH4</t>
  </si>
  <si>
    <t>ק"ג N2O</t>
  </si>
  <si>
    <t>ביו-דיזל (תערובת 20%)</t>
  </si>
  <si>
    <t>גט"ן</t>
  </si>
  <si>
    <t>אוטובוס בינעירוני/תיירותי/הסעות</t>
  </si>
  <si>
    <t>נסועה שנתית כוללת (ק"מ)</t>
  </si>
  <si>
    <t>משקל הובלה ממוצע (טון לכלי רכב)</t>
  </si>
  <si>
    <t>SF6</t>
  </si>
  <si>
    <t>קטגוריית כלי הרכב</t>
  </si>
  <si>
    <t>מספר כלי הרכב מסוג זה</t>
  </si>
  <si>
    <t>תפוסת נוסעים ממוצעת שנתית (מספר נוסעים לכלי רכב בשנה):</t>
  </si>
  <si>
    <t>משקל הובלה ממוצע (טון לכלי רכב):</t>
  </si>
  <si>
    <t>רשימת גזי החממה והמדד היחסי לפוטנציאל ההתחממות הגלובלית שלהם</t>
  </si>
  <si>
    <t>לצורך החישובים, משתמשת המערכת במדדים יחסיים לפוטנציאל התחממות גלובלית של הגזים השונים.</t>
  </si>
  <si>
    <t>מדדים מעודכנים על פי הסכמי אמנת האקלים</t>
  </si>
  <si>
    <t>מדד התחממות גלובלית על פי UNFCCC</t>
  </si>
  <si>
    <t>בתוקף החל משנת 2020</t>
  </si>
  <si>
    <t>בתוקף עד 2012</t>
  </si>
  <si>
    <t>הגז</t>
  </si>
  <si>
    <t>IPCC Revised GWP</t>
  </si>
  <si>
    <t>recommended GWP</t>
  </si>
  <si>
    <t>gas</t>
  </si>
  <si>
    <t>(IPCC AR5, 2013)</t>
  </si>
  <si>
    <t>(UNFCCC, 2002)</t>
  </si>
  <si>
    <t>applicable through 2012</t>
  </si>
  <si>
    <r>
      <t>CO</t>
    </r>
    <r>
      <rPr>
        <vertAlign val="subscript"/>
        <sz val="12"/>
        <color indexed="8"/>
        <rFont val="Arial"/>
        <family val="2"/>
      </rPr>
      <t>2</t>
    </r>
  </si>
  <si>
    <r>
      <t>CH</t>
    </r>
    <r>
      <rPr>
        <vertAlign val="subscript"/>
        <sz val="12"/>
        <color indexed="8"/>
        <rFont val="Arial"/>
        <family val="2"/>
      </rPr>
      <t>4</t>
    </r>
  </si>
  <si>
    <r>
      <t>N</t>
    </r>
    <r>
      <rPr>
        <vertAlign val="subscript"/>
        <sz val="12"/>
        <color indexed="8"/>
        <rFont val="Arial"/>
        <family val="2"/>
      </rPr>
      <t>2</t>
    </r>
    <r>
      <rPr>
        <sz val="12"/>
        <color indexed="8"/>
        <rFont val="Arial"/>
        <family val="2"/>
      </rPr>
      <t>O</t>
    </r>
  </si>
  <si>
    <t>Hydrofluorocarbons (HFCs)</t>
  </si>
  <si>
    <t>R-12</t>
  </si>
  <si>
    <t>R-123</t>
  </si>
  <si>
    <t>HFC-23</t>
  </si>
  <si>
    <t>HFC-32</t>
  </si>
  <si>
    <t>HFC-41</t>
  </si>
  <si>
    <t>HFC-125</t>
  </si>
  <si>
    <t>HFC-134</t>
  </si>
  <si>
    <t>HFC-134a</t>
  </si>
  <si>
    <t>HFC-143</t>
  </si>
  <si>
    <t>HFC-143a</t>
  </si>
  <si>
    <t>HFC-152</t>
  </si>
  <si>
    <t>HFC-152a</t>
  </si>
  <si>
    <t>HFC-161</t>
  </si>
  <si>
    <t>HFC-227ea</t>
  </si>
  <si>
    <t>HFC-236cb</t>
  </si>
  <si>
    <t>HFC-236ea</t>
  </si>
  <si>
    <t>HFC-236fa</t>
  </si>
  <si>
    <t>HFC-245ca</t>
  </si>
  <si>
    <t>HFC-245fa</t>
  </si>
  <si>
    <t>HFC-365mfc</t>
  </si>
  <si>
    <t>HFC-43-10mee</t>
  </si>
  <si>
    <t>Perfluorinated compounds</t>
  </si>
  <si>
    <r>
      <t>CF</t>
    </r>
    <r>
      <rPr>
        <vertAlign val="subscript"/>
        <sz val="12"/>
        <color indexed="8"/>
        <rFont val="Arial"/>
        <family val="2"/>
      </rPr>
      <t>4</t>
    </r>
  </si>
  <si>
    <r>
      <t>C</t>
    </r>
    <r>
      <rPr>
        <vertAlign val="subscript"/>
        <sz val="12"/>
        <color indexed="8"/>
        <rFont val="Arial"/>
        <family val="2"/>
      </rPr>
      <t>2</t>
    </r>
    <r>
      <rPr>
        <sz val="12"/>
        <color indexed="8"/>
        <rFont val="Arial"/>
        <family val="2"/>
      </rPr>
      <t>F</t>
    </r>
    <r>
      <rPr>
        <vertAlign val="subscript"/>
        <sz val="12"/>
        <color indexed="8"/>
        <rFont val="Arial"/>
        <family val="2"/>
      </rPr>
      <t>6</t>
    </r>
  </si>
  <si>
    <r>
      <t>C</t>
    </r>
    <r>
      <rPr>
        <vertAlign val="subscript"/>
        <sz val="12"/>
        <color indexed="8"/>
        <rFont val="Arial"/>
        <family val="2"/>
      </rPr>
      <t>3</t>
    </r>
    <r>
      <rPr>
        <sz val="12"/>
        <color indexed="8"/>
        <rFont val="Arial"/>
        <family val="2"/>
      </rPr>
      <t>F</t>
    </r>
    <r>
      <rPr>
        <vertAlign val="subscript"/>
        <sz val="12"/>
        <color indexed="8"/>
        <rFont val="Arial"/>
        <family val="2"/>
      </rPr>
      <t>8</t>
    </r>
  </si>
  <si>
    <r>
      <t>c-C</t>
    </r>
    <r>
      <rPr>
        <vertAlign val="subscript"/>
        <sz val="12"/>
        <color indexed="8"/>
        <rFont val="Arial"/>
        <family val="2"/>
      </rPr>
      <t>4</t>
    </r>
    <r>
      <rPr>
        <sz val="12"/>
        <color indexed="8"/>
        <rFont val="Arial"/>
        <family val="2"/>
      </rPr>
      <t>F</t>
    </r>
    <r>
      <rPr>
        <vertAlign val="subscript"/>
        <sz val="12"/>
        <color indexed="8"/>
        <rFont val="Arial"/>
        <family val="2"/>
      </rPr>
      <t>8</t>
    </r>
  </si>
  <si>
    <t>PFC-31-10</t>
  </si>
  <si>
    <r>
      <t>C</t>
    </r>
    <r>
      <rPr>
        <vertAlign val="subscript"/>
        <sz val="12"/>
        <color indexed="8"/>
        <rFont val="Arial"/>
        <family val="2"/>
      </rPr>
      <t>4</t>
    </r>
    <r>
      <rPr>
        <sz val="12"/>
        <color indexed="8"/>
        <rFont val="Arial"/>
        <family val="2"/>
      </rPr>
      <t>F</t>
    </r>
    <r>
      <rPr>
        <vertAlign val="subscript"/>
        <sz val="12"/>
        <color indexed="8"/>
        <rFont val="Arial"/>
        <family val="2"/>
      </rPr>
      <t>10</t>
    </r>
  </si>
  <si>
    <r>
      <t>C</t>
    </r>
    <r>
      <rPr>
        <vertAlign val="subscript"/>
        <sz val="12"/>
        <color indexed="8"/>
        <rFont val="Arial"/>
        <family val="2"/>
      </rPr>
      <t>5</t>
    </r>
    <r>
      <rPr>
        <sz val="12"/>
        <color indexed="8"/>
        <rFont val="Arial"/>
        <family val="2"/>
      </rPr>
      <t>F</t>
    </r>
    <r>
      <rPr>
        <vertAlign val="subscript"/>
        <sz val="12"/>
        <color indexed="8"/>
        <rFont val="Arial"/>
        <family val="2"/>
      </rPr>
      <t>12</t>
    </r>
  </si>
  <si>
    <t>PFC-51-14</t>
  </si>
  <si>
    <r>
      <t>C</t>
    </r>
    <r>
      <rPr>
        <vertAlign val="subscript"/>
        <sz val="12"/>
        <color indexed="8"/>
        <rFont val="Arial"/>
        <family val="2"/>
      </rPr>
      <t>6</t>
    </r>
    <r>
      <rPr>
        <sz val="12"/>
        <color indexed="8"/>
        <rFont val="Arial"/>
        <family val="2"/>
      </rPr>
      <t>F</t>
    </r>
    <r>
      <rPr>
        <vertAlign val="subscript"/>
        <sz val="12"/>
        <color indexed="8"/>
        <rFont val="Arial"/>
        <family val="2"/>
      </rPr>
      <t>14</t>
    </r>
  </si>
  <si>
    <r>
      <t>C</t>
    </r>
    <r>
      <rPr>
        <vertAlign val="subscript"/>
        <sz val="12"/>
        <color indexed="8"/>
        <rFont val="Arial"/>
        <family val="2"/>
      </rPr>
      <t>10</t>
    </r>
    <r>
      <rPr>
        <sz val="12"/>
        <color indexed="8"/>
        <rFont val="Arial"/>
        <family val="2"/>
      </rPr>
      <t>F</t>
    </r>
    <r>
      <rPr>
        <vertAlign val="subscript"/>
        <sz val="12"/>
        <color indexed="8"/>
        <rFont val="Arial"/>
        <family val="2"/>
      </rPr>
      <t>18</t>
    </r>
  </si>
  <si>
    <r>
      <t>NF</t>
    </r>
    <r>
      <rPr>
        <vertAlign val="subscript"/>
        <sz val="12"/>
        <color indexed="8"/>
        <rFont val="Arial"/>
        <family val="2"/>
      </rPr>
      <t>3</t>
    </r>
  </si>
  <si>
    <r>
      <t>SF</t>
    </r>
    <r>
      <rPr>
        <vertAlign val="subscript"/>
        <sz val="12"/>
        <color indexed="8"/>
        <rFont val="Arial"/>
        <family val="2"/>
      </rPr>
      <t>6</t>
    </r>
  </si>
  <si>
    <r>
      <t>SF</t>
    </r>
    <r>
      <rPr>
        <vertAlign val="subscript"/>
        <sz val="12"/>
        <color indexed="8"/>
        <rFont val="Arial"/>
        <family val="2"/>
      </rPr>
      <t>5</t>
    </r>
    <r>
      <rPr>
        <sz val="12"/>
        <color indexed="8"/>
        <rFont val="Arial"/>
        <family val="2"/>
      </rPr>
      <t>CF</t>
    </r>
    <r>
      <rPr>
        <vertAlign val="subscript"/>
        <sz val="12"/>
        <color indexed="8"/>
        <rFont val="Arial"/>
        <family val="2"/>
      </rPr>
      <t>3</t>
    </r>
  </si>
  <si>
    <t>כמות בשימוש  (יש להזין את הנתונים בק"ג)</t>
  </si>
  <si>
    <t>כמות בשימוש (יש להזין את הנתונים בק"ג)</t>
  </si>
  <si>
    <t>מערכות מיזוג אויר וקירור מטען</t>
  </si>
  <si>
    <t>טווח משקלים</t>
  </si>
  <si>
    <t xml:space="preserve">משאית </t>
  </si>
  <si>
    <t>10,001-12,000</t>
  </si>
  <si>
    <t>12,001-14,000</t>
  </si>
  <si>
    <t>14,001-20,000</t>
  </si>
  <si>
    <t>26,001-28,000</t>
  </si>
  <si>
    <t>28,001-32,000</t>
  </si>
  <si>
    <t>32,001-40,000</t>
  </si>
  <si>
    <t>40,001 ומעלה</t>
  </si>
  <si>
    <t>20,001-26,000</t>
  </si>
  <si>
    <t>מספר כלי רכב מסוג זה לפי משקל</t>
  </si>
  <si>
    <t>משקל בק"ג</t>
  </si>
  <si>
    <t>לצורך החישובים, משתמשת המערכת במקדמי פליטה שונים, על פי התהליך הפולט וחומר הגלם או הבעירה.</t>
  </si>
  <si>
    <t>על פי התקנון, ברירת המחדל של מקדמי הפליטה היא מקדמי ה-IPCC. במקומות בהם ידועים מקדמים ספציפיים הרלוונטיים למדינת ישראל, נבחרו מקדמים אלו.</t>
  </si>
  <si>
    <t>במידה והחברה מעוניינת להשתמש במקדמים מחושבים ומדוייקים לתהליכי הייצור שלה, ניתן להשתמש בגיליון המתאים בשורה האחרונה, ולצרף אסמכתאות בהתאם.</t>
  </si>
  <si>
    <t>רשימות יחידות:</t>
  </si>
  <si>
    <t>list1</t>
  </si>
  <si>
    <t>list101</t>
  </si>
  <si>
    <t>list2</t>
  </si>
  <si>
    <t>list3</t>
  </si>
  <si>
    <t>list4</t>
  </si>
  <si>
    <t>list5</t>
  </si>
  <si>
    <t>list6</t>
  </si>
  <si>
    <t>list7</t>
  </si>
  <si>
    <t>list8</t>
  </si>
  <si>
    <t>list 9</t>
  </si>
  <si>
    <t>list11</t>
  </si>
  <si>
    <t>list12</t>
  </si>
  <si>
    <t>list13</t>
  </si>
  <si>
    <t>list24</t>
  </si>
  <si>
    <t>list117</t>
  </si>
  <si>
    <t>list 26</t>
  </si>
  <si>
    <t>list 18</t>
  </si>
  <si>
    <t>years</t>
  </si>
  <si>
    <t>Mscf</t>
  </si>
  <si>
    <t>Short Tons</t>
  </si>
  <si>
    <t>Gallons</t>
  </si>
  <si>
    <t>Mcf</t>
  </si>
  <si>
    <t>Pounds</t>
  </si>
  <si>
    <t>מגה וואט שעה</t>
  </si>
  <si>
    <t>תעשיית האנרגיה</t>
  </si>
  <si>
    <t>134A</t>
  </si>
  <si>
    <t>PFC-410</t>
  </si>
  <si>
    <t>נתוני רכש</t>
  </si>
  <si>
    <t>MMBtu</t>
  </si>
  <si>
    <t>Metric Tons</t>
  </si>
  <si>
    <t>Barrels</t>
  </si>
  <si>
    <t>Kilograms</t>
  </si>
  <si>
    <t>קילו וואט שעה</t>
  </si>
  <si>
    <t>תעשיית הייצור והבניה</t>
  </si>
  <si>
    <t>410A</t>
  </si>
  <si>
    <t>PFC-614</t>
  </si>
  <si>
    <t>חישוב ע"י מהנדס</t>
  </si>
  <si>
    <t>ton</t>
  </si>
  <si>
    <t>Liters</t>
  </si>
  <si>
    <t>Therms</t>
  </si>
  <si>
    <t>Short tons</t>
  </si>
  <si>
    <t>סקטור המסחר והמוסדות</t>
  </si>
  <si>
    <t>404A</t>
  </si>
  <si>
    <t>הערכה</t>
  </si>
  <si>
    <t>Cubic Meters</t>
  </si>
  <si>
    <t>PFC-318c</t>
  </si>
  <si>
    <t>list1001</t>
  </si>
  <si>
    <t>list1002</t>
  </si>
  <si>
    <t>list1003</t>
  </si>
  <si>
    <t>list1004</t>
  </si>
  <si>
    <t>list005</t>
  </si>
  <si>
    <t>list006</t>
  </si>
  <si>
    <t>list2909</t>
  </si>
  <si>
    <t>list3009</t>
  </si>
  <si>
    <t>Yes</t>
  </si>
  <si>
    <t>No</t>
  </si>
  <si>
    <t>liter</t>
  </si>
  <si>
    <t>407C</t>
  </si>
  <si>
    <t>list10021</t>
  </si>
  <si>
    <t>מקדמים עבור רכישת אנרגיה</t>
  </si>
  <si>
    <t>מקדמי הרשת הארצית לפי שנים:</t>
  </si>
  <si>
    <t>השנה שנבחרה:</t>
  </si>
  <si>
    <t>מקדם לפליטת CO2</t>
  </si>
  <si>
    <t>טון לקוט"ש</t>
  </si>
  <si>
    <t>מקדם לפליטת CH4</t>
  </si>
  <si>
    <t>מקדם לפליטת N2O</t>
  </si>
  <si>
    <t>החל משנת 2016, מקדם הפליטה המחושב הינו מקדם ממוצע המשוקלל בהתאם להיקף הייצור של כל אחד מספקי החשמל לרשת (כולל יח"פים המעבירים חשמל לרשת הארצית)</t>
  </si>
  <si>
    <t>מקדמי פליטה בהתאם לתכולת האנרגיה של הדלק הנצרך</t>
  </si>
  <si>
    <t>מקדמי פליטה בהתאם לכמות (נפח) הדלק הנצרך</t>
  </si>
  <si>
    <t>tCO2/TJ</t>
  </si>
  <si>
    <t>kgCO2/liter</t>
  </si>
  <si>
    <t>חישוב שווה ערך פד"ח לפליטה מבוצע על ידי הכפלה במקדמי התחממות גלובלית של NO2 ו- CH4</t>
  </si>
  <si>
    <t>רכבים פרטיים</t>
  </si>
  <si>
    <t>רכבים כבדים (מעל 3.5 טון כולל רכבים מעל 10 טון)</t>
  </si>
  <si>
    <t>תוספת אוריאה</t>
  </si>
  <si>
    <t>*חישוב הפליטה כתוצאה מהזרקת אוריאה מבוסס על תרחישים ממוצעים שבהם שיעור הזרקת האוריאה עומד על 5% עבור משאיות ואוטובוסים העומדים בתקן אירו 4</t>
  </si>
  <si>
    <t>E10 biogasoline (10% Ethanol)</t>
  </si>
  <si>
    <t>B5 Biodiesel (5% Bio-blend)</t>
  </si>
  <si>
    <t>Biodiesel (20% Bio-blend)</t>
  </si>
  <si>
    <t>רכבים קלים (עד 3.5 טון) (משודרגים)</t>
  </si>
  <si>
    <t>CNG</t>
  </si>
  <si>
    <t xml:space="preserve">רכבים קלים (עד 3.5 טון) </t>
  </si>
  <si>
    <t>המקדמים ל CNG לפי ק"ג דלק</t>
  </si>
  <si>
    <t>LNG</t>
  </si>
  <si>
    <t>NCV</t>
  </si>
  <si>
    <t>density</t>
  </si>
  <si>
    <t>kgCH4/liter</t>
  </si>
  <si>
    <t>kgN2O/liter</t>
  </si>
  <si>
    <t>TJ/1000t</t>
  </si>
  <si>
    <t>kg/liter</t>
  </si>
  <si>
    <t>HFC-23 (trifluoromethane)</t>
  </si>
  <si>
    <t>Metric tons</t>
  </si>
  <si>
    <t>HFC-32 (difluoromethane)</t>
  </si>
  <si>
    <t>HFC-41 (monofluoromethane)</t>
  </si>
  <si>
    <t>HFC-125 (pentafluoroethane)</t>
  </si>
  <si>
    <t>HFC-134 (1,1,2,2-tetrafluoroethane)</t>
  </si>
  <si>
    <t>HFC-134a (1,1,1,2-tetrafluoroethane)</t>
  </si>
  <si>
    <t>HFC-143 (1,1,2-trifluorethane)</t>
  </si>
  <si>
    <t>HFC-143a (1,1,1-trifluoroethane)</t>
  </si>
  <si>
    <t>HFC-152 (1,2-difluorethane)</t>
  </si>
  <si>
    <t>HFC-152a (1,1-difluoroethane)</t>
  </si>
  <si>
    <t>HFC-161 (ethyl fluoride)</t>
  </si>
  <si>
    <t>HFC-227ea (heptafluoropropane)</t>
  </si>
  <si>
    <t>HFC-236cb (1,1,1,2,2,3-hexafluoropropane)</t>
  </si>
  <si>
    <t>HFC-236ea (1,1,1,2,3,3-hexafluoropropane)</t>
  </si>
  <si>
    <t>HFC-236fa (1,1,1,3,3,3-hexafluoropropane)</t>
  </si>
  <si>
    <t>HFC-245ca (1,1,2,2,3-pentafluoropropane)</t>
  </si>
  <si>
    <t>HFC-245fa (1,1,1,3,3-pentafluoropropane)</t>
  </si>
  <si>
    <t>HFC-365mfc (pentafluorobutane)</t>
  </si>
  <si>
    <t>HFC-43-10mee (decafluoropentane)</t>
  </si>
  <si>
    <t>מקדמי פליטה למערכות מיזוג וקירור - לגיליון 2 וגיליון 5 מפורטים בגיליונות עצמם</t>
  </si>
  <si>
    <t>תערובת קירור</t>
  </si>
  <si>
    <t>מקור מידע למקדמי הפליטה בלינק הבא (לחץ)</t>
  </si>
  <si>
    <t>227EA</t>
  </si>
  <si>
    <t>מקדמי פליטה למערכות נייחות - לגיליון 4</t>
  </si>
  <si>
    <t>net calorific value</t>
  </si>
  <si>
    <t xml:space="preserve">מקדם פליטה </t>
  </si>
  <si>
    <t>צפיפות</t>
  </si>
  <si>
    <t>1000 ton are:</t>
  </si>
  <si>
    <t>ק"ג לליטר</t>
  </si>
  <si>
    <t>lit</t>
  </si>
  <si>
    <t>tCO2/ton</t>
  </si>
  <si>
    <t>tCO2/liter</t>
  </si>
  <si>
    <t>Distillate Fuel (No.1, No. 2, No. 4 Fuel Oil, Home Heating Oil &amp; Diesel Fuel)</t>
  </si>
  <si>
    <t>Heavy Fuel Oil (No. 5 and No. 6 Fuel Oil), bunker fuel</t>
  </si>
  <si>
    <t>Kerosene</t>
  </si>
  <si>
    <t>LPG - Unspecified</t>
  </si>
  <si>
    <t>Jet Fuel (Jet A, JP-8)</t>
  </si>
  <si>
    <t>Propane (liquid)</t>
  </si>
  <si>
    <t>Ethane</t>
  </si>
  <si>
    <t>Isobutane</t>
  </si>
  <si>
    <t>n-Butane</t>
  </si>
  <si>
    <t>Refinery (Still) Gas</t>
  </si>
  <si>
    <t>Crude oil</t>
  </si>
  <si>
    <t>Naphtha</t>
  </si>
  <si>
    <t>Petroleum Coke</t>
  </si>
  <si>
    <t>מקדמים עבור טבלה 4.2</t>
  </si>
  <si>
    <t>גז טבעי (תכולת חום ממוצעת)</t>
  </si>
  <si>
    <t>גז מטמנות</t>
  </si>
  <si>
    <t>גז מבוצה</t>
  </si>
  <si>
    <t>גז אחר (ממוצע)</t>
  </si>
  <si>
    <t>Flared Natural Gas</t>
  </si>
  <si>
    <t>מקדמים עבור טבלה 4.3</t>
  </si>
  <si>
    <t>Coal Type - Bituminous</t>
  </si>
  <si>
    <t>Coal Type - Anthracite</t>
  </si>
  <si>
    <t>Coal Type - Sub-Bituminous</t>
  </si>
  <si>
    <t>Coal Type - Lignite</t>
  </si>
  <si>
    <t>מקדמים עבור טבלה 4.4 - צמיגים</t>
  </si>
  <si>
    <t>NCV (MJ/kg)</t>
  </si>
  <si>
    <t>tCO2/ton tires</t>
  </si>
  <si>
    <t>מקדם פליטה (tCO2/TJ)</t>
  </si>
  <si>
    <t>צמיגי מכוניות נוסעים</t>
  </si>
  <si>
    <t>צמיגי משאיות</t>
  </si>
  <si>
    <t xml:space="preserve">מקדמי הפליטה לצמיגים מתוך: </t>
  </si>
  <si>
    <t>http://www.energetica21.com/digital/revistas/india06.html#/70/</t>
  </si>
  <si>
    <t>מקור</t>
  </si>
  <si>
    <t>סה"כ פליטות</t>
  </si>
  <si>
    <t>גזי קירור (טון ש"ע פד"ח)</t>
  </si>
  <si>
    <t>אחוז מסה"כ הפליטות</t>
  </si>
  <si>
    <t xml:space="preserve"> (טון ש"ע פד"ח)</t>
  </si>
  <si>
    <t>טון CO2</t>
  </si>
  <si>
    <t>עבור מכלול 1</t>
  </si>
  <si>
    <t>דיווחי חובה</t>
  </si>
  <si>
    <t>פליטות ישירות - מכלול 1</t>
  </si>
  <si>
    <t>צריכת דלק של כלי רכב</t>
  </si>
  <si>
    <t>מערכות קירור</t>
  </si>
  <si>
    <t>סה"כ פליטות - מכלול 1</t>
  </si>
  <si>
    <t>פליטות עקיפות - מכלול 2</t>
  </si>
  <si>
    <t>טעינה</t>
  </si>
  <si>
    <t>סה"כ פליטות - מכלול 2</t>
  </si>
  <si>
    <t>סה"כ מכלול 1</t>
  </si>
  <si>
    <t>סה"כ מכלול 2</t>
  </si>
  <si>
    <t>פרטי ממלא הטופס</t>
  </si>
  <si>
    <t>הצהרת אימות ואמינות הנתונים המדווחים</t>
  </si>
  <si>
    <t>פרטי איש הקשר שמונה ע"י החברה לעניין יישום הצו</t>
  </si>
  <si>
    <r>
      <t>tCH</t>
    </r>
    <r>
      <rPr>
        <vertAlign val="subscript"/>
        <sz val="11"/>
        <color rgb="FF000000"/>
        <rFont val="Calibri"/>
        <family val="2"/>
      </rPr>
      <t>4</t>
    </r>
    <r>
      <rPr>
        <sz val="11"/>
        <color rgb="FF000000"/>
        <rFont val="Calibri"/>
        <family val="2"/>
      </rPr>
      <t>/TJ</t>
    </r>
  </si>
  <si>
    <r>
      <t>tN</t>
    </r>
    <r>
      <rPr>
        <vertAlign val="subscript"/>
        <sz val="11"/>
        <color rgb="FF000000"/>
        <rFont val="Calibri"/>
        <family val="2"/>
      </rPr>
      <t>2</t>
    </r>
    <r>
      <rPr>
        <sz val="11"/>
        <color rgb="FF000000"/>
        <rFont val="Calibri"/>
        <family val="2"/>
      </rPr>
      <t>O/TJ</t>
    </r>
  </si>
  <si>
    <r>
      <t>kgCH</t>
    </r>
    <r>
      <rPr>
        <vertAlign val="subscript"/>
        <sz val="11"/>
        <rFont val="Calibri"/>
        <family val="2"/>
      </rPr>
      <t>4</t>
    </r>
    <r>
      <rPr>
        <sz val="11"/>
        <rFont val="Calibri"/>
        <family val="2"/>
      </rPr>
      <t>/liter</t>
    </r>
  </si>
  <si>
    <r>
      <t>kgN</t>
    </r>
    <r>
      <rPr>
        <vertAlign val="subscript"/>
        <sz val="11"/>
        <rFont val="Calibri"/>
        <family val="2"/>
      </rPr>
      <t>2</t>
    </r>
    <r>
      <rPr>
        <sz val="11"/>
        <rFont val="Calibri"/>
        <family val="2"/>
      </rPr>
      <t>O/liter</t>
    </r>
  </si>
  <si>
    <r>
      <t>kgCO</t>
    </r>
    <r>
      <rPr>
        <b/>
        <vertAlign val="subscript"/>
        <sz val="11"/>
        <rFont val="Calibri"/>
        <family val="2"/>
      </rPr>
      <t>2</t>
    </r>
    <r>
      <rPr>
        <b/>
        <sz val="11"/>
        <rFont val="Calibri"/>
        <family val="2"/>
      </rPr>
      <t>e/liter</t>
    </r>
  </si>
  <si>
    <t>שם מלא:</t>
  </si>
  <si>
    <t>תפקיד:</t>
  </si>
  <si>
    <t>כתובת דואר אלקטרוני:</t>
  </si>
  <si>
    <t>מספר טלפון:</t>
  </si>
  <si>
    <t xml:space="preserve">יש להזין את הנתונים במשבצות האפורות. המשבצות הכחולות מתעדכנות באופן אוטומטי. </t>
  </si>
  <si>
    <t>מערכת דיווח פליטות מתחבורה</t>
  </si>
  <si>
    <t>המשרד להגנת הסביבה</t>
  </si>
  <si>
    <t>סקירת הגיליונות בקובץ:</t>
  </si>
  <si>
    <t>שם הגיליון</t>
  </si>
  <si>
    <t xml:space="preserve">דיווח פרטני </t>
  </si>
  <si>
    <t>מקדם הפליטה של הרכב לפי תקן יורו (לפי התוספת הראשונה בהוראות) מתעדכן באופן אוטומטי.</t>
  </si>
  <si>
    <t>מערכות מיזוג וקירור</t>
  </si>
  <si>
    <t>פליטות חלקיקים</t>
  </si>
  <si>
    <t>GWP</t>
  </si>
  <si>
    <t>מקדמי פליטה</t>
  </si>
  <si>
    <t>פניות בנושא עשן</t>
  </si>
  <si>
    <t>נהיגה חסכונית</t>
  </si>
  <si>
    <t>"הוראות למניעה וצמצום של זיהום אוויר מצי כלי רכב לפי סעיפים 16 ו-41 לחוק אוויר נקי, התשס"ח - 2008</t>
  </si>
  <si>
    <t>מתעדכן באופן אוטומטי.</t>
  </si>
  <si>
    <t>פליטות ישירות (מכלול 1) ממערכות קירור בכלי רכב</t>
  </si>
  <si>
    <t>פליטות עקיפות (מכלול 2) כתוצאה מטעינת כלי רכב מרשת החשמל</t>
  </si>
  <si>
    <t xml:space="preserve">בגיליון זה יש למלא את כלל הפרטים עבור כל רכב מתוך רישיון הרכב, וכמו כן למלא את הנסועה השנתית של כל רכב </t>
  </si>
  <si>
    <t xml:space="preserve">יש למלא את: גז בשימוש, כמות הגז שנצרכה בשנת הדיווח, ומקור הנתונים. </t>
  </si>
  <si>
    <t xml:space="preserve">חובת הדיווח חלה על כלי רכב כבדים שמעל 10 טון, כולל תמיסת האוריאה שבה השתמשו (שורות מודגשות להלן). </t>
  </si>
  <si>
    <t xml:space="preserve">תמיסת אוריאה תקנית (32.5%) </t>
  </si>
  <si>
    <t>סך צריכה  בכל כלי הרכב</t>
  </si>
  <si>
    <t>יח' מידה של מקדם הפליטה</t>
  </si>
  <si>
    <t>פליטות גז"ח [טון ש"ע פד"ח]</t>
  </si>
  <si>
    <t>בגיליון זה יש למלא סיכום פניות עשן שהתקבלו עבור השנה שחלפה.</t>
  </si>
  <si>
    <t>סיכום הפליטות מכלל הגיליונות - מתעדכן אוטומטית</t>
  </si>
  <si>
    <t>פרטי המדווח</t>
  </si>
  <si>
    <t>שם הישות המדווחת:</t>
  </si>
  <si>
    <t>שנת הדיווח:</t>
  </si>
  <si>
    <t>סקטור פעילות</t>
  </si>
  <si>
    <t>סקטור פעילות:</t>
  </si>
  <si>
    <t>ח.פ:</t>
  </si>
  <si>
    <t>בגיליון זה יש למלא את כלל הפרטים הנדרשים לגבי הישות המדווחת, איש קשר, והצהרת האמינות</t>
  </si>
  <si>
    <t>פרטי הישות המדווחת</t>
  </si>
  <si>
    <t>טבלת עזר המפרטת את מקדמי ההתחממות הגלובלית.</t>
  </si>
  <si>
    <t>טבלת עזר המפרטת את מקדמי הפליטה בהם נעשה שימוש בקובץ.</t>
  </si>
  <si>
    <t>אקוטריידרס, מוסד שמואל נאמן</t>
  </si>
  <si>
    <t xml:space="preserve">מקדמי פליטה לצריכת דלק של כלי רכב </t>
  </si>
  <si>
    <t>גט"ד</t>
  </si>
  <si>
    <t>נסועה שנתית כוללת  לשנת הדיווח (ק"מ)</t>
  </si>
  <si>
    <t>נסועה שנתית כוללת לשנת הדיווח (ק"מ)</t>
  </si>
  <si>
    <t xml:space="preserve"> הוראות למניעה וצמצום של זיהום אוויר מצי כלי רכב של חברת</t>
  </si>
  <si>
    <t>ח.פ</t>
  </si>
  <si>
    <t>לפי סעיפים 16 ו- 41 לחוק אוויר נקי, התשס"ח – 2008</t>
  </si>
  <si>
    <t>עמודה1</t>
  </si>
  <si>
    <t>פירוט כלי הרכב החשמליים המדווחים בדו"ח זה:</t>
  </si>
  <si>
    <t>יש להזין את כמויות החשמל שנצרך ע"י הארגון (ביחידות המתאימות) לשם טעינת כלי רכב חשמליים.</t>
  </si>
  <si>
    <t>מספר נהגי החברה שעברו הכשרה בשנת 2023</t>
  </si>
  <si>
    <t>סיכום פליטות גזי חממה</t>
  </si>
  <si>
    <t xml:space="preserve">טעינת חשמל לכלי הרכב </t>
  </si>
  <si>
    <t xml:space="preserve">יש למלא את: צריכת דלק כוללת (ליטר), תפוסת נוסעים ממוצעת שנתית (מספר נוסעים לכלי רכב בשנה),מקור הנתונים. </t>
  </si>
  <si>
    <t>שאר הקריטריונים מתעדכנים באופן אוטומטי.</t>
  </si>
  <si>
    <t>יש למלא את הצריכת חשמל לפי קוט"ש של רכבים חשמליים, תפוסת נוסעים ממוצעת שנתית,</t>
  </si>
  <si>
    <t>משקל הובלה ממוצע, נתוני רכישה ומקור הנתונים</t>
  </si>
  <si>
    <t>מטרת הגיליון</t>
  </si>
  <si>
    <t xml:space="preserve"> פליטות ישירות (מכלול 1) כתוצאה משריפת דלקים</t>
  </si>
  <si>
    <t>סיכום ביצוע נהיגה חסכונית</t>
  </si>
  <si>
    <t>סיכום מצבת כלי הרכב ופליטות חלקיקים נשימים</t>
  </si>
  <si>
    <t>סיכום מצבת ופליטות- אוטומטי</t>
  </si>
  <si>
    <t>מסנן חלקיקים</t>
  </si>
  <si>
    <t>סיכום פניות שנתי</t>
  </si>
  <si>
    <r>
      <t xml:space="preserve"> חישוב הפליטות העקיפות כתוצאה מצריכת חשמל מפורט בתקציר התקנון לתחבורה (עמוד 7) בסעיף שכותרתו "</t>
    </r>
    <r>
      <rPr>
        <b/>
        <sz val="12"/>
        <rFont val="Calibri"/>
        <family val="2"/>
      </rPr>
      <t>חישוב</t>
    </r>
    <r>
      <rPr>
        <sz val="12"/>
        <rFont val="Calibri"/>
        <family val="2"/>
        <charset val="177"/>
      </rPr>
      <t xml:space="preserve"> </t>
    </r>
    <r>
      <rPr>
        <b/>
        <sz val="12"/>
        <rFont val="Calibri"/>
        <family val="2"/>
      </rPr>
      <t>פליטות מצריכת חשמל (מכלול 2)".</t>
    </r>
    <r>
      <rPr>
        <sz val="12"/>
        <rFont val="Calibri"/>
        <family val="2"/>
        <charset val="177"/>
      </rPr>
      <t xml:space="preserve"> </t>
    </r>
  </si>
  <si>
    <t xml:space="preserve">טופס זה משמש לריכוז הנתונים, חישוב ודיווח פליטות זיהום וגזי חממה שמקורם מתחבורה בהתאם להוראה 10 והוראה 12(א) בהוראות למניעה וצמצום של זיהום אוויר מצי כלי רכב כבד לפי סעיפים 16 ו-41 לחוק אוויר נקי, התשס"ח – 2008.  </t>
  </si>
  <si>
    <t>נתוני רכישה (בקוט"ש)</t>
  </si>
  <si>
    <t xml:space="preserve">יש להזין הנתונים במשבצות הלבנות שיעור הפליטה יחושב אוטומטית על פי המקדמים הנתונים. </t>
  </si>
  <si>
    <t>רשימת מקדמי הפליטה לגזי חממה</t>
  </si>
  <si>
    <t xml:space="preserve">יש להזין את כמויות הגז (בק"ג) עבור כל אחד מהקררים שנצרכו. מקדמי הפליטה מתייחסים לאחוז הגז הנפלט מתוך כמות גז אשר הוכנסה למערכת. </t>
  </si>
  <si>
    <t xml:space="preserve">רשת ארצית (מקדם פליטה שנתי ממוצע).  </t>
  </si>
  <si>
    <t xml:space="preserve">המקדם משתנה על פי שנת הדיווח, ומשקף פליטות ממוצעות מכלל ספקי החשמל לרשת הארצית. </t>
  </si>
  <si>
    <t>שנת הדיווח שנבחרה היא:</t>
  </si>
  <si>
    <t xml:space="preserve">המשבצות בצבע כחול מתעדכנות אוטומטית. </t>
  </si>
  <si>
    <t>רישום ודיווח פליטות גזי חממה ומזהמי אוויר לשנת 2024</t>
  </si>
  <si>
    <t>תחבורה ציבורית</t>
  </si>
  <si>
    <t xml:space="preserve">הסעים </t>
  </si>
  <si>
    <t>שינוע/הובלה/חלוקה</t>
  </si>
  <si>
    <t>טיפול באשפה</t>
  </si>
  <si>
    <t xml:space="preserve"> מספר ח.פ:</t>
  </si>
  <si>
    <t>מספר נהגי החברה שעברו הכשרה בשנת 2024</t>
  </si>
  <si>
    <t>מספר הנהגים הקבועים על כלי רכב כבדים בחברה בשנת  2024</t>
  </si>
  <si>
    <r>
      <t xml:space="preserve">רישום ודיווח פליטות גזי חממה ומזהמי אוויר לשנת </t>
    </r>
    <r>
      <rPr>
        <b/>
        <sz val="16"/>
        <rFont val="Calibri"/>
        <family val="2"/>
      </rPr>
      <t>2024</t>
    </r>
  </si>
  <si>
    <r>
      <t xml:space="preserve">מקדם הפליטה של הרכב לפי תקן יורו </t>
    </r>
    <r>
      <rPr>
        <sz val="16"/>
        <rFont val="Calibri"/>
        <family val="2"/>
      </rPr>
      <t>(לפי התוספת הראשונה בהוראות)</t>
    </r>
    <r>
      <rPr>
        <b/>
        <sz val="16"/>
        <rFont val="Calibri"/>
        <family val="2"/>
      </rPr>
      <t xml:space="preserve">           </t>
    </r>
    <r>
      <rPr>
        <b/>
        <sz val="16"/>
        <color rgb="FFFF0000"/>
        <rFont val="Calibri"/>
        <family val="2"/>
      </rPr>
      <t>מילוי אוטומטי</t>
    </r>
  </si>
  <si>
    <r>
      <rPr>
        <sz val="16"/>
        <color rgb="FFFF0000"/>
        <rFont val="Calibri"/>
        <family val="2"/>
      </rPr>
      <t>*</t>
    </r>
    <r>
      <rPr>
        <sz val="16"/>
        <rFont val="Calibri"/>
        <family val="2"/>
      </rPr>
      <t xml:space="preserve">סוג רכב </t>
    </r>
  </si>
  <si>
    <r>
      <rPr>
        <b/>
        <sz val="16"/>
        <color rgb="FFFF0000"/>
        <rFont val="Calibri"/>
        <family val="2"/>
      </rPr>
      <t>*</t>
    </r>
    <r>
      <rPr>
        <b/>
        <sz val="16"/>
        <rFont val="Calibri"/>
        <family val="2"/>
      </rPr>
      <t xml:space="preserve">אמצעי הנעה </t>
    </r>
  </si>
  <si>
    <r>
      <rPr>
        <b/>
        <sz val="16"/>
        <color rgb="FFFF0000"/>
        <rFont val="Calibri"/>
        <family val="2"/>
      </rPr>
      <t>*</t>
    </r>
    <r>
      <rPr>
        <b/>
        <sz val="16"/>
        <rFont val="Calibri"/>
        <family val="2"/>
      </rPr>
      <t>שנת ייצור</t>
    </r>
  </si>
  <si>
    <r>
      <rPr>
        <b/>
        <sz val="16"/>
        <color rgb="FFFF0000"/>
        <rFont val="Calibri"/>
        <family val="2"/>
      </rPr>
      <t>*</t>
    </r>
    <r>
      <rPr>
        <b/>
        <sz val="16"/>
        <rFont val="Calibri"/>
        <family val="2"/>
      </rPr>
      <t>משקל כולל (ק"ג)</t>
    </r>
  </si>
  <si>
    <r>
      <rPr>
        <b/>
        <sz val="16"/>
        <color rgb="FFFF0000"/>
        <rFont val="Calibri"/>
        <family val="2"/>
      </rPr>
      <t>*</t>
    </r>
    <r>
      <rPr>
        <b/>
        <sz val="16"/>
        <rFont val="Calibri"/>
        <family val="2"/>
      </rPr>
      <t>תקן יורו</t>
    </r>
  </si>
  <si>
    <r>
      <t>אמצעי הפחתת הפליטות המותקן בשיטת רטרופיט ברכב בשימוש</t>
    </r>
    <r>
      <rPr>
        <b/>
        <sz val="14"/>
        <rFont val="Calibri"/>
        <family val="2"/>
      </rPr>
      <t xml:space="preserve"> </t>
    </r>
    <r>
      <rPr>
        <sz val="14"/>
        <rFont val="Calibri"/>
        <family val="2"/>
      </rPr>
      <t>(למשל יריעות סולריות או מסנן חלקיקים)</t>
    </r>
  </si>
  <si>
    <t xml:space="preserve">*מילוי מתוך רשימת הבחירה המוצעת. הרשימה מוצגת בעת עמידה על התא ולחיצה על הכפתור מצד שמאל של התא. </t>
  </si>
  <si>
    <t>בגיליון זה ממלאים סיכום לגבי ביצוע הכשרה לנהיגה חסכונית עבור במהלך 3 שנים האחרונות</t>
  </si>
  <si>
    <t>מאיה תור בע"מ</t>
  </si>
  <si>
    <t>היסעים</t>
  </si>
  <si>
    <t>ירון אפלבוים</t>
  </si>
  <si>
    <t>סמנכ"ל אחזקה ובטיחות</t>
  </si>
  <si>
    <t>yaron.app@maya-tour.co.il</t>
  </si>
  <si>
    <t>מרצדס oc500</t>
  </si>
  <si>
    <t>יוטנוג</t>
  </si>
  <si>
    <t>וולבו B8R</t>
  </si>
  <si>
    <t xml:space="preserve">וולבו B11R </t>
  </si>
  <si>
    <t>יוטונג טייגר</t>
  </si>
  <si>
    <t>man 18.36</t>
  </si>
  <si>
    <t>scania</t>
  </si>
  <si>
    <t>קינג לונג</t>
  </si>
  <si>
    <t>איסוזו</t>
  </si>
  <si>
    <t>אוטוקאר</t>
  </si>
  <si>
    <t>איריזר אינטגרל</t>
  </si>
  <si>
    <t>גולדן דרגון</t>
  </si>
  <si>
    <t>V</t>
  </si>
  <si>
    <t>במוסך עד התאריך 3.3</t>
  </si>
  <si>
    <t>במוסך עד התאריך 25.4</t>
  </si>
  <si>
    <t xml:space="preserve"> במוסך עד התאריך 11.8</t>
  </si>
  <si>
    <t xml:space="preserve"> במוסך עד התאריך 10.8</t>
  </si>
  <si>
    <t>במוסך עד התאריך 30.1.2025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</si>
</sst>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
    <numFmt numFmtId="43" formatCode="_ * #,##0.00_ ;_ * \-#,##0.00_ ;_ * &quot;-&quot;??_ ;_ @_ "/>
    <numFmt numFmtId="164" formatCode="0.000"/>
    <numFmt numFmtId="165" formatCode="0.0000"/>
    <numFmt numFmtId="166" formatCode="_ * #,##0_ ;_ * \-#,##0_ ;_ * &quot;-&quot;??_ ;_ @_ "/>
    <numFmt numFmtId="167" formatCode="#,##0_ ;\-#,##0\ "/>
    <numFmt numFmtId="168" formatCode="#,##0.0_ ;\-#,##0.0\ "/>
    <numFmt numFmtId="169" formatCode="0.0"/>
    <numFmt numFmtId="170" formatCode="#,##0.0"/>
    <numFmt numFmtId="171" formatCode="#,##0.000"/>
    <numFmt numFmtId="172" formatCode="0.0%"/>
    <numFmt numFmtId="173" formatCode="_ * #,##0.00000000_ ;_ * \-#,##0.00000000_ ;_ * &quot;-&quot;??_ ;_ @_ "/>
    <numFmt numFmtId="174" formatCode="#,##0.000_ ;\-#,##0.000\ "/>
    <numFmt numFmtId="175" formatCode="#,##0.00_ ;\-#,##0.00\ "/>
    <numFmt numFmtId="176" formatCode="0_ ;\-0\ "/>
  </numFmts>
  <fonts count="103" x14ac:knownFonts="1">
    <font>
      <sz val="11"/>
      <color theme="1"/>
      <name val="Arial"/>
      <family val="2"/>
      <scheme val="minor"/>
    </font>
    <font>
      <sz val="11"/>
      <color theme="1"/>
      <name val="Arial"/>
      <family val="2"/>
      <charset val="177"/>
      <scheme val="minor"/>
    </font>
    <font>
      <sz val="10"/>
      <color theme="1"/>
      <name val="Arial"/>
      <family val="2"/>
    </font>
    <font>
      <sz val="14"/>
      <color theme="1"/>
      <name val="David"/>
      <family val="2"/>
    </font>
    <font>
      <sz val="11"/>
      <color theme="1"/>
      <name val="David"/>
      <family val="2"/>
    </font>
    <font>
      <b/>
      <sz val="14"/>
      <color rgb="FF000000"/>
      <name val="David"/>
      <family val="2"/>
    </font>
    <font>
      <b/>
      <sz val="14"/>
      <color theme="1"/>
      <name val="David"/>
      <family val="2"/>
    </font>
    <font>
      <b/>
      <i/>
      <sz val="16"/>
      <color theme="1"/>
      <name val="David"/>
      <family val="2"/>
    </font>
    <font>
      <sz val="14"/>
      <color theme="1"/>
      <name val="Arial"/>
      <family val="2"/>
    </font>
    <font>
      <sz val="11"/>
      <color theme="1"/>
      <name val="Arial"/>
      <family val="2"/>
    </font>
    <font>
      <b/>
      <sz val="14"/>
      <color rgb="FF8DB3E2"/>
      <name val="David"/>
      <family val="2"/>
    </font>
    <font>
      <sz val="10"/>
      <color theme="1"/>
      <name val="David"/>
      <family val="2"/>
    </font>
    <font>
      <sz val="11"/>
      <color theme="1"/>
      <name val="Calibri"/>
      <family val="2"/>
      <charset val="177"/>
    </font>
    <font>
      <sz val="11"/>
      <color theme="0"/>
      <name val="Calibri"/>
      <family val="2"/>
      <charset val="177"/>
    </font>
    <font>
      <b/>
      <sz val="12"/>
      <name val="Calibri"/>
      <family val="2"/>
    </font>
    <font>
      <sz val="12"/>
      <name val="Calibri"/>
      <family val="2"/>
      <charset val="177"/>
    </font>
    <font>
      <sz val="11"/>
      <name val="Calibri"/>
      <family val="2"/>
      <charset val="177"/>
    </font>
    <font>
      <sz val="14"/>
      <color indexed="8"/>
      <name val="Calibri"/>
      <family val="2"/>
      <charset val="177"/>
    </font>
    <font>
      <sz val="11"/>
      <color indexed="8"/>
      <name val="Calibri"/>
      <family val="2"/>
      <charset val="177"/>
    </font>
    <font>
      <b/>
      <sz val="12"/>
      <color indexed="8"/>
      <name val="Calibri"/>
      <family val="2"/>
    </font>
    <font>
      <sz val="12"/>
      <color indexed="8"/>
      <name val="Calibri"/>
      <family val="2"/>
      <charset val="177"/>
    </font>
    <font>
      <sz val="11"/>
      <color theme="1" tint="0.14999847407452621"/>
      <name val="Calibri"/>
      <family val="2"/>
      <charset val="177"/>
    </font>
    <font>
      <b/>
      <sz val="11"/>
      <color theme="1"/>
      <name val="Calibri"/>
      <family val="2"/>
    </font>
    <font>
      <sz val="11"/>
      <color rgb="FFFF0000"/>
      <name val="Calibri"/>
      <family val="2"/>
      <charset val="177"/>
    </font>
    <font>
      <sz val="14"/>
      <color theme="1"/>
      <name val="Calibri"/>
      <family val="2"/>
    </font>
    <font>
      <sz val="16"/>
      <color theme="1"/>
      <name val="Calibri"/>
      <family val="2"/>
    </font>
    <font>
      <b/>
      <sz val="16"/>
      <color rgb="FF000000"/>
      <name val="Calibri"/>
      <family val="2"/>
    </font>
    <font>
      <b/>
      <sz val="16"/>
      <color theme="1"/>
      <name val="Calibri"/>
      <family val="2"/>
    </font>
    <font>
      <b/>
      <i/>
      <sz val="16"/>
      <color theme="1"/>
      <name val="Calibri"/>
      <family val="2"/>
    </font>
    <font>
      <b/>
      <sz val="20"/>
      <color theme="1"/>
      <name val="Calibri"/>
      <family val="2"/>
    </font>
    <font>
      <sz val="14"/>
      <name val="Calibri"/>
      <family val="2"/>
    </font>
    <font>
      <sz val="10"/>
      <name val="Calibri"/>
      <family val="2"/>
    </font>
    <font>
      <b/>
      <sz val="14"/>
      <name val="Calibri"/>
      <family val="2"/>
    </font>
    <font>
      <sz val="15"/>
      <name val="Calibri"/>
      <family val="2"/>
    </font>
    <font>
      <b/>
      <sz val="24"/>
      <name val="Calibri"/>
      <family val="2"/>
    </font>
    <font>
      <b/>
      <sz val="11"/>
      <name val="Calibri"/>
      <family val="2"/>
    </font>
    <font>
      <b/>
      <sz val="14"/>
      <color theme="1"/>
      <name val="Calibri"/>
      <family val="2"/>
    </font>
    <font>
      <b/>
      <sz val="12"/>
      <color theme="1"/>
      <name val="Calibri"/>
      <family val="2"/>
    </font>
    <font>
      <b/>
      <sz val="18"/>
      <color theme="1"/>
      <name val="Calibri"/>
      <family val="2"/>
    </font>
    <font>
      <vertAlign val="subscript"/>
      <sz val="12"/>
      <color indexed="8"/>
      <name val="Arial"/>
      <family val="2"/>
    </font>
    <font>
      <sz val="12"/>
      <color indexed="8"/>
      <name val="Arial"/>
      <family val="2"/>
    </font>
    <font>
      <b/>
      <i/>
      <sz val="12"/>
      <color indexed="8"/>
      <name val="Calibri"/>
      <family val="2"/>
    </font>
    <font>
      <sz val="12"/>
      <color indexed="8"/>
      <name val="David"/>
      <family val="2"/>
      <charset val="177"/>
    </font>
    <font>
      <sz val="10"/>
      <color theme="1"/>
      <name val="Calibri"/>
      <family val="2"/>
    </font>
    <font>
      <i/>
      <sz val="10"/>
      <color theme="1"/>
      <name val="Calibri"/>
      <family val="2"/>
    </font>
    <font>
      <b/>
      <sz val="10"/>
      <color theme="1"/>
      <name val="Calibri"/>
      <family val="2"/>
    </font>
    <font>
      <u/>
      <sz val="11"/>
      <color theme="10"/>
      <name val="Arial"/>
      <family val="2"/>
      <charset val="177"/>
    </font>
    <font>
      <sz val="10"/>
      <name val="Arial"/>
      <family val="2"/>
    </font>
    <font>
      <sz val="12"/>
      <color theme="1"/>
      <name val="Calibri"/>
      <family val="2"/>
    </font>
    <font>
      <b/>
      <sz val="14"/>
      <color indexed="8"/>
      <name val="Calibri"/>
      <family val="2"/>
    </font>
    <font>
      <b/>
      <sz val="11"/>
      <color indexed="8"/>
      <name val="Calibri"/>
      <family val="2"/>
    </font>
    <font>
      <sz val="11"/>
      <color rgb="FF000000"/>
      <name val="Calibri"/>
      <family val="2"/>
    </font>
    <font>
      <vertAlign val="subscript"/>
      <sz val="11"/>
      <color rgb="FF000000"/>
      <name val="Calibri"/>
      <family val="2"/>
    </font>
    <font>
      <vertAlign val="subscript"/>
      <sz val="11"/>
      <name val="Calibri"/>
      <family val="2"/>
    </font>
    <font>
      <b/>
      <vertAlign val="subscript"/>
      <sz val="11"/>
      <name val="Calibri"/>
      <family val="2"/>
    </font>
    <font>
      <vertAlign val="superscript"/>
      <sz val="11"/>
      <color rgb="FFFF0000"/>
      <name val="Calibri"/>
      <family val="2"/>
    </font>
    <font>
      <vertAlign val="superscript"/>
      <sz val="11"/>
      <color theme="0"/>
      <name val="Calibri"/>
      <family val="2"/>
    </font>
    <font>
      <b/>
      <sz val="10"/>
      <color indexed="8"/>
      <name val="Calibri"/>
      <family val="2"/>
    </font>
    <font>
      <sz val="10"/>
      <color indexed="8"/>
      <name val="Calibri"/>
      <family val="2"/>
    </font>
    <font>
      <u/>
      <sz val="11"/>
      <color theme="10"/>
      <name val="Calibri"/>
      <family val="2"/>
    </font>
    <font>
      <b/>
      <sz val="10"/>
      <name val="Calibri"/>
      <family val="2"/>
    </font>
    <font>
      <b/>
      <sz val="24"/>
      <color theme="1"/>
      <name val="Calibri"/>
      <family val="2"/>
    </font>
    <font>
      <b/>
      <u/>
      <sz val="16"/>
      <color theme="1"/>
      <name val="Calibri"/>
      <family val="2"/>
    </font>
    <font>
      <b/>
      <sz val="20"/>
      <name val="Calibri"/>
      <family val="2"/>
    </font>
    <font>
      <sz val="11"/>
      <name val="Arial"/>
      <family val="2"/>
      <scheme val="minor"/>
    </font>
    <font>
      <b/>
      <sz val="11"/>
      <color theme="1"/>
      <name val="Arial"/>
      <family val="2"/>
      <charset val="177"/>
      <scheme val="minor"/>
    </font>
    <font>
      <b/>
      <u/>
      <sz val="12"/>
      <name val="Calibri"/>
      <family val="2"/>
    </font>
    <font>
      <sz val="26"/>
      <name val="Calibri"/>
      <family val="2"/>
    </font>
    <font>
      <sz val="26"/>
      <color theme="1"/>
      <name val="Calibri"/>
      <family val="2"/>
    </font>
    <font>
      <b/>
      <sz val="18"/>
      <name val="Calibri"/>
      <family val="2"/>
    </font>
    <font>
      <b/>
      <sz val="16"/>
      <name val="Calibri"/>
      <family val="2"/>
    </font>
    <font>
      <b/>
      <u/>
      <sz val="14"/>
      <name val="Calibri"/>
      <family val="2"/>
    </font>
    <font>
      <b/>
      <u/>
      <sz val="18"/>
      <name val="Calibri"/>
      <family val="2"/>
    </font>
    <font>
      <b/>
      <u/>
      <sz val="16"/>
      <name val="Calibri"/>
      <family val="2"/>
    </font>
    <font>
      <sz val="16"/>
      <name val="Calibri"/>
      <family val="2"/>
    </font>
    <font>
      <b/>
      <sz val="18"/>
      <color indexed="8"/>
      <name val="Calibri"/>
      <family val="2"/>
    </font>
    <font>
      <sz val="18"/>
      <name val="Calibri"/>
      <family val="2"/>
    </font>
    <font>
      <sz val="18"/>
      <color indexed="8"/>
      <name val="Calibri"/>
      <family val="2"/>
    </font>
    <font>
      <sz val="18"/>
      <color theme="1"/>
      <name val="Calibri"/>
      <family val="2"/>
    </font>
    <font>
      <sz val="18"/>
      <color theme="0"/>
      <name val="Calibri"/>
      <family val="2"/>
    </font>
    <font>
      <i/>
      <sz val="18"/>
      <color theme="1"/>
      <name val="Calibri"/>
      <family val="2"/>
    </font>
    <font>
      <b/>
      <sz val="18"/>
      <name val="Arial"/>
      <family val="2"/>
      <scheme val="minor"/>
    </font>
    <font>
      <b/>
      <u/>
      <sz val="18"/>
      <color theme="1"/>
      <name val="Calibri"/>
      <family val="2"/>
    </font>
    <font>
      <sz val="16"/>
      <color indexed="8"/>
      <name val="Calibri"/>
      <family val="2"/>
      <charset val="177"/>
    </font>
    <font>
      <b/>
      <sz val="16"/>
      <name val="Arial"/>
      <family val="2"/>
      <scheme val="minor"/>
    </font>
    <font>
      <sz val="14"/>
      <color theme="1"/>
      <name val="Arial"/>
      <family val="2"/>
      <scheme val="minor"/>
    </font>
    <font>
      <b/>
      <sz val="14"/>
      <name val="Arial"/>
      <family val="2"/>
      <scheme val="minor"/>
    </font>
    <font>
      <b/>
      <sz val="18"/>
      <color theme="1"/>
      <name val="David"/>
      <family val="2"/>
      <charset val="177"/>
    </font>
    <font>
      <sz val="20"/>
      <color theme="1"/>
      <name val="Arial"/>
      <family val="2"/>
      <scheme val="minor"/>
    </font>
    <font>
      <b/>
      <sz val="22"/>
      <color theme="1"/>
      <name val="Calibri"/>
      <family val="2"/>
    </font>
    <font>
      <b/>
      <sz val="16"/>
      <color indexed="8"/>
      <name val="Calibri"/>
      <family val="2"/>
    </font>
    <font>
      <b/>
      <sz val="16"/>
      <color rgb="FFFF0000"/>
      <name val="Calibri"/>
      <family val="2"/>
    </font>
    <font>
      <b/>
      <sz val="14"/>
      <color rgb="FFFF0000"/>
      <name val="Calibri"/>
      <family val="2"/>
    </font>
    <font>
      <sz val="16"/>
      <color rgb="FFFF0000"/>
      <name val="Calibri"/>
      <family val="2"/>
    </font>
    <font>
      <b/>
      <sz val="11"/>
      <color theme="1"/>
      <name val="Arial"/>
      <family val="2"/>
    </font>
    <font>
      <sz val="11"/>
      <color theme="1"/>
      <name val="Arial"/>
      <family val="2"/>
      <scheme val="minor"/>
    </font>
    <font>
      <sz val="11"/>
      <name val="Calibri"/>
      <family val="2"/>
    </font>
    <font>
      <sz val="12"/>
      <name val="Calibri"/>
      <family val="2"/>
    </font>
    <font>
      <sz val="16"/>
      <color theme="1"/>
      <name val="Arial"/>
      <family val="2"/>
      <charset val="177"/>
      <scheme val="minor"/>
    </font>
    <font>
      <sz val="16"/>
      <color theme="1"/>
      <name val="Arial"/>
      <family val="2"/>
      <scheme val="minor"/>
    </font>
    <font>
      <b/>
      <sz val="16"/>
      <name val="Calibri"/>
      <family val="2"/>
      <charset val="177"/>
    </font>
    <font>
      <sz val="16"/>
      <name val="Arial"/>
      <family val="2"/>
      <charset val="177"/>
      <scheme val="major"/>
    </font>
    <font>
      <b/>
      <sz val="12"/>
      <name val="Calibri"/>
      <family val="2"/>
      <charset val="177"/>
    </font>
  </fonts>
  <fills count="35">
    <fill>
      <patternFill patternType="none"/>
    </fill>
    <fill>
      <patternFill patternType="gray125"/>
    </fill>
    <fill>
      <patternFill patternType="solid">
        <fgColor theme="0" tint="-0.24994659260841701"/>
        <bgColor indexed="64"/>
      </patternFill>
    </fill>
    <fill>
      <patternFill patternType="solid">
        <fgColor theme="0" tint="-0.14996795556505021"/>
        <bgColor indexed="64"/>
      </patternFill>
    </fill>
    <fill>
      <patternFill patternType="solid">
        <fgColor theme="0"/>
        <bgColor indexed="64"/>
      </patternFill>
    </fill>
    <fill>
      <patternFill patternType="solid">
        <fgColor indexed="9"/>
        <bgColor indexed="64"/>
      </patternFill>
    </fill>
    <fill>
      <patternFill patternType="solid">
        <fgColor theme="8" tint="0.59996337778862885"/>
        <bgColor indexed="64"/>
      </patternFill>
    </fill>
    <fill>
      <patternFill patternType="solid">
        <fgColor theme="6" tint="-0.24994659260841701"/>
        <bgColor indexed="64"/>
      </patternFill>
    </fill>
    <fill>
      <patternFill patternType="solid">
        <fgColor theme="8" tint="0.59996337778862885"/>
        <bgColor indexed="64"/>
      </patternFill>
    </fill>
    <fill>
      <patternFill patternType="solid">
        <fgColor theme="4" tint="0.59996337778862885"/>
        <bgColor indexed="64"/>
      </patternFill>
    </fill>
    <fill>
      <patternFill patternType="solid">
        <fgColor theme="8" tint="0.39997558519241921"/>
        <bgColor indexed="64"/>
      </patternFill>
    </fill>
    <fill>
      <patternFill patternType="solid">
        <fgColor theme="4" tint="0.59996337778862885"/>
        <bgColor indexed="64"/>
      </patternFill>
    </fill>
    <fill>
      <patternFill patternType="solid">
        <fgColor theme="8" tint="0.59996337778862885"/>
        <bgColor indexed="64"/>
      </patternFill>
    </fill>
    <fill>
      <patternFill patternType="solid">
        <fgColor theme="8" tint="0.59996337778862885"/>
        <bgColor indexed="64"/>
      </patternFill>
    </fill>
    <fill>
      <patternFill patternType="solid">
        <fgColor theme="8" tint="0.59996337778862885"/>
        <bgColor indexed="64"/>
      </patternFill>
    </fill>
    <fill>
      <patternFill patternType="solid">
        <fgColor theme="8" tint="0.79995117038483843"/>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theme="4" tint="0.79995117038483843"/>
        <bgColor indexed="64"/>
      </patternFill>
    </fill>
    <fill>
      <patternFill patternType="solid">
        <fgColor theme="0" tint="-0.14996795556505021"/>
        <bgColor indexed="64"/>
      </patternFill>
    </fill>
    <fill>
      <patternFill patternType="solid">
        <fgColor theme="2" tint="-0.24994659260841701"/>
        <bgColor indexed="64"/>
      </patternFill>
    </fill>
    <fill>
      <patternFill patternType="solid">
        <fgColor theme="8" tint="0.59996337778862885"/>
        <bgColor indexed="64"/>
      </patternFill>
    </fill>
    <fill>
      <patternFill patternType="solid">
        <fgColor rgb="FFBFBFBF"/>
        <bgColor indexed="64"/>
      </patternFill>
    </fill>
    <fill>
      <patternFill patternType="solid">
        <fgColor theme="2" tint="-4.9958800012207406E-2"/>
        <bgColor indexed="64"/>
      </patternFill>
    </fill>
    <fill>
      <patternFill patternType="solid">
        <fgColor theme="4" tint="0.39997558519241921"/>
        <bgColor indexed="64"/>
      </patternFill>
    </fill>
    <fill>
      <patternFill patternType="solid">
        <fgColor theme="1"/>
        <bgColor indexed="64"/>
      </patternFill>
    </fill>
    <fill>
      <patternFill patternType="solid">
        <fgColor theme="2" tint="-0.14996795556505021"/>
        <bgColor indexed="64"/>
      </patternFill>
    </fill>
    <fill>
      <patternFill patternType="solid">
        <fgColor theme="2"/>
        <bgColor indexed="64"/>
      </patternFill>
    </fill>
    <fill>
      <patternFill patternType="solid">
        <fgColor indexed="42"/>
        <bgColor indexed="64"/>
      </patternFill>
    </fill>
    <fill>
      <patternFill patternType="solid">
        <fgColor indexed="44"/>
        <bgColor indexed="64"/>
      </patternFill>
    </fill>
    <fill>
      <patternFill patternType="solid">
        <fgColor rgb="FFFFFFCC"/>
        <bgColor indexed="64"/>
      </patternFill>
    </fill>
    <fill>
      <patternFill patternType="solid">
        <fgColor theme="4" tint="0.39997558519241921"/>
        <bgColor indexed="64"/>
      </patternFill>
    </fill>
    <fill>
      <patternFill patternType="solid">
        <fgColor theme="8" tint="0.59996337778862885"/>
        <bgColor indexed="64"/>
      </patternFill>
    </fill>
    <fill>
      <patternFill patternType="solid">
        <fgColor theme="8" tint="0.59996337778862885"/>
        <bgColor indexed="64"/>
      </patternFill>
    </fill>
    <fill>
      <patternFill patternType="solid">
        <fgColor theme="0" tint="-0.249977111117893"/>
        <bgColor indexed="64"/>
      </patternFill>
    </fill>
  </fills>
  <borders count="108">
    <border>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top/>
      <bottom/>
      <diagonal/>
    </border>
    <border>
      <left style="thin">
        <color auto="1"/>
      </left>
      <right/>
      <top style="thin">
        <color auto="1"/>
      </top>
      <bottom/>
      <diagonal/>
    </border>
    <border>
      <left/>
      <right/>
      <top style="thin">
        <color auto="1"/>
      </top>
      <bottom/>
      <diagonal/>
    </border>
    <border>
      <left/>
      <right/>
      <top/>
      <bottom style="thin">
        <color auto="1"/>
      </bottom>
      <diagonal/>
    </border>
    <border>
      <left style="thin">
        <color auto="1"/>
      </left>
      <right/>
      <top/>
      <bottom/>
      <diagonal/>
    </border>
    <border>
      <left style="medium">
        <color auto="1"/>
      </left>
      <right/>
      <top style="medium">
        <color auto="1"/>
      </top>
      <bottom/>
      <diagonal/>
    </border>
    <border>
      <left/>
      <right/>
      <top style="medium">
        <color auto="1"/>
      </top>
      <bottom/>
      <diagonal/>
    </border>
    <border>
      <left/>
      <right/>
      <top/>
      <bottom style="medium">
        <color auto="1"/>
      </bottom>
      <diagonal/>
    </border>
    <border>
      <left style="medium">
        <color auto="1"/>
      </left>
      <right/>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rgb="FF000000"/>
      </right>
      <top/>
      <bottom/>
      <diagonal/>
    </border>
    <border>
      <left style="medium">
        <color rgb="FF000000"/>
      </left>
      <right style="thin">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medium">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thin">
        <color rgb="FF000000"/>
      </left>
      <right style="thin">
        <color rgb="FF000000"/>
      </right>
      <top style="thin">
        <color rgb="FF000000"/>
      </top>
      <bottom/>
      <diagonal/>
    </border>
    <border>
      <left/>
      <right style="medium">
        <color rgb="FF000000"/>
      </right>
      <top style="thin">
        <color rgb="FF000000"/>
      </top>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bottom/>
      <diagonal/>
    </border>
    <border>
      <left style="thin">
        <color auto="1"/>
      </left>
      <right style="thin">
        <color auto="1"/>
      </right>
      <top/>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right style="thin">
        <color theme="1"/>
      </right>
      <top/>
      <bottom/>
      <diagonal/>
    </border>
    <border>
      <left/>
      <right/>
      <top style="thin">
        <color auto="1"/>
      </top>
      <bottom style="thin">
        <color auto="1"/>
      </bottom>
      <diagonal/>
    </border>
    <border>
      <left/>
      <right style="thin">
        <color auto="1"/>
      </right>
      <top style="thin">
        <color auto="1"/>
      </top>
      <bottom style="thin">
        <color auto="1"/>
      </bottom>
      <diagonal/>
    </border>
    <border>
      <left style="dashed">
        <color auto="1"/>
      </left>
      <right/>
      <top/>
      <bottom style="dashed">
        <color auto="1"/>
      </bottom>
      <diagonal/>
    </border>
    <border>
      <left/>
      <right/>
      <top/>
      <bottom style="dashed">
        <color auto="1"/>
      </bottom>
      <diagonal/>
    </border>
    <border>
      <left/>
      <right style="thin">
        <color auto="1"/>
      </right>
      <top/>
      <bottom style="dashed">
        <color auto="1"/>
      </bottom>
      <diagonal/>
    </border>
    <border>
      <left style="thin">
        <color auto="1"/>
      </left>
      <right/>
      <top/>
      <bottom style="dashed">
        <color auto="1"/>
      </bottom>
      <diagonal/>
    </border>
    <border>
      <left style="dashed">
        <color auto="1"/>
      </left>
      <right/>
      <top style="dashed">
        <color auto="1"/>
      </top>
      <bottom style="hair">
        <color auto="1"/>
      </bottom>
      <diagonal/>
    </border>
    <border>
      <left/>
      <right/>
      <top style="dashed">
        <color auto="1"/>
      </top>
      <bottom style="hair">
        <color auto="1"/>
      </bottom>
      <diagonal/>
    </border>
    <border>
      <left/>
      <right/>
      <top style="dashed">
        <color auto="1"/>
      </top>
      <bottom style="dashed">
        <color auto="1"/>
      </bottom>
      <diagonal/>
    </border>
    <border>
      <left/>
      <right style="thin">
        <color auto="1"/>
      </right>
      <top style="dashed">
        <color auto="1"/>
      </top>
      <bottom style="dashed">
        <color auto="1"/>
      </bottom>
      <diagonal/>
    </border>
    <border>
      <left style="thin">
        <color auto="1"/>
      </left>
      <right/>
      <top style="hair">
        <color auto="1"/>
      </top>
      <bottom style="dashed">
        <color auto="1"/>
      </bottom>
      <diagonal/>
    </border>
    <border>
      <left/>
      <right/>
      <top style="hair">
        <color auto="1"/>
      </top>
      <bottom style="dashed">
        <color auto="1"/>
      </bottom>
      <diagonal/>
    </border>
    <border>
      <left/>
      <right/>
      <top style="dashed">
        <color auto="1"/>
      </top>
      <bottom/>
      <diagonal/>
    </border>
    <border>
      <left/>
      <right style="thin">
        <color auto="1"/>
      </right>
      <top style="dashed">
        <color auto="1"/>
      </top>
      <bottom/>
      <diagonal/>
    </border>
    <border>
      <left style="thin">
        <color auto="1"/>
      </left>
      <right/>
      <top style="dashed">
        <color auto="1"/>
      </top>
      <bottom/>
      <diagonal/>
    </border>
    <border>
      <left style="thin">
        <color auto="1"/>
      </left>
      <right/>
      <top/>
      <bottom style="hair">
        <color auto="1"/>
      </bottom>
      <diagonal/>
    </border>
    <border>
      <left/>
      <right/>
      <top/>
      <bottom style="hair">
        <color auto="1"/>
      </bottom>
      <diagonal/>
    </border>
    <border>
      <left style="thin">
        <color auto="1"/>
      </left>
      <right/>
      <top style="dashed">
        <color auto="1"/>
      </top>
      <bottom style="dashed">
        <color auto="1"/>
      </bottom>
      <diagonal/>
    </border>
    <border>
      <left/>
      <right style="thin">
        <color auto="1"/>
      </right>
      <top style="hair">
        <color auto="1"/>
      </top>
      <bottom style="hair">
        <color auto="1"/>
      </bottom>
      <diagonal/>
    </border>
    <border>
      <left/>
      <right style="thin">
        <color auto="1"/>
      </right>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rgb="FF000000"/>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right style="medium">
        <color auto="1"/>
      </right>
      <top style="thin">
        <color auto="1"/>
      </top>
      <bottom style="thin">
        <color auto="1"/>
      </bottom>
      <diagonal/>
    </border>
    <border>
      <left style="thick">
        <color indexed="10"/>
      </left>
      <right/>
      <top style="thick">
        <color indexed="10"/>
      </top>
      <bottom/>
      <diagonal/>
    </border>
    <border>
      <left style="medium">
        <color auto="1"/>
      </left>
      <right style="medium">
        <color auto="1"/>
      </right>
      <top style="medium">
        <color auto="1"/>
      </top>
      <bottom/>
      <diagonal/>
    </border>
    <border>
      <left/>
      <right style="medium">
        <color auto="1"/>
      </right>
      <top style="medium">
        <color auto="1"/>
      </top>
      <bottom/>
      <diagonal/>
    </border>
    <border>
      <left/>
      <right style="medium">
        <color auto="1"/>
      </right>
      <top/>
      <bottom/>
      <diagonal/>
    </border>
    <border>
      <left/>
      <right style="medium">
        <color auto="1"/>
      </right>
      <top/>
      <bottom style="medium">
        <color auto="1"/>
      </bottom>
      <diagonal/>
    </border>
    <border>
      <left style="medium">
        <color auto="1"/>
      </left>
      <right style="thin">
        <color rgb="FF000000"/>
      </right>
      <top style="medium">
        <color auto="1"/>
      </top>
      <bottom style="medium">
        <color auto="1"/>
      </bottom>
      <diagonal/>
    </border>
    <border>
      <left style="thin">
        <color rgb="FF000000"/>
      </left>
      <right style="thin">
        <color rgb="FF000000"/>
      </right>
      <top style="medium">
        <color auto="1"/>
      </top>
      <bottom style="medium">
        <color auto="1"/>
      </bottom>
      <diagonal/>
    </border>
    <border>
      <left style="thin">
        <color rgb="FF000000"/>
      </left>
      <right style="medium">
        <color auto="1"/>
      </right>
      <top style="medium">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style="medium">
        <color auto="1"/>
      </left>
      <right/>
      <top style="thin">
        <color auto="1"/>
      </top>
      <bottom style="thin">
        <color auto="1"/>
      </bottom>
      <diagonal/>
    </border>
    <border>
      <left style="medium">
        <color auto="1"/>
      </left>
      <right/>
      <top style="thin">
        <color auto="1"/>
      </top>
      <bottom/>
      <diagonal/>
    </border>
    <border>
      <left style="medium">
        <color auto="1"/>
      </left>
      <right/>
      <top style="medium">
        <color auto="1"/>
      </top>
      <bottom style="thin">
        <color auto="1"/>
      </bottom>
      <diagonal/>
    </border>
    <border>
      <left/>
      <right style="thin">
        <color auto="1"/>
      </right>
      <top style="medium">
        <color auto="1"/>
      </top>
      <bottom/>
      <diagonal/>
    </border>
    <border>
      <left style="thick">
        <color indexed="10"/>
      </left>
      <right/>
      <top/>
      <bottom/>
      <diagonal/>
    </border>
    <border>
      <left style="medium">
        <color auto="1"/>
      </left>
      <right style="medium">
        <color auto="1"/>
      </right>
      <top/>
      <bottom style="medium">
        <color auto="1"/>
      </bottom>
      <diagonal/>
    </border>
    <border>
      <left/>
      <right style="thin">
        <color rgb="FF000000"/>
      </right>
      <top style="thin">
        <color rgb="FF000000"/>
      </top>
      <bottom/>
      <diagonal/>
    </border>
    <border>
      <left style="thin">
        <color rgb="FF000000"/>
      </left>
      <right style="thin">
        <color auto="1"/>
      </right>
      <top style="thin">
        <color auto="1"/>
      </top>
      <bottom style="thin">
        <color auto="1"/>
      </bottom>
      <diagonal/>
    </border>
    <border>
      <left style="thin">
        <color auto="1"/>
      </left>
      <right/>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s>
  <cellStyleXfs count="11">
    <xf numFmtId="0" fontId="0" fillId="0" borderId="0"/>
    <xf numFmtId="9" fontId="95" fillId="0" borderId="0" applyFont="0" applyFill="0" applyBorder="0" applyAlignment="0" applyProtection="0"/>
    <xf numFmtId="0" fontId="12" fillId="0" borderId="0"/>
    <xf numFmtId="43" fontId="18" fillId="0" borderId="0" applyFont="0" applyFill="0" applyBorder="0" applyAlignment="0" applyProtection="0"/>
    <xf numFmtId="9" fontId="18" fillId="0" borderId="0" applyFont="0" applyFill="0" applyBorder="0" applyAlignment="0" applyProtection="0"/>
    <xf numFmtId="0" fontId="95" fillId="0" borderId="0"/>
    <xf numFmtId="0" fontId="95" fillId="0" borderId="0"/>
    <xf numFmtId="0" fontId="46" fillId="0" borderId="0" applyNumberFormat="0" applyFill="0" applyBorder="0">
      <protection locked="0"/>
    </xf>
    <xf numFmtId="0" fontId="47" fillId="0" borderId="0"/>
    <xf numFmtId="43" fontId="47" fillId="0" borderId="0" applyFont="0" applyFill="0" applyBorder="0" applyAlignment="0" applyProtection="0"/>
    <xf numFmtId="0" fontId="1" fillId="0" borderId="0"/>
  </cellStyleXfs>
  <cellXfs count="983">
    <xf numFmtId="0" fontId="0" fillId="0" borderId="0" xfId="0"/>
    <xf numFmtId="0" fontId="16" fillId="6" borderId="16" xfId="2" applyFont="1" applyFill="1" applyBorder="1" applyAlignment="1" applyProtection="1">
      <alignment horizontal="right" vertical="center" wrapText="1"/>
      <protection hidden="1"/>
    </xf>
    <xf numFmtId="0" fontId="16" fillId="6" borderId="40" xfId="2" applyFont="1" applyFill="1" applyBorder="1" applyAlignment="1" applyProtection="1">
      <alignment horizontal="right" vertical="center" wrapText="1"/>
      <protection hidden="1"/>
    </xf>
    <xf numFmtId="0" fontId="16" fillId="6" borderId="14" xfId="2" applyFont="1" applyFill="1" applyBorder="1" applyAlignment="1" applyProtection="1">
      <alignment horizontal="right" vertical="center" wrapText="1"/>
      <protection hidden="1"/>
    </xf>
    <xf numFmtId="0" fontId="16" fillId="6" borderId="12" xfId="2" applyFont="1" applyFill="1" applyBorder="1" applyAlignment="1" applyProtection="1">
      <alignment horizontal="right" vertical="center" wrapText="1"/>
      <protection hidden="1"/>
    </xf>
    <xf numFmtId="0" fontId="16" fillId="6" borderId="50" xfId="2" applyFont="1" applyFill="1" applyBorder="1" applyAlignment="1" applyProtection="1">
      <alignment horizontal="right" vertical="center" wrapText="1"/>
      <protection hidden="1"/>
    </xf>
    <xf numFmtId="167" fontId="14" fillId="9" borderId="14" xfId="2" applyNumberFormat="1" applyFont="1" applyFill="1" applyBorder="1" applyAlignment="1" applyProtection="1">
      <alignment horizontal="center" vertical="center" wrapText="1" readingOrder="2"/>
      <protection hidden="1"/>
    </xf>
    <xf numFmtId="167" fontId="14" fillId="9" borderId="4" xfId="2" applyNumberFormat="1" applyFont="1" applyFill="1" applyBorder="1" applyAlignment="1" applyProtection="1">
      <alignment horizontal="center" vertical="center" wrapText="1" readingOrder="2"/>
      <protection hidden="1"/>
    </xf>
    <xf numFmtId="0" fontId="14" fillId="9" borderId="14" xfId="2" applyFont="1" applyFill="1" applyBorder="1" applyAlignment="1" applyProtection="1">
      <alignment horizontal="center" vertical="center" readingOrder="2"/>
      <protection hidden="1"/>
    </xf>
    <xf numFmtId="0" fontId="14" fillId="9" borderId="4" xfId="2" applyFont="1" applyFill="1" applyBorder="1" applyAlignment="1" applyProtection="1">
      <alignment horizontal="center" vertical="center" readingOrder="2"/>
      <protection hidden="1"/>
    </xf>
    <xf numFmtId="0" fontId="14" fillId="9" borderId="101" xfId="2" applyFont="1" applyFill="1" applyBorder="1" applyAlignment="1" applyProtection="1">
      <alignment horizontal="center" vertical="center" wrapText="1" readingOrder="2"/>
      <protection hidden="1"/>
    </xf>
    <xf numFmtId="0" fontId="14" fillId="9" borderId="13" xfId="2" applyFont="1" applyFill="1" applyBorder="1" applyAlignment="1" applyProtection="1">
      <alignment horizontal="center" vertical="center" wrapText="1" readingOrder="2"/>
      <protection hidden="1"/>
    </xf>
    <xf numFmtId="0" fontId="14" fillId="9" borderId="15" xfId="2" applyFont="1" applyFill="1" applyBorder="1" applyAlignment="1" applyProtection="1">
      <alignment horizontal="center" vertical="center" wrapText="1" readingOrder="2"/>
      <protection hidden="1"/>
    </xf>
    <xf numFmtId="0" fontId="14" fillId="9" borderId="14" xfId="2" applyFont="1" applyFill="1" applyBorder="1" applyAlignment="1" applyProtection="1">
      <alignment horizontal="center" vertical="center" wrapText="1" readingOrder="2"/>
      <protection hidden="1"/>
    </xf>
    <xf numFmtId="0" fontId="14" fillId="9" borderId="4" xfId="2" applyFont="1" applyFill="1" applyBorder="1" applyAlignment="1" applyProtection="1">
      <alignment horizontal="center" vertical="center" wrapText="1" readingOrder="2"/>
      <protection hidden="1"/>
    </xf>
    <xf numFmtId="166" fontId="15" fillId="2" borderId="1" xfId="3" applyNumberFormat="1" applyFont="1" applyFill="1" applyBorder="1" applyAlignment="1" applyProtection="1">
      <alignment horizontal="center" vertical="center"/>
      <protection locked="0"/>
    </xf>
    <xf numFmtId="166" fontId="30" fillId="3" borderId="2" xfId="3" applyNumberFormat="1" applyFont="1" applyFill="1" applyBorder="1" applyAlignment="1" applyProtection="1">
      <alignment horizontal="center" vertical="center"/>
      <protection locked="0"/>
    </xf>
    <xf numFmtId="0" fontId="62" fillId="4" borderId="3" xfId="0" applyFont="1" applyFill="1" applyBorder="1" applyAlignment="1">
      <alignment horizontal="right" vertical="center" readingOrder="2"/>
    </xf>
    <xf numFmtId="0" fontId="12" fillId="4" borderId="0" xfId="0" applyFont="1" applyFill="1"/>
    <xf numFmtId="0" fontId="12" fillId="4" borderId="0" xfId="0" applyFont="1" applyFill="1" applyBorder="1"/>
    <xf numFmtId="0" fontId="0" fillId="0" borderId="0" xfId="0" applyBorder="1"/>
    <xf numFmtId="0" fontId="30" fillId="0" borderId="0" xfId="0" applyFont="1" applyAlignment="1">
      <alignment horizontal="center"/>
    </xf>
    <xf numFmtId="1" fontId="33" fillId="0" borderId="0" xfId="0" applyNumberFormat="1" applyFont="1" applyAlignment="1">
      <alignment horizontal="center" vertical="center"/>
    </xf>
    <xf numFmtId="3" fontId="30" fillId="0" borderId="0" xfId="0" applyNumberFormat="1" applyFont="1" applyAlignment="1">
      <alignment horizontal="center"/>
    </xf>
    <xf numFmtId="0" fontId="31" fillId="0" borderId="0" xfId="0" applyFont="1" applyAlignment="1">
      <alignment horizontal="center"/>
    </xf>
    <xf numFmtId="0" fontId="64" fillId="0" borderId="0" xfId="0" applyFont="1"/>
    <xf numFmtId="0" fontId="64" fillId="0" borderId="0" xfId="0" applyFont="1"/>
    <xf numFmtId="0" fontId="16" fillId="0" borderId="0" xfId="2" applyFont="1" applyAlignment="1" applyProtection="1">
      <alignment vertical="center"/>
      <protection hidden="1"/>
    </xf>
    <xf numFmtId="0" fontId="12" fillId="0" borderId="0" xfId="2" applyAlignment="1" applyProtection="1">
      <alignment vertical="center"/>
      <protection hidden="1"/>
    </xf>
    <xf numFmtId="0" fontId="29" fillId="0" borderId="0" xfId="2" applyFont="1" applyAlignment="1" applyProtection="1">
      <alignment horizontal="center" vertical="center"/>
      <protection hidden="1"/>
    </xf>
    <xf numFmtId="0" fontId="12" fillId="0" borderId="0" xfId="2" applyProtection="1">
      <protection hidden="1"/>
    </xf>
    <xf numFmtId="0" fontId="16" fillId="0" borderId="0" xfId="2" applyFont="1" applyProtection="1">
      <protection hidden="1"/>
    </xf>
    <xf numFmtId="0" fontId="16" fillId="0" borderId="0" xfId="2" applyFont="1" applyProtection="1">
      <protection hidden="1"/>
    </xf>
    <xf numFmtId="0" fontId="16" fillId="0" borderId="0" xfId="2" applyFont="1" applyAlignment="1" applyProtection="1">
      <alignment vertical="center"/>
      <protection hidden="1"/>
    </xf>
    <xf numFmtId="0" fontId="13" fillId="0" borderId="0" xfId="2" applyFont="1" applyAlignment="1" applyProtection="1">
      <alignment vertical="center"/>
      <protection hidden="1"/>
    </xf>
    <xf numFmtId="0" fontId="14" fillId="5" borderId="4" xfId="2" applyFont="1" applyFill="1" applyBorder="1" applyAlignment="1" applyProtection="1">
      <alignment vertical="center"/>
      <protection hidden="1"/>
    </xf>
    <xf numFmtId="0" fontId="12" fillId="5" borderId="5" xfId="2" applyFill="1" applyBorder="1" applyAlignment="1" applyProtection="1">
      <alignment vertical="center"/>
      <protection hidden="1"/>
    </xf>
    <xf numFmtId="0" fontId="12" fillId="4" borderId="5" xfId="2" applyFill="1" applyBorder="1" applyAlignment="1" applyProtection="1">
      <alignment vertical="center"/>
      <protection hidden="1"/>
    </xf>
    <xf numFmtId="0" fontId="12" fillId="5" borderId="0" xfId="2" applyFill="1" applyAlignment="1" applyProtection="1">
      <alignment vertical="center"/>
      <protection hidden="1"/>
    </xf>
    <xf numFmtId="0" fontId="12" fillId="4" borderId="0" xfId="2" applyFill="1" applyAlignment="1" applyProtection="1">
      <alignment vertical="center"/>
      <protection hidden="1"/>
    </xf>
    <xf numFmtId="0" fontId="12" fillId="4" borderId="6" xfId="2" applyFill="1" applyBorder="1" applyAlignment="1" applyProtection="1">
      <alignment vertical="center"/>
      <protection hidden="1"/>
    </xf>
    <xf numFmtId="0" fontId="14" fillId="5" borderId="4" xfId="2" applyFont="1" applyFill="1" applyBorder="1" applyAlignment="1" applyProtection="1">
      <alignment horizontal="right" vertical="center" readingOrder="2"/>
      <protection hidden="1"/>
    </xf>
    <xf numFmtId="0" fontId="15" fillId="5" borderId="7" xfId="2" applyFont="1" applyFill="1" applyBorder="1" applyAlignment="1" applyProtection="1">
      <alignment vertical="center"/>
      <protection hidden="1"/>
    </xf>
    <xf numFmtId="0" fontId="13" fillId="0" borderId="0" xfId="2" applyFont="1" applyProtection="1">
      <protection hidden="1"/>
    </xf>
    <xf numFmtId="0" fontId="20" fillId="0" borderId="0" xfId="2" applyFont="1" applyAlignment="1" applyProtection="1">
      <alignment horizontal="center" vertical="center"/>
      <protection hidden="1"/>
    </xf>
    <xf numFmtId="0" fontId="20" fillId="0" borderId="0" xfId="2" applyFont="1" applyAlignment="1" applyProtection="1">
      <alignment horizontal="right" vertical="center"/>
      <protection hidden="1"/>
    </xf>
    <xf numFmtId="165" fontId="20" fillId="0" borderId="0" xfId="2" applyNumberFormat="1" applyFont="1" applyAlignment="1" applyProtection="1">
      <alignment horizontal="center" vertical="center"/>
      <protection hidden="1"/>
    </xf>
    <xf numFmtId="0" fontId="12" fillId="0" borderId="0" xfId="2" applyAlignment="1" applyProtection="1">
      <alignment horizontal="center"/>
      <protection hidden="1"/>
    </xf>
    <xf numFmtId="0" fontId="23" fillId="0" borderId="0" xfId="2" applyFont="1" applyAlignment="1" applyProtection="1">
      <alignment vertical="center"/>
      <protection hidden="1"/>
    </xf>
    <xf numFmtId="0" fontId="14" fillId="6" borderId="8" xfId="2" applyFont="1" applyFill="1" applyBorder="1" applyAlignment="1" applyProtection="1">
      <alignment vertical="center"/>
      <protection hidden="1"/>
    </xf>
    <xf numFmtId="0" fontId="15" fillId="6" borderId="9" xfId="2" applyFont="1" applyFill="1" applyBorder="1" applyAlignment="1" applyProtection="1">
      <alignment vertical="center"/>
      <protection hidden="1"/>
    </xf>
    <xf numFmtId="2" fontId="15" fillId="6" borderId="10" xfId="2" applyNumberFormat="1" applyFont="1" applyFill="1" applyBorder="1" applyAlignment="1" applyProtection="1">
      <alignment horizontal="center" vertical="center"/>
      <protection hidden="1"/>
    </xf>
    <xf numFmtId="0" fontId="15" fillId="7" borderId="3" xfId="2" applyFont="1" applyFill="1" applyBorder="1" applyAlignment="1" applyProtection="1">
      <alignment horizontal="center"/>
      <protection hidden="1"/>
    </xf>
    <xf numFmtId="164" fontId="16" fillId="7" borderId="0" xfId="2" applyNumberFormat="1" applyFont="1" applyFill="1" applyAlignment="1" applyProtection="1">
      <alignment horizontal="center" vertical="center"/>
      <protection hidden="1"/>
    </xf>
    <xf numFmtId="0" fontId="15" fillId="7" borderId="11" xfId="2" applyFont="1" applyFill="1" applyBorder="1" applyAlignment="1" applyProtection="1">
      <alignment horizontal="center"/>
      <protection hidden="1"/>
    </xf>
    <xf numFmtId="164" fontId="16" fillId="7" borderId="10" xfId="2" applyNumberFormat="1" applyFont="1" applyFill="1" applyBorder="1" applyAlignment="1" applyProtection="1">
      <alignment horizontal="center" vertical="center"/>
      <protection hidden="1"/>
    </xf>
    <xf numFmtId="2" fontId="12" fillId="0" borderId="0" xfId="2" applyNumberFormat="1" applyAlignment="1" applyProtection="1">
      <alignment vertical="center"/>
      <protection hidden="1"/>
    </xf>
    <xf numFmtId="164" fontId="30" fillId="0" borderId="0" xfId="0" applyNumberFormat="1" applyFont="1" applyAlignment="1" applyProtection="1">
      <alignment horizontal="center"/>
      <protection hidden="1"/>
    </xf>
    <xf numFmtId="164" fontId="30" fillId="8" borderId="12" xfId="0" applyNumberFormat="1" applyFont="1" applyFill="1" applyBorder="1" applyAlignment="1" applyProtection="1">
      <alignment horizontal="center"/>
      <protection hidden="1"/>
    </xf>
    <xf numFmtId="164" fontId="30" fillId="6" borderId="12" xfId="0" applyNumberFormat="1" applyFont="1" applyFill="1" applyBorder="1" applyAlignment="1" applyProtection="1">
      <alignment horizontal="center"/>
      <protection hidden="1"/>
    </xf>
    <xf numFmtId="164" fontId="30" fillId="6" borderId="0" xfId="0" applyNumberFormat="1" applyFont="1" applyFill="1" applyAlignment="1" applyProtection="1">
      <alignment horizontal="center"/>
      <protection hidden="1"/>
    </xf>
    <xf numFmtId="2" fontId="13" fillId="0" borderId="0" xfId="2" applyNumberFormat="1" applyFont="1" applyAlignment="1" applyProtection="1">
      <alignment vertical="center"/>
      <protection hidden="1"/>
    </xf>
    <xf numFmtId="0" fontId="61" fillId="0" borderId="0" xfId="2" applyFont="1" applyAlignment="1" applyProtection="1">
      <alignment horizontal="center" vertical="center"/>
      <protection hidden="1"/>
    </xf>
    <xf numFmtId="0" fontId="14" fillId="6" borderId="5" xfId="2" applyFont="1" applyFill="1" applyBorder="1" applyAlignment="1" applyProtection="1">
      <alignment vertical="center"/>
      <protection hidden="1"/>
    </xf>
    <xf numFmtId="0" fontId="15" fillId="6" borderId="5" xfId="2" applyFont="1" applyFill="1" applyBorder="1" applyAlignment="1" applyProtection="1">
      <alignment vertical="center"/>
      <protection hidden="1"/>
    </xf>
    <xf numFmtId="0" fontId="16" fillId="6" borderId="5" xfId="2" applyFont="1" applyFill="1" applyBorder="1" applyAlignment="1" applyProtection="1">
      <alignment vertical="center"/>
      <protection hidden="1"/>
    </xf>
    <xf numFmtId="0" fontId="32" fillId="5" borderId="5" xfId="2" applyFont="1" applyFill="1" applyBorder="1" applyAlignment="1" applyProtection="1">
      <alignment horizontal="right" vertical="center" readingOrder="2"/>
      <protection hidden="1"/>
    </xf>
    <xf numFmtId="0" fontId="24" fillId="5" borderId="5" xfId="2" applyFont="1" applyFill="1" applyBorder="1" applyAlignment="1" applyProtection="1">
      <alignment vertical="center"/>
      <protection hidden="1"/>
    </xf>
    <xf numFmtId="0" fontId="24" fillId="5" borderId="0" xfId="2" applyFont="1" applyFill="1" applyAlignment="1" applyProtection="1">
      <alignment vertical="center"/>
      <protection hidden="1"/>
    </xf>
    <xf numFmtId="0" fontId="17" fillId="6" borderId="13" xfId="2" applyFont="1" applyFill="1" applyBorder="1" applyAlignment="1" applyProtection="1">
      <alignment horizontal="center" vertical="center" readingOrder="2"/>
      <protection hidden="1"/>
    </xf>
    <xf numFmtId="0" fontId="17" fillId="6" borderId="12" xfId="2" applyFont="1" applyFill="1" applyBorder="1" applyAlignment="1" applyProtection="1">
      <alignment horizontal="center" vertical="center" readingOrder="2"/>
      <protection hidden="1"/>
    </xf>
    <xf numFmtId="167" fontId="12" fillId="0" borderId="0" xfId="2" applyNumberFormat="1" applyProtection="1">
      <protection hidden="1"/>
    </xf>
    <xf numFmtId="0" fontId="14" fillId="5" borderId="5" xfId="2" applyFont="1" applyFill="1" applyBorder="1" applyAlignment="1" applyProtection="1">
      <alignment horizontal="right" vertical="center" readingOrder="2"/>
      <protection hidden="1"/>
    </xf>
    <xf numFmtId="167" fontId="12" fillId="5" borderId="5" xfId="2" applyNumberFormat="1" applyFill="1" applyBorder="1" applyAlignment="1" applyProtection="1">
      <alignment vertical="center"/>
      <protection hidden="1"/>
    </xf>
    <xf numFmtId="0" fontId="12" fillId="5" borderId="7" xfId="2" applyFill="1" applyBorder="1" applyAlignment="1" applyProtection="1">
      <alignment vertical="center"/>
      <protection hidden="1"/>
    </xf>
    <xf numFmtId="167" fontId="12" fillId="5" borderId="0" xfId="2" applyNumberFormat="1" applyFill="1" applyAlignment="1" applyProtection="1">
      <alignment vertical="center"/>
      <protection hidden="1"/>
    </xf>
    <xf numFmtId="0" fontId="12" fillId="3" borderId="14" xfId="2" applyFill="1" applyBorder="1" applyAlignment="1" applyProtection="1">
      <alignment horizontal="center" vertical="center"/>
      <protection hidden="1"/>
    </xf>
    <xf numFmtId="0" fontId="20" fillId="3" borderId="12" xfId="2" applyFont="1" applyFill="1" applyBorder="1" applyAlignment="1" applyProtection="1">
      <alignment horizontal="center" vertical="center" readingOrder="2"/>
      <protection hidden="1"/>
    </xf>
    <xf numFmtId="0" fontId="32" fillId="9" borderId="12" xfId="2" applyFont="1" applyFill="1" applyBorder="1" applyAlignment="1" applyProtection="1">
      <alignment horizontal="center" vertical="center"/>
      <protection hidden="1"/>
    </xf>
    <xf numFmtId="0" fontId="32" fillId="9" borderId="12" xfId="2" applyFont="1" applyFill="1" applyBorder="1" applyAlignment="1" applyProtection="1">
      <alignment horizontal="center" vertical="center" wrapText="1"/>
      <protection hidden="1"/>
    </xf>
    <xf numFmtId="0" fontId="24" fillId="6" borderId="12" xfId="2" applyFont="1" applyFill="1" applyBorder="1" applyAlignment="1" applyProtection="1">
      <alignment horizontal="center"/>
      <protection hidden="1"/>
    </xf>
    <xf numFmtId="0" fontId="30" fillId="6" borderId="12" xfId="2" applyFont="1" applyFill="1" applyBorder="1" applyAlignment="1" applyProtection="1">
      <alignment horizontal="center" vertical="center"/>
      <protection hidden="1"/>
    </xf>
    <xf numFmtId="0" fontId="21" fillId="0" borderId="0" xfId="2" applyFont="1" applyAlignment="1" applyProtection="1">
      <alignment vertical="center"/>
      <protection hidden="1"/>
    </xf>
    <xf numFmtId="2" fontId="13" fillId="0" borderId="0" xfId="2" applyNumberFormat="1" applyFont="1" applyProtection="1">
      <protection hidden="1"/>
    </xf>
    <xf numFmtId="0" fontId="15" fillId="10" borderId="5" xfId="2" applyFont="1" applyFill="1" applyBorder="1" applyAlignment="1" applyProtection="1">
      <alignment vertical="center"/>
      <protection hidden="1"/>
    </xf>
    <xf numFmtId="0" fontId="15" fillId="5" borderId="0" xfId="2" applyFont="1" applyFill="1" applyAlignment="1" applyProtection="1">
      <alignment vertical="center"/>
      <protection hidden="1"/>
    </xf>
    <xf numFmtId="0" fontId="15" fillId="5" borderId="6" xfId="2" applyFont="1" applyFill="1" applyBorder="1" applyAlignment="1" applyProtection="1">
      <alignment vertical="center"/>
      <protection hidden="1"/>
    </xf>
    <xf numFmtId="0" fontId="17" fillId="0" borderId="0" xfId="2" applyFont="1" applyAlignment="1" applyProtection="1">
      <alignment horizontal="right" vertical="center"/>
      <protection hidden="1"/>
    </xf>
    <xf numFmtId="0" fontId="36" fillId="0" borderId="0" xfId="2" applyFont="1" applyAlignment="1" applyProtection="1">
      <alignment vertical="center"/>
      <protection hidden="1"/>
    </xf>
    <xf numFmtId="0" fontId="19" fillId="9" borderId="12" xfId="2" applyFont="1" applyFill="1" applyBorder="1" applyAlignment="1" applyProtection="1">
      <alignment horizontal="center" vertical="center" readingOrder="2"/>
      <protection hidden="1"/>
    </xf>
    <xf numFmtId="0" fontId="19" fillId="9" borderId="15" xfId="2" applyFont="1" applyFill="1" applyBorder="1" applyAlignment="1" applyProtection="1">
      <alignment horizontal="center" vertical="center" readingOrder="2"/>
      <protection hidden="1"/>
    </xf>
    <xf numFmtId="0" fontId="19" fillId="9" borderId="15" xfId="2" applyFont="1" applyFill="1" applyBorder="1" applyAlignment="1" applyProtection="1">
      <alignment horizontal="center" vertical="center" wrapText="1" readingOrder="2"/>
      <protection hidden="1"/>
    </xf>
    <xf numFmtId="0" fontId="37" fillId="6" borderId="16" xfId="2" applyFont="1" applyFill="1" applyBorder="1" applyAlignment="1" applyProtection="1">
      <alignment horizontal="center" vertical="center" wrapText="1"/>
      <protection hidden="1"/>
    </xf>
    <xf numFmtId="166" fontId="12" fillId="6" borderId="12" xfId="2" applyNumberFormat="1" applyFill="1" applyBorder="1" applyAlignment="1" applyProtection="1">
      <alignment vertical="center"/>
      <protection hidden="1"/>
    </xf>
    <xf numFmtId="166" fontId="20" fillId="6" borderId="1" xfId="3" applyNumberFormat="1" applyFont="1" applyFill="1" applyBorder="1" applyAlignment="1" applyProtection="1">
      <alignment horizontal="center" vertical="center"/>
      <protection hidden="1"/>
    </xf>
    <xf numFmtId="0" fontId="37" fillId="6" borderId="16" xfId="2" applyFont="1" applyFill="1" applyBorder="1" applyAlignment="1" applyProtection="1">
      <alignment horizontal="center" vertical="center" wrapText="1" readingOrder="2"/>
      <protection hidden="1"/>
    </xf>
    <xf numFmtId="0" fontId="37" fillId="6" borderId="16" xfId="2" applyFont="1" applyFill="1" applyBorder="1" applyAlignment="1" applyProtection="1">
      <alignment horizontal="center" wrapText="1"/>
      <protection hidden="1"/>
    </xf>
    <xf numFmtId="49" fontId="12" fillId="0" borderId="0" xfId="0" applyNumberFormat="1" applyFont="1" applyAlignment="1" applyProtection="1">
      <alignment vertical="center" readingOrder="2"/>
      <protection hidden="1"/>
    </xf>
    <xf numFmtId="0" fontId="30" fillId="0" borderId="0" xfId="2" applyFont="1" applyAlignment="1" applyProtection="1">
      <alignment horizontal="right" vertical="center"/>
      <protection hidden="1"/>
    </xf>
    <xf numFmtId="43" fontId="15" fillId="0" borderId="0" xfId="3" applyFont="1" applyFill="1" applyBorder="1" applyAlignment="1" applyProtection="1">
      <alignment horizontal="center" vertical="center"/>
      <protection hidden="1"/>
    </xf>
    <xf numFmtId="0" fontId="15" fillId="5" borderId="7" xfId="2" applyFont="1" applyFill="1" applyBorder="1" applyAlignment="1" applyProtection="1">
      <alignment horizontal="right" vertical="center" readingOrder="2"/>
      <protection hidden="1"/>
    </xf>
    <xf numFmtId="3" fontId="16" fillId="0" borderId="0" xfId="2" applyNumberFormat="1" applyFont="1" applyAlignment="1" applyProtection="1">
      <alignment horizontal="center" vertical="center"/>
      <protection hidden="1"/>
    </xf>
    <xf numFmtId="0" fontId="16" fillId="0" borderId="0" xfId="2" applyFont="1" applyAlignment="1" applyProtection="1">
      <alignment horizontal="center" vertical="center"/>
      <protection hidden="1"/>
    </xf>
    <xf numFmtId="0" fontId="15" fillId="0" borderId="0" xfId="2" applyFont="1" applyAlignment="1" applyProtection="1">
      <alignment horizontal="center" vertical="center"/>
      <protection hidden="1"/>
    </xf>
    <xf numFmtId="167" fontId="15" fillId="0" borderId="0" xfId="3" applyNumberFormat="1" applyFont="1" applyFill="1" applyBorder="1" applyAlignment="1" applyProtection="1">
      <alignment horizontal="center" vertical="center"/>
      <protection hidden="1"/>
    </xf>
    <xf numFmtId="0" fontId="14" fillId="6" borderId="3" xfId="2" applyFont="1" applyFill="1" applyBorder="1" applyAlignment="1" applyProtection="1">
      <alignment horizontal="center" vertical="center"/>
      <protection hidden="1"/>
    </xf>
    <xf numFmtId="0" fontId="14" fillId="6" borderId="3" xfId="2" applyFont="1" applyFill="1" applyBorder="1" applyAlignment="1" applyProtection="1">
      <alignment horizontal="center"/>
      <protection hidden="1"/>
    </xf>
    <xf numFmtId="0" fontId="14" fillId="6" borderId="11" xfId="2" applyFont="1" applyFill="1" applyBorder="1" applyAlignment="1" applyProtection="1">
      <alignment horizontal="center"/>
      <protection hidden="1"/>
    </xf>
    <xf numFmtId="0" fontId="25" fillId="0" borderId="0" xfId="0" applyFont="1" applyProtection="1">
      <protection hidden="1"/>
    </xf>
    <xf numFmtId="0" fontId="12" fillId="0" borderId="0" xfId="0" applyFont="1" applyProtection="1">
      <protection hidden="1"/>
    </xf>
    <xf numFmtId="0" fontId="28" fillId="0" borderId="0" xfId="0" applyFont="1" applyAlignment="1" applyProtection="1">
      <alignment vertical="center"/>
      <protection hidden="1"/>
    </xf>
    <xf numFmtId="0" fontId="28" fillId="0" borderId="17" xfId="0" applyFont="1" applyBorder="1" applyAlignment="1" applyProtection="1">
      <alignment vertical="center"/>
      <protection hidden="1"/>
    </xf>
    <xf numFmtId="0" fontId="38" fillId="11" borderId="18" xfId="0" applyFont="1" applyFill="1" applyBorder="1" applyAlignment="1" applyProtection="1">
      <alignment horizontal="center" vertical="center"/>
      <protection hidden="1"/>
    </xf>
    <xf numFmtId="0" fontId="38" fillId="11" borderId="19" xfId="0" applyFont="1" applyFill="1" applyBorder="1" applyAlignment="1" applyProtection="1">
      <alignment horizontal="center" vertical="center"/>
      <protection hidden="1"/>
    </xf>
    <xf numFmtId="0" fontId="38" fillId="11" borderId="20" xfId="0" applyFont="1" applyFill="1" applyBorder="1" applyAlignment="1" applyProtection="1">
      <alignment horizontal="center" vertical="center" wrapText="1"/>
      <protection hidden="1"/>
    </xf>
    <xf numFmtId="0" fontId="38" fillId="11" borderId="21" xfId="0" applyFont="1" applyFill="1" applyBorder="1" applyAlignment="1" applyProtection="1">
      <alignment horizontal="center" vertical="center" wrapText="1"/>
      <protection hidden="1"/>
    </xf>
    <xf numFmtId="0" fontId="27" fillId="12" borderId="22" xfId="0" applyFont="1" applyFill="1" applyBorder="1" applyAlignment="1" applyProtection="1">
      <alignment horizontal="center"/>
      <protection hidden="1"/>
    </xf>
    <xf numFmtId="0" fontId="25" fillId="13" borderId="23" xfId="0" applyFont="1" applyFill="1" applyBorder="1" applyAlignment="1" applyProtection="1">
      <alignment horizontal="center"/>
      <protection hidden="1"/>
    </xf>
    <xf numFmtId="0" fontId="25" fillId="13" borderId="22" xfId="0" applyFont="1" applyFill="1" applyBorder="1" applyAlignment="1" applyProtection="1">
      <alignment horizontal="center"/>
      <protection hidden="1"/>
    </xf>
    <xf numFmtId="0" fontId="27" fillId="14" borderId="24" xfId="0" applyFont="1" applyFill="1" applyBorder="1" applyAlignment="1" applyProtection="1">
      <alignment horizontal="center"/>
      <protection hidden="1"/>
    </xf>
    <xf numFmtId="0" fontId="27" fillId="13" borderId="25" xfId="0" applyFont="1" applyFill="1" applyBorder="1" applyAlignment="1" applyProtection="1">
      <alignment horizontal="center"/>
      <protection hidden="1"/>
    </xf>
    <xf numFmtId="0" fontId="27" fillId="12" borderId="25" xfId="0" applyFont="1" applyFill="1" applyBorder="1" applyAlignment="1" applyProtection="1">
      <alignment horizontal="center"/>
      <protection hidden="1"/>
    </xf>
    <xf numFmtId="0" fontId="27" fillId="14" borderId="26" xfId="0" applyFont="1" applyFill="1" applyBorder="1" applyAlignment="1" applyProtection="1">
      <alignment horizontal="center"/>
      <protection hidden="1"/>
    </xf>
    <xf numFmtId="0" fontId="26" fillId="11" borderId="27" xfId="0" applyFont="1" applyFill="1" applyBorder="1" applyAlignment="1" applyProtection="1">
      <alignment horizontal="right" readingOrder="2"/>
      <protection hidden="1"/>
    </xf>
    <xf numFmtId="0" fontId="26" fillId="11" borderId="28" xfId="0" applyFont="1" applyFill="1" applyBorder="1" applyAlignment="1" applyProtection="1">
      <alignment horizontal="right" readingOrder="2"/>
      <protection hidden="1"/>
    </xf>
    <xf numFmtId="0" fontId="26" fillId="11" borderId="21" xfId="0" applyFont="1" applyFill="1" applyBorder="1" applyAlignment="1" applyProtection="1">
      <alignment horizontal="right" readingOrder="2"/>
      <protection hidden="1"/>
    </xf>
    <xf numFmtId="0" fontId="27" fillId="13" borderId="21" xfId="0" applyFont="1" applyFill="1" applyBorder="1" applyAlignment="1" applyProtection="1">
      <alignment horizontal="center"/>
      <protection hidden="1"/>
    </xf>
    <xf numFmtId="0" fontId="25" fillId="0" borderId="0" xfId="0" applyFont="1" applyAlignment="1" applyProtection="1">
      <alignment horizontal="center"/>
      <protection hidden="1"/>
    </xf>
    <xf numFmtId="0" fontId="27" fillId="6" borderId="1" xfId="0" applyFont="1" applyFill="1" applyBorder="1" applyAlignment="1" applyProtection="1">
      <alignment horizontal="center"/>
      <protection hidden="1"/>
    </xf>
    <xf numFmtId="0" fontId="27" fillId="12" borderId="29" xfId="0" applyFont="1" applyFill="1" applyBorder="1" applyAlignment="1" applyProtection="1">
      <alignment horizontal="center"/>
      <protection hidden="1"/>
    </xf>
    <xf numFmtId="0" fontId="27" fillId="14" borderId="30" xfId="0" applyFont="1" applyFill="1" applyBorder="1" applyAlignment="1" applyProtection="1">
      <alignment horizontal="center"/>
      <protection hidden="1"/>
    </xf>
    <xf numFmtId="0" fontId="27" fillId="14" borderId="19" xfId="0" applyFont="1" applyFill="1" applyBorder="1" applyAlignment="1" applyProtection="1">
      <alignment horizontal="center"/>
      <protection hidden="1"/>
    </xf>
    <xf numFmtId="0" fontId="27" fillId="14" borderId="21" xfId="0" applyFont="1" applyFill="1" applyBorder="1" applyAlignment="1" applyProtection="1">
      <alignment horizontal="center"/>
      <protection hidden="1"/>
    </xf>
    <xf numFmtId="0" fontId="49" fillId="9" borderId="4" xfId="2" applyFont="1" applyFill="1" applyBorder="1" applyAlignment="1" applyProtection="1">
      <alignment horizontal="center"/>
      <protection hidden="1"/>
    </xf>
    <xf numFmtId="0" fontId="49" fillId="9" borderId="5" xfId="2" applyFont="1" applyFill="1" applyBorder="1" applyAlignment="1" applyProtection="1">
      <alignment horizontal="center" vertical="center"/>
      <protection hidden="1"/>
    </xf>
    <xf numFmtId="0" fontId="49" fillId="9" borderId="7" xfId="2" applyFont="1" applyFill="1" applyBorder="1" applyAlignment="1" applyProtection="1">
      <alignment horizontal="center"/>
      <protection hidden="1"/>
    </xf>
    <xf numFmtId="0" fontId="49" fillId="9" borderId="0" xfId="2" applyFont="1" applyFill="1" applyAlignment="1" applyProtection="1">
      <alignment horizontal="center"/>
      <protection hidden="1"/>
    </xf>
    <xf numFmtId="0" fontId="36" fillId="5" borderId="31" xfId="2" applyFont="1" applyFill="1" applyBorder="1" applyProtection="1">
      <protection hidden="1"/>
    </xf>
    <xf numFmtId="0" fontId="24" fillId="5" borderId="32" xfId="2" applyFont="1" applyFill="1" applyBorder="1" applyProtection="1">
      <protection hidden="1"/>
    </xf>
    <xf numFmtId="0" fontId="24" fillId="5" borderId="33" xfId="2" applyFont="1" applyFill="1" applyBorder="1" applyProtection="1">
      <protection hidden="1"/>
    </xf>
    <xf numFmtId="0" fontId="24" fillId="5" borderId="34" xfId="2" applyFont="1" applyFill="1" applyBorder="1" applyProtection="1">
      <protection hidden="1"/>
    </xf>
    <xf numFmtId="4" fontId="24" fillId="5" borderId="35" xfId="3" applyNumberFormat="1" applyFont="1" applyFill="1" applyBorder="1" applyAlignment="1" applyProtection="1">
      <alignment horizontal="center"/>
      <protection hidden="1"/>
    </xf>
    <xf numFmtId="4" fontId="24" fillId="5" borderId="35" xfId="3" applyNumberFormat="1" applyFont="1" applyFill="1" applyBorder="1" applyAlignment="1" applyProtection="1">
      <protection hidden="1"/>
    </xf>
    <xf numFmtId="0" fontId="49" fillId="5" borderId="34" xfId="2" applyFont="1" applyFill="1" applyBorder="1" applyProtection="1">
      <protection hidden="1"/>
    </xf>
    <xf numFmtId="0" fontId="49" fillId="5" borderId="36" xfId="2" applyFont="1" applyFill="1" applyBorder="1" applyProtection="1">
      <protection hidden="1"/>
    </xf>
    <xf numFmtId="4" fontId="24" fillId="5" borderId="37" xfId="3" applyNumberFormat="1" applyFont="1" applyFill="1" applyBorder="1" applyAlignment="1" applyProtection="1">
      <alignment horizontal="center"/>
      <protection hidden="1"/>
    </xf>
    <xf numFmtId="4" fontId="24" fillId="5" borderId="37" xfId="3" applyNumberFormat="1" applyFont="1" applyFill="1" applyBorder="1" applyAlignment="1" applyProtection="1">
      <protection hidden="1"/>
    </xf>
    <xf numFmtId="0" fontId="24" fillId="0" borderId="38" xfId="2" applyFont="1" applyBorder="1" applyProtection="1">
      <protection hidden="1"/>
    </xf>
    <xf numFmtId="0" fontId="24" fillId="0" borderId="0" xfId="2" applyFont="1" applyProtection="1">
      <protection hidden="1"/>
    </xf>
    <xf numFmtId="0" fontId="36" fillId="0" borderId="4" xfId="2" applyFont="1" applyBorder="1" applyProtection="1">
      <protection hidden="1"/>
    </xf>
    <xf numFmtId="4" fontId="36" fillId="0" borderId="39" xfId="2" applyNumberFormat="1" applyFont="1" applyBorder="1" applyAlignment="1" applyProtection="1">
      <alignment horizontal="center"/>
      <protection hidden="1"/>
    </xf>
    <xf numFmtId="4" fontId="36" fillId="0" borderId="0" xfId="2" applyNumberFormat="1" applyFont="1" applyAlignment="1" applyProtection="1">
      <alignment horizontal="center"/>
      <protection hidden="1"/>
    </xf>
    <xf numFmtId="0" fontId="36" fillId="0" borderId="14" xfId="2" applyFont="1" applyBorder="1" applyProtection="1">
      <protection hidden="1"/>
    </xf>
    <xf numFmtId="4" fontId="36" fillId="0" borderId="40" xfId="2" applyNumberFormat="1" applyFont="1" applyBorder="1" applyAlignment="1" applyProtection="1">
      <alignment horizontal="center"/>
      <protection hidden="1"/>
    </xf>
    <xf numFmtId="0" fontId="24" fillId="0" borderId="0" xfId="0" applyFont="1" applyProtection="1">
      <protection hidden="1"/>
    </xf>
    <xf numFmtId="0" fontId="23" fillId="0" borderId="0" xfId="2" applyFont="1" applyProtection="1">
      <protection hidden="1"/>
    </xf>
    <xf numFmtId="0" fontId="20" fillId="5" borderId="2" xfId="2" applyFont="1" applyFill="1" applyBorder="1" applyAlignment="1" applyProtection="1">
      <alignment vertical="center"/>
      <protection hidden="1"/>
    </xf>
    <xf numFmtId="0" fontId="23" fillId="5" borderId="41" xfId="2" applyFont="1" applyFill="1" applyBorder="1" applyProtection="1">
      <protection hidden="1"/>
    </xf>
    <xf numFmtId="0" fontId="12" fillId="5" borderId="41" xfId="2" applyFill="1" applyBorder="1" applyProtection="1">
      <protection hidden="1"/>
    </xf>
    <xf numFmtId="0" fontId="23" fillId="5" borderId="42" xfId="2" applyFont="1" applyFill="1" applyBorder="1" applyProtection="1">
      <protection hidden="1"/>
    </xf>
    <xf numFmtId="0" fontId="19" fillId="15" borderId="5" xfId="2" applyFont="1" applyFill="1" applyBorder="1" applyAlignment="1" applyProtection="1">
      <alignment horizontal="center" vertical="center"/>
      <protection hidden="1"/>
    </xf>
    <xf numFmtId="0" fontId="19" fillId="15" borderId="39" xfId="2" applyFont="1" applyFill="1" applyBorder="1" applyAlignment="1" applyProtection="1">
      <alignment horizontal="center" vertical="center"/>
      <protection hidden="1"/>
    </xf>
    <xf numFmtId="0" fontId="19" fillId="15" borderId="0" xfId="2" applyFont="1" applyFill="1" applyAlignment="1" applyProtection="1">
      <alignment horizontal="center" vertical="center"/>
      <protection hidden="1"/>
    </xf>
    <xf numFmtId="0" fontId="19" fillId="15" borderId="43" xfId="2" applyFont="1" applyFill="1" applyBorder="1" applyAlignment="1" applyProtection="1">
      <alignment horizontal="center" vertical="center"/>
      <protection hidden="1"/>
    </xf>
    <xf numFmtId="0" fontId="20" fillId="15" borderId="0" xfId="2" applyFont="1" applyFill="1" applyAlignment="1" applyProtection="1">
      <alignment horizontal="center" vertical="center"/>
      <protection hidden="1"/>
    </xf>
    <xf numFmtId="0" fontId="20" fillId="15" borderId="43" xfId="2" applyFont="1" applyFill="1" applyBorder="1" applyAlignment="1" applyProtection="1">
      <alignment horizontal="center" vertical="center" wrapText="1"/>
      <protection hidden="1"/>
    </xf>
    <xf numFmtId="0" fontId="20" fillId="15" borderId="0" xfId="2" applyFont="1" applyFill="1" applyAlignment="1" applyProtection="1">
      <alignment vertical="center"/>
      <protection hidden="1"/>
    </xf>
    <xf numFmtId="0" fontId="42" fillId="0" borderId="0" xfId="2" applyFont="1" applyAlignment="1" applyProtection="1">
      <alignment horizontal="justify" readingOrder="2"/>
      <protection hidden="1"/>
    </xf>
    <xf numFmtId="0" fontId="20" fillId="15" borderId="6" xfId="2" applyFont="1" applyFill="1" applyBorder="1" applyAlignment="1" applyProtection="1">
      <alignment horizontal="center" vertical="center"/>
      <protection hidden="1"/>
    </xf>
    <xf numFmtId="0" fontId="20" fillId="15" borderId="40" xfId="2" applyFont="1" applyFill="1" applyBorder="1" applyAlignment="1" applyProtection="1">
      <alignment horizontal="center" vertical="center" wrapText="1"/>
      <protection hidden="1"/>
    </xf>
    <xf numFmtId="0" fontId="23" fillId="0" borderId="0" xfId="2" applyFont="1" applyProtection="1">
      <protection hidden="1"/>
    </xf>
    <xf numFmtId="0" fontId="12" fillId="0" borderId="0" xfId="2" applyFont="1" applyProtection="1">
      <protection hidden="1"/>
    </xf>
    <xf numFmtId="0" fontId="13" fillId="0" borderId="0" xfId="2" applyFont="1" applyProtection="1">
      <protection hidden="1"/>
    </xf>
    <xf numFmtId="0" fontId="20" fillId="5" borderId="4" xfId="2" applyFont="1" applyFill="1" applyBorder="1" applyAlignment="1" applyProtection="1">
      <alignment vertical="center"/>
      <protection hidden="1"/>
    </xf>
    <xf numFmtId="0" fontId="12" fillId="5" borderId="5" xfId="2" applyFont="1" applyFill="1" applyBorder="1" applyProtection="1">
      <protection hidden="1"/>
    </xf>
    <xf numFmtId="0" fontId="23" fillId="5" borderId="5" xfId="2" applyFont="1" applyFill="1" applyBorder="1" applyProtection="1">
      <protection hidden="1"/>
    </xf>
    <xf numFmtId="0" fontId="13" fillId="5" borderId="5" xfId="2" applyFont="1" applyFill="1" applyBorder="1" applyProtection="1">
      <protection hidden="1"/>
    </xf>
    <xf numFmtId="0" fontId="23" fillId="5" borderId="39" xfId="2" applyFont="1" applyFill="1" applyBorder="1" applyProtection="1">
      <protection hidden="1"/>
    </xf>
    <xf numFmtId="0" fontId="20" fillId="5" borderId="7" xfId="2" applyFont="1" applyFill="1" applyBorder="1" applyAlignment="1" applyProtection="1">
      <alignment vertical="center"/>
      <protection hidden="1"/>
    </xf>
    <xf numFmtId="0" fontId="12" fillId="5" borderId="0" xfId="2" applyFont="1" applyFill="1" applyProtection="1">
      <protection hidden="1"/>
    </xf>
    <xf numFmtId="0" fontId="23" fillId="5" borderId="0" xfId="2" applyFont="1" applyFill="1" applyProtection="1">
      <protection hidden="1"/>
    </xf>
    <xf numFmtId="0" fontId="13" fillId="5" borderId="0" xfId="2" applyFont="1" applyFill="1" applyProtection="1">
      <protection hidden="1"/>
    </xf>
    <xf numFmtId="0" fontId="23" fillId="5" borderId="43" xfId="2" applyFont="1" applyFill="1" applyBorder="1" applyProtection="1">
      <protection hidden="1"/>
    </xf>
    <xf numFmtId="0" fontId="20" fillId="5" borderId="14" xfId="2" applyFont="1" applyFill="1" applyBorder="1" applyAlignment="1" applyProtection="1">
      <alignment vertical="center"/>
      <protection hidden="1"/>
    </xf>
    <xf numFmtId="0" fontId="12" fillId="5" borderId="6" xfId="2" applyFont="1" applyFill="1" applyBorder="1" applyProtection="1">
      <protection hidden="1"/>
    </xf>
    <xf numFmtId="0" fontId="23" fillId="5" borderId="6" xfId="2" applyFont="1" applyFill="1" applyBorder="1" applyProtection="1">
      <protection hidden="1"/>
    </xf>
    <xf numFmtId="0" fontId="13" fillId="5" borderId="6" xfId="2" applyFont="1" applyFill="1" applyBorder="1" applyProtection="1">
      <protection hidden="1"/>
    </xf>
    <xf numFmtId="0" fontId="23" fillId="5" borderId="40" xfId="2" applyFont="1" applyFill="1" applyBorder="1" applyProtection="1">
      <protection hidden="1"/>
    </xf>
    <xf numFmtId="0" fontId="12" fillId="16" borderId="0" xfId="2" applyFont="1" applyFill="1" applyProtection="1">
      <protection hidden="1"/>
    </xf>
    <xf numFmtId="0" fontId="23" fillId="16" borderId="0" xfId="2" applyFont="1" applyFill="1" applyProtection="1">
      <protection hidden="1"/>
    </xf>
    <xf numFmtId="0" fontId="13" fillId="16" borderId="0" xfId="2" applyFont="1" applyFill="1" applyProtection="1">
      <protection hidden="1"/>
    </xf>
    <xf numFmtId="0" fontId="12" fillId="16" borderId="12" xfId="2" applyFont="1" applyFill="1" applyBorder="1" applyProtection="1">
      <protection hidden="1"/>
    </xf>
    <xf numFmtId="0" fontId="23" fillId="16" borderId="12" xfId="2" applyFont="1" applyFill="1" applyBorder="1" applyProtection="1">
      <protection hidden="1"/>
    </xf>
    <xf numFmtId="0" fontId="12" fillId="16" borderId="44" xfId="2" applyFont="1" applyFill="1" applyBorder="1" applyProtection="1">
      <protection hidden="1"/>
    </xf>
    <xf numFmtId="0" fontId="22" fillId="15" borderId="45" xfId="2" applyFont="1" applyFill="1" applyBorder="1" applyProtection="1">
      <protection hidden="1"/>
    </xf>
    <xf numFmtId="0" fontId="12" fillId="15" borderId="46" xfId="2" applyFont="1" applyFill="1" applyBorder="1" applyProtection="1">
      <protection hidden="1"/>
    </xf>
    <xf numFmtId="0" fontId="23" fillId="15" borderId="46" xfId="2" applyFont="1" applyFill="1" applyBorder="1" applyProtection="1">
      <protection hidden="1"/>
    </xf>
    <xf numFmtId="0" fontId="13" fillId="15" borderId="46" xfId="2" applyFont="1" applyFill="1" applyBorder="1" applyProtection="1">
      <protection hidden="1"/>
    </xf>
    <xf numFmtId="0" fontId="23" fillId="15" borderId="47" xfId="2" applyFont="1" applyFill="1" applyBorder="1" applyProtection="1">
      <protection hidden="1"/>
    </xf>
    <xf numFmtId="0" fontId="12" fillId="15" borderId="4" xfId="2" applyFont="1" applyFill="1" applyBorder="1" applyProtection="1">
      <protection hidden="1"/>
    </xf>
    <xf numFmtId="0" fontId="12" fillId="15" borderId="5" xfId="2" applyFont="1" applyFill="1" applyBorder="1" applyProtection="1">
      <protection hidden="1"/>
    </xf>
    <xf numFmtId="0" fontId="22" fillId="15" borderId="39" xfId="2" applyFont="1" applyFill="1" applyBorder="1" applyProtection="1">
      <protection hidden="1"/>
    </xf>
    <xf numFmtId="0" fontId="12" fillId="15" borderId="0" xfId="2" applyFont="1" applyFill="1" applyProtection="1">
      <protection hidden="1"/>
    </xf>
    <xf numFmtId="0" fontId="16" fillId="15" borderId="0" xfId="2" applyFont="1" applyFill="1" applyProtection="1">
      <protection hidden="1"/>
    </xf>
    <xf numFmtId="0" fontId="16" fillId="15" borderId="4" xfId="2" applyFont="1" applyFill="1" applyBorder="1" applyAlignment="1" applyProtection="1">
      <alignment horizontal="center"/>
      <protection hidden="1"/>
    </xf>
    <xf numFmtId="0" fontId="16" fillId="15" borderId="5" xfId="2" applyFont="1" applyFill="1" applyBorder="1" applyAlignment="1" applyProtection="1">
      <alignment horizontal="center"/>
      <protection hidden="1"/>
    </xf>
    <xf numFmtId="0" fontId="16" fillId="15" borderId="39" xfId="2" applyFont="1" applyFill="1" applyBorder="1" applyAlignment="1" applyProtection="1">
      <alignment horizontal="center"/>
      <protection hidden="1"/>
    </xf>
    <xf numFmtId="0" fontId="23" fillId="15" borderId="48" xfId="2" applyFont="1" applyFill="1" applyBorder="1" applyProtection="1">
      <protection hidden="1"/>
    </xf>
    <xf numFmtId="0" fontId="12" fillId="15" borderId="7" xfId="2" applyFont="1" applyFill="1" applyBorder="1" applyProtection="1">
      <protection hidden="1"/>
    </xf>
    <xf numFmtId="0" fontId="22" fillId="15" borderId="0" xfId="2" applyFont="1" applyFill="1" applyProtection="1">
      <protection hidden="1"/>
    </xf>
    <xf numFmtId="0" fontId="12" fillId="15" borderId="43" xfId="2" applyFont="1" applyFill="1" applyBorder="1" applyProtection="1">
      <protection hidden="1"/>
    </xf>
    <xf numFmtId="0" fontId="35" fillId="15" borderId="4" xfId="2" applyFont="1" applyFill="1" applyBorder="1" applyAlignment="1" applyProtection="1">
      <alignment horizontal="center"/>
      <protection hidden="1"/>
    </xf>
    <xf numFmtId="0" fontId="35" fillId="15" borderId="7" xfId="2" applyFont="1" applyFill="1" applyBorder="1" applyAlignment="1" applyProtection="1">
      <alignment horizontal="center"/>
      <protection hidden="1"/>
    </xf>
    <xf numFmtId="0" fontId="16" fillId="15" borderId="0" xfId="2" applyFont="1" applyFill="1" applyAlignment="1" applyProtection="1">
      <alignment horizontal="center"/>
      <protection hidden="1"/>
    </xf>
    <xf numFmtId="0" fontId="16" fillId="15" borderId="43" xfId="2" applyFont="1" applyFill="1" applyBorder="1" applyAlignment="1" applyProtection="1">
      <alignment horizontal="center"/>
      <protection hidden="1"/>
    </xf>
    <xf numFmtId="0" fontId="12" fillId="15" borderId="14" xfId="2" applyFont="1" applyFill="1" applyBorder="1" applyProtection="1">
      <protection hidden="1"/>
    </xf>
    <xf numFmtId="0" fontId="12" fillId="15" borderId="6" xfId="2" applyFont="1" applyFill="1" applyBorder="1" applyProtection="1">
      <protection hidden="1"/>
    </xf>
    <xf numFmtId="11" fontId="12" fillId="15" borderId="40" xfId="2" applyNumberFormat="1" applyFont="1" applyFill="1" applyBorder="1" applyProtection="1">
      <protection hidden="1"/>
    </xf>
    <xf numFmtId="0" fontId="23" fillId="15" borderId="43" xfId="2" applyFont="1" applyFill="1" applyBorder="1" applyProtection="1">
      <protection hidden="1"/>
    </xf>
    <xf numFmtId="0" fontId="16" fillId="15" borderId="6" xfId="2" applyFont="1" applyFill="1" applyBorder="1" applyAlignment="1" applyProtection="1">
      <alignment horizontal="center"/>
      <protection hidden="1"/>
    </xf>
    <xf numFmtId="0" fontId="16" fillId="15" borderId="40" xfId="2" applyFont="1" applyFill="1" applyBorder="1" applyAlignment="1" applyProtection="1">
      <alignment horizontal="center"/>
      <protection hidden="1"/>
    </xf>
    <xf numFmtId="0" fontId="50" fillId="15" borderId="4" xfId="2" applyFont="1" applyFill="1" applyBorder="1" applyAlignment="1" applyProtection="1">
      <alignment vertical="top" wrapText="1"/>
      <protection hidden="1"/>
    </xf>
    <xf numFmtId="0" fontId="18" fillId="15" borderId="5" xfId="2" applyFont="1" applyFill="1" applyBorder="1" applyAlignment="1" applyProtection="1">
      <alignment vertical="top" wrapText="1"/>
      <protection hidden="1"/>
    </xf>
    <xf numFmtId="0" fontId="51" fillId="15" borderId="5" xfId="2" applyFont="1" applyFill="1" applyBorder="1" applyAlignment="1" applyProtection="1">
      <alignment horizontal="center" wrapText="1" readingOrder="1"/>
      <protection hidden="1"/>
    </xf>
    <xf numFmtId="0" fontId="51" fillId="15" borderId="39" xfId="2" applyFont="1" applyFill="1" applyBorder="1" applyAlignment="1" applyProtection="1">
      <alignment horizontal="center" wrapText="1" readingOrder="1"/>
      <protection hidden="1"/>
    </xf>
    <xf numFmtId="0" fontId="12" fillId="15" borderId="49" xfId="2" applyFont="1" applyFill="1" applyBorder="1" applyProtection="1">
      <protection hidden="1"/>
    </xf>
    <xf numFmtId="0" fontId="16" fillId="15" borderId="49" xfId="2" applyFont="1" applyFill="1" applyBorder="1" applyAlignment="1" applyProtection="1">
      <alignment horizontal="center" readingOrder="1"/>
      <protection hidden="1"/>
    </xf>
    <xf numFmtId="0" fontId="35" fillId="15" borderId="50" xfId="2" applyFont="1" applyFill="1" applyBorder="1" applyAlignment="1" applyProtection="1">
      <alignment horizontal="center" wrapText="1" readingOrder="1"/>
      <protection hidden="1"/>
    </xf>
    <xf numFmtId="0" fontId="23" fillId="0" borderId="0" xfId="2" applyFont="1" applyAlignment="1" applyProtection="1">
      <alignment horizontal="right" readingOrder="2"/>
      <protection hidden="1"/>
    </xf>
    <xf numFmtId="0" fontId="50" fillId="15" borderId="7" xfId="2" applyFont="1" applyFill="1" applyBorder="1" applyAlignment="1" applyProtection="1">
      <alignment vertical="top" wrapText="1"/>
      <protection hidden="1"/>
    </xf>
    <xf numFmtId="0" fontId="16" fillId="15" borderId="5" xfId="2" applyFont="1" applyFill="1" applyBorder="1" applyProtection="1">
      <protection hidden="1"/>
    </xf>
    <xf numFmtId="0" fontId="16" fillId="15" borderId="39" xfId="2" applyFont="1" applyFill="1" applyBorder="1" applyProtection="1">
      <protection hidden="1"/>
    </xf>
    <xf numFmtId="0" fontId="55" fillId="0" borderId="0" xfId="2" applyFont="1" applyAlignment="1" applyProtection="1">
      <alignment horizontal="right" readingOrder="2"/>
      <protection hidden="1"/>
    </xf>
    <xf numFmtId="0" fontId="18" fillId="15" borderId="51" xfId="2" applyFont="1" applyFill="1" applyBorder="1" applyAlignment="1" applyProtection="1">
      <alignment vertical="top" wrapText="1"/>
      <protection hidden="1"/>
    </xf>
    <xf numFmtId="0" fontId="12" fillId="15" borderId="52" xfId="2" applyFont="1" applyFill="1" applyBorder="1" applyProtection="1">
      <protection hidden="1"/>
    </xf>
    <xf numFmtId="169" fontId="12" fillId="15" borderId="52" xfId="2" applyNumberFormat="1" applyFont="1" applyFill="1" applyBorder="1" applyAlignment="1" applyProtection="1">
      <alignment horizontal="center"/>
      <protection hidden="1"/>
    </xf>
    <xf numFmtId="164" fontId="12" fillId="15" borderId="52" xfId="2" applyNumberFormat="1" applyFont="1" applyFill="1" applyBorder="1" applyAlignment="1" applyProtection="1">
      <alignment horizontal="center"/>
      <protection hidden="1"/>
    </xf>
    <xf numFmtId="0" fontId="12" fillId="15" borderId="53" xfId="2" applyFont="1" applyFill="1" applyBorder="1" applyAlignment="1" applyProtection="1">
      <alignment horizontal="center"/>
      <protection hidden="1"/>
    </xf>
    <xf numFmtId="0" fontId="51" fillId="15" borderId="54" xfId="2" applyFont="1" applyFill="1" applyBorder="1" applyAlignment="1" applyProtection="1">
      <alignment horizontal="center" readingOrder="1"/>
      <protection hidden="1"/>
    </xf>
    <xf numFmtId="0" fontId="16" fillId="15" borderId="52" xfId="2" applyFont="1" applyFill="1" applyBorder="1" applyAlignment="1" applyProtection="1">
      <alignment horizontal="center" readingOrder="1"/>
      <protection hidden="1"/>
    </xf>
    <xf numFmtId="0" fontId="16" fillId="15" borderId="53" xfId="2" applyFont="1" applyFill="1" applyBorder="1" applyAlignment="1" applyProtection="1">
      <alignment horizontal="center"/>
      <protection hidden="1"/>
    </xf>
    <xf numFmtId="0" fontId="18" fillId="15" borderId="55" xfId="2" applyFont="1" applyFill="1" applyBorder="1" applyAlignment="1" applyProtection="1">
      <alignment horizontal="right" vertical="top" wrapText="1"/>
      <protection hidden="1"/>
    </xf>
    <xf numFmtId="0" fontId="12" fillId="15" borderId="56" xfId="2" applyFont="1" applyFill="1" applyBorder="1" applyProtection="1">
      <protection hidden="1"/>
    </xf>
    <xf numFmtId="169" fontId="12" fillId="15" borderId="57" xfId="2" applyNumberFormat="1" applyFont="1" applyFill="1" applyBorder="1" applyAlignment="1" applyProtection="1">
      <alignment horizontal="center"/>
      <protection hidden="1"/>
    </xf>
    <xf numFmtId="164" fontId="12" fillId="15" borderId="57" xfId="2" applyNumberFormat="1" applyFont="1" applyFill="1" applyBorder="1" applyAlignment="1" applyProtection="1">
      <alignment horizontal="center"/>
      <protection hidden="1"/>
    </xf>
    <xf numFmtId="0" fontId="12" fillId="15" borderId="58" xfId="2" applyFont="1" applyFill="1" applyBorder="1" applyAlignment="1" applyProtection="1">
      <alignment horizontal="center"/>
      <protection hidden="1"/>
    </xf>
    <xf numFmtId="0" fontId="16" fillId="15" borderId="57" xfId="2" applyFont="1" applyFill="1" applyBorder="1" applyAlignment="1" applyProtection="1">
      <alignment horizontal="center" readingOrder="1"/>
      <protection hidden="1"/>
    </xf>
    <xf numFmtId="0" fontId="18" fillId="15" borderId="59" xfId="2" applyFont="1" applyFill="1" applyBorder="1" applyAlignment="1" applyProtection="1">
      <alignment vertical="top" wrapText="1"/>
      <protection hidden="1"/>
    </xf>
    <xf numFmtId="0" fontId="12" fillId="15" borderId="60" xfId="2" applyFont="1" applyFill="1" applyBorder="1" applyProtection="1">
      <protection hidden="1"/>
    </xf>
    <xf numFmtId="0" fontId="16" fillId="15" borderId="61" xfId="2" applyFont="1" applyFill="1" applyBorder="1" applyAlignment="1" applyProtection="1">
      <alignment horizontal="center" readingOrder="1"/>
      <protection hidden="1"/>
    </xf>
    <xf numFmtId="169" fontId="12" fillId="15" borderId="61" xfId="2" applyNumberFormat="1" applyFont="1" applyFill="1" applyBorder="1" applyAlignment="1" applyProtection="1">
      <alignment horizontal="center"/>
      <protection hidden="1"/>
    </xf>
    <xf numFmtId="164" fontId="12" fillId="15" borderId="61" xfId="2" applyNumberFormat="1" applyFont="1" applyFill="1" applyBorder="1" applyAlignment="1" applyProtection="1">
      <alignment horizontal="center"/>
      <protection hidden="1"/>
    </xf>
    <xf numFmtId="164" fontId="12" fillId="15" borderId="62" xfId="2" applyNumberFormat="1" applyFont="1" applyFill="1" applyBorder="1" applyAlignment="1" applyProtection="1">
      <alignment horizontal="center"/>
      <protection hidden="1"/>
    </xf>
    <xf numFmtId="0" fontId="12" fillId="15" borderId="63" xfId="2" applyFont="1" applyFill="1" applyBorder="1" applyAlignment="1" applyProtection="1">
      <alignment horizontal="center"/>
      <protection hidden="1"/>
    </xf>
    <xf numFmtId="164" fontId="16" fillId="15" borderId="61" xfId="2" applyNumberFormat="1" applyFont="1" applyFill="1" applyBorder="1" applyAlignment="1" applyProtection="1">
      <alignment horizontal="center"/>
      <protection hidden="1"/>
    </xf>
    <xf numFmtId="0" fontId="16" fillId="15" borderId="61" xfId="2" applyFont="1" applyFill="1" applyBorder="1" applyAlignment="1" applyProtection="1">
      <alignment horizontal="center"/>
      <protection hidden="1"/>
    </xf>
    <xf numFmtId="0" fontId="16" fillId="15" borderId="62" xfId="2" applyFont="1" applyFill="1" applyBorder="1" applyAlignment="1" applyProtection="1">
      <alignment horizontal="center"/>
      <protection hidden="1"/>
    </xf>
    <xf numFmtId="0" fontId="18" fillId="15" borderId="64" xfId="2" applyFont="1" applyFill="1" applyBorder="1" applyAlignment="1" applyProtection="1">
      <alignment vertical="top" wrapText="1"/>
      <protection hidden="1"/>
    </xf>
    <xf numFmtId="0" fontId="12" fillId="15" borderId="65" xfId="2" applyFont="1" applyFill="1" applyBorder="1" applyProtection="1">
      <protection hidden="1"/>
    </xf>
    <xf numFmtId="0" fontId="18" fillId="15" borderId="34" xfId="2" applyFont="1" applyFill="1" applyBorder="1" applyAlignment="1" applyProtection="1">
      <alignment vertical="top" wrapText="1"/>
      <protection hidden="1"/>
    </xf>
    <xf numFmtId="0" fontId="12" fillId="15" borderId="35" xfId="2" applyFont="1" applyFill="1" applyBorder="1" applyProtection="1">
      <protection hidden="1"/>
    </xf>
    <xf numFmtId="0" fontId="50" fillId="15" borderId="63" xfId="2" applyFont="1" applyFill="1" applyBorder="1" applyAlignment="1" applyProtection="1">
      <alignment horizontal="right" vertical="top" wrapText="1"/>
      <protection hidden="1"/>
    </xf>
    <xf numFmtId="0" fontId="12" fillId="15" borderId="0" xfId="2" applyFont="1" applyFill="1" applyAlignment="1" applyProtection="1">
      <alignment horizontal="center"/>
      <protection hidden="1"/>
    </xf>
    <xf numFmtId="164" fontId="16" fillId="15" borderId="0" xfId="2" applyNumberFormat="1" applyFont="1" applyFill="1" applyAlignment="1" applyProtection="1">
      <alignment horizontal="center"/>
      <protection hidden="1"/>
    </xf>
    <xf numFmtId="0" fontId="18" fillId="15" borderId="54" xfId="2" applyFont="1" applyFill="1" applyBorder="1" applyAlignment="1" applyProtection="1">
      <alignment vertical="top" wrapText="1"/>
      <protection hidden="1"/>
    </xf>
    <xf numFmtId="0" fontId="18" fillId="15" borderId="66" xfId="2" applyFont="1" applyFill="1" applyBorder="1" applyAlignment="1" applyProtection="1">
      <alignment vertical="top" wrapText="1"/>
      <protection hidden="1"/>
    </xf>
    <xf numFmtId="0" fontId="12" fillId="15" borderId="57" xfId="2" applyFont="1" applyFill="1" applyBorder="1" applyProtection="1">
      <protection hidden="1"/>
    </xf>
    <xf numFmtId="0" fontId="50" fillId="15" borderId="63" xfId="2" applyFont="1" applyFill="1" applyBorder="1" applyAlignment="1" applyProtection="1">
      <alignment vertical="top" wrapText="1"/>
      <protection hidden="1"/>
    </xf>
    <xf numFmtId="0" fontId="12" fillId="15" borderId="61" xfId="2" applyFont="1" applyFill="1" applyBorder="1" applyProtection="1">
      <protection hidden="1"/>
    </xf>
    <xf numFmtId="0" fontId="12" fillId="15" borderId="61" xfId="2" applyFont="1" applyFill="1" applyBorder="1" applyAlignment="1" applyProtection="1">
      <alignment horizontal="center"/>
      <protection hidden="1"/>
    </xf>
    <xf numFmtId="0" fontId="51" fillId="15" borderId="52" xfId="2" applyFont="1" applyFill="1" applyBorder="1" applyAlignment="1" applyProtection="1">
      <alignment horizontal="center" readingOrder="1"/>
      <protection hidden="1"/>
    </xf>
    <xf numFmtId="164" fontId="12" fillId="15" borderId="58" xfId="2" applyNumberFormat="1" applyFont="1" applyFill="1" applyBorder="1" applyAlignment="1" applyProtection="1">
      <alignment horizontal="center"/>
      <protection hidden="1"/>
    </xf>
    <xf numFmtId="0" fontId="12" fillId="15" borderId="57" xfId="2" applyFont="1" applyFill="1" applyBorder="1" applyAlignment="1" applyProtection="1">
      <alignment horizontal="center"/>
      <protection hidden="1"/>
    </xf>
    <xf numFmtId="164" fontId="16" fillId="15" borderId="57" xfId="2" applyNumberFormat="1" applyFont="1" applyFill="1" applyBorder="1" applyAlignment="1" applyProtection="1">
      <alignment horizontal="center"/>
      <protection hidden="1"/>
    </xf>
    <xf numFmtId="0" fontId="16" fillId="15" borderId="58" xfId="2" applyFont="1" applyFill="1" applyBorder="1" applyAlignment="1" applyProtection="1">
      <alignment horizontal="center"/>
      <protection hidden="1"/>
    </xf>
    <xf numFmtId="164" fontId="12" fillId="15" borderId="53" xfId="2" applyNumberFormat="1" applyFont="1" applyFill="1" applyBorder="1" applyAlignment="1" applyProtection="1">
      <alignment horizontal="center"/>
      <protection hidden="1"/>
    </xf>
    <xf numFmtId="0" fontId="12" fillId="15" borderId="52" xfId="2" applyFont="1" applyFill="1" applyBorder="1" applyAlignment="1" applyProtection="1">
      <alignment horizontal="center"/>
      <protection hidden="1"/>
    </xf>
    <xf numFmtId="0" fontId="18" fillId="15" borderId="63" xfId="2" applyFont="1" applyFill="1" applyBorder="1" applyAlignment="1" applyProtection="1">
      <alignment vertical="top" wrapText="1"/>
      <protection hidden="1"/>
    </xf>
    <xf numFmtId="0" fontId="12" fillId="15" borderId="62" xfId="2" applyFont="1" applyFill="1" applyBorder="1" applyAlignment="1" applyProtection="1">
      <alignment horizontal="center"/>
      <protection hidden="1"/>
    </xf>
    <xf numFmtId="0" fontId="18" fillId="15" borderId="14" xfId="2" applyFont="1" applyFill="1" applyBorder="1" applyAlignment="1" applyProtection="1">
      <alignment vertical="center" wrapText="1"/>
      <protection hidden="1"/>
    </xf>
    <xf numFmtId="0" fontId="12" fillId="15" borderId="6" xfId="2" applyFont="1" applyFill="1" applyBorder="1" applyAlignment="1" applyProtection="1">
      <alignment vertical="center"/>
      <protection hidden="1"/>
    </xf>
    <xf numFmtId="164" fontId="12" fillId="15" borderId="6" xfId="2" applyNumberFormat="1" applyFont="1" applyFill="1" applyBorder="1" applyAlignment="1" applyProtection="1">
      <alignment horizontal="center" vertical="center"/>
      <protection hidden="1"/>
    </xf>
    <xf numFmtId="164" fontId="12" fillId="15" borderId="40" xfId="2" applyNumberFormat="1" applyFont="1" applyFill="1" applyBorder="1" applyAlignment="1" applyProtection="1">
      <alignment horizontal="center" vertical="center"/>
      <protection hidden="1"/>
    </xf>
    <xf numFmtId="169" fontId="12" fillId="15" borderId="6" xfId="2" applyNumberFormat="1" applyFont="1" applyFill="1" applyBorder="1" applyAlignment="1" applyProtection="1">
      <alignment horizontal="center" vertical="center"/>
      <protection hidden="1"/>
    </xf>
    <xf numFmtId="0" fontId="16" fillId="15" borderId="6" xfId="2" applyFont="1" applyFill="1" applyBorder="1" applyAlignment="1" applyProtection="1">
      <alignment horizontal="center" vertical="center" readingOrder="1"/>
      <protection hidden="1"/>
    </xf>
    <xf numFmtId="0" fontId="16" fillId="15" borderId="40" xfId="2" applyFont="1" applyFill="1" applyBorder="1" applyAlignment="1" applyProtection="1">
      <alignment horizontal="center" vertical="center"/>
      <protection hidden="1"/>
    </xf>
    <xf numFmtId="0" fontId="13" fillId="0" borderId="7" xfId="2" applyFont="1" applyBorder="1" applyAlignment="1" applyProtection="1">
      <alignment vertical="top" wrapText="1"/>
      <protection hidden="1"/>
    </xf>
    <xf numFmtId="164" fontId="13" fillId="0" borderId="0" xfId="2" applyNumberFormat="1" applyFont="1" applyAlignment="1" applyProtection="1">
      <alignment horizontal="center"/>
      <protection hidden="1"/>
    </xf>
    <xf numFmtId="0" fontId="18" fillId="15" borderId="4" xfId="2" applyFont="1" applyFill="1" applyBorder="1" applyAlignment="1" applyProtection="1">
      <alignment vertical="top" wrapText="1"/>
      <protection hidden="1"/>
    </xf>
    <xf numFmtId="164" fontId="12" fillId="15" borderId="5" xfId="2" applyNumberFormat="1" applyFont="1" applyFill="1" applyBorder="1" applyAlignment="1" applyProtection="1">
      <alignment horizontal="center"/>
      <protection hidden="1"/>
    </xf>
    <xf numFmtId="0" fontId="18" fillId="15" borderId="16" xfId="2" applyFont="1" applyFill="1" applyBorder="1" applyAlignment="1" applyProtection="1">
      <alignment vertical="top" wrapText="1"/>
      <protection hidden="1"/>
    </xf>
    <xf numFmtId="0" fontId="12" fillId="15" borderId="49" xfId="2" applyFont="1" applyFill="1" applyBorder="1" applyAlignment="1" applyProtection="1">
      <alignment horizontal="center"/>
      <protection hidden="1"/>
    </xf>
    <xf numFmtId="0" fontId="16" fillId="15" borderId="49" xfId="2" applyFont="1" applyFill="1" applyBorder="1" applyProtection="1">
      <protection hidden="1"/>
    </xf>
    <xf numFmtId="0" fontId="16" fillId="15" borderId="50" xfId="2" applyFont="1" applyFill="1" applyBorder="1" applyProtection="1">
      <protection hidden="1"/>
    </xf>
    <xf numFmtId="0" fontId="18" fillId="15" borderId="31" xfId="2" applyFont="1" applyFill="1" applyBorder="1" applyAlignment="1" applyProtection="1">
      <alignment vertical="top" wrapText="1"/>
      <protection hidden="1"/>
    </xf>
    <xf numFmtId="0" fontId="12" fillId="15" borderId="32" xfId="2" applyFont="1" applyFill="1" applyBorder="1" applyProtection="1">
      <protection hidden="1"/>
    </xf>
    <xf numFmtId="169" fontId="12" fillId="15" borderId="32" xfId="2" applyNumberFormat="1" applyFont="1" applyFill="1" applyBorder="1" applyAlignment="1" applyProtection="1">
      <alignment horizontal="center"/>
      <protection hidden="1"/>
    </xf>
    <xf numFmtId="0" fontId="12" fillId="15" borderId="32" xfId="2" applyFont="1" applyFill="1" applyBorder="1" applyAlignment="1" applyProtection="1">
      <alignment horizontal="center"/>
      <protection hidden="1"/>
    </xf>
    <xf numFmtId="164" fontId="12" fillId="15" borderId="32" xfId="2" applyNumberFormat="1" applyFont="1" applyFill="1" applyBorder="1" applyAlignment="1" applyProtection="1">
      <alignment horizontal="center"/>
      <protection hidden="1"/>
    </xf>
    <xf numFmtId="164" fontId="16" fillId="15" borderId="32" xfId="2" applyNumberFormat="1" applyFont="1" applyFill="1" applyBorder="1" applyAlignment="1" applyProtection="1">
      <alignment horizontal="center"/>
      <protection hidden="1"/>
    </xf>
    <xf numFmtId="0" fontId="16" fillId="15" borderId="33" xfId="2" applyFont="1" applyFill="1" applyBorder="1" applyAlignment="1" applyProtection="1">
      <alignment horizontal="center"/>
      <protection hidden="1"/>
    </xf>
    <xf numFmtId="169" fontId="12" fillId="15" borderId="35" xfId="2" applyNumberFormat="1" applyFont="1" applyFill="1" applyBorder="1" applyAlignment="1" applyProtection="1">
      <alignment horizontal="center"/>
      <protection hidden="1"/>
    </xf>
    <xf numFmtId="0" fontId="12" fillId="15" borderId="35" xfId="2" applyFont="1" applyFill="1" applyBorder="1" applyAlignment="1" applyProtection="1">
      <alignment horizontal="center"/>
      <protection hidden="1"/>
    </xf>
    <xf numFmtId="164" fontId="12" fillId="15" borderId="35" xfId="2" applyNumberFormat="1" applyFont="1" applyFill="1" applyBorder="1" applyAlignment="1" applyProtection="1">
      <alignment horizontal="center"/>
      <protection hidden="1"/>
    </xf>
    <xf numFmtId="164" fontId="16" fillId="15" borderId="35" xfId="2" applyNumberFormat="1" applyFont="1" applyFill="1" applyBorder="1" applyAlignment="1" applyProtection="1">
      <alignment horizontal="center"/>
      <protection hidden="1"/>
    </xf>
    <xf numFmtId="0" fontId="16" fillId="15" borderId="67" xfId="2" applyFont="1" applyFill="1" applyBorder="1" applyAlignment="1" applyProtection="1">
      <alignment horizontal="center"/>
      <protection hidden="1"/>
    </xf>
    <xf numFmtId="0" fontId="56" fillId="0" borderId="0" xfId="2" applyFont="1" applyAlignment="1" applyProtection="1">
      <alignment horizontal="justify" readingOrder="2"/>
      <protection hidden="1"/>
    </xf>
    <xf numFmtId="0" fontId="50" fillId="15" borderId="34" xfId="2" applyFont="1" applyFill="1" applyBorder="1" applyAlignment="1" applyProtection="1">
      <alignment vertical="top" wrapText="1"/>
      <protection hidden="1"/>
    </xf>
    <xf numFmtId="0" fontId="16" fillId="15" borderId="35" xfId="2" applyFont="1" applyFill="1" applyBorder="1" applyAlignment="1" applyProtection="1">
      <alignment horizontal="center"/>
      <protection hidden="1"/>
    </xf>
    <xf numFmtId="0" fontId="13" fillId="0" borderId="7" xfId="2" applyFont="1" applyBorder="1" applyProtection="1">
      <protection hidden="1"/>
    </xf>
    <xf numFmtId="2" fontId="12" fillId="15" borderId="35" xfId="2" applyNumberFormat="1" applyFont="1" applyFill="1" applyBorder="1" applyAlignment="1" applyProtection="1">
      <alignment horizontal="center"/>
      <protection hidden="1"/>
    </xf>
    <xf numFmtId="0" fontId="12" fillId="15" borderId="34" xfId="2" applyFont="1" applyFill="1" applyBorder="1" applyProtection="1">
      <protection hidden="1"/>
    </xf>
    <xf numFmtId="0" fontId="18" fillId="15" borderId="35" xfId="2" applyFont="1" applyFill="1" applyBorder="1" applyAlignment="1" applyProtection="1">
      <alignment vertical="top" wrapText="1"/>
      <protection hidden="1"/>
    </xf>
    <xf numFmtId="170" fontId="12" fillId="15" borderId="35" xfId="2" applyNumberFormat="1" applyFont="1" applyFill="1" applyBorder="1" applyAlignment="1" applyProtection="1">
      <alignment horizontal="center"/>
      <protection hidden="1"/>
    </xf>
    <xf numFmtId="171" fontId="12" fillId="15" borderId="35" xfId="2" applyNumberFormat="1" applyFont="1" applyFill="1" applyBorder="1" applyAlignment="1" applyProtection="1">
      <alignment horizontal="center"/>
      <protection hidden="1"/>
    </xf>
    <xf numFmtId="0" fontId="18" fillId="15" borderId="36" xfId="2" applyFont="1" applyFill="1" applyBorder="1" applyAlignment="1" applyProtection="1">
      <alignment vertical="top" wrapText="1"/>
      <protection hidden="1"/>
    </xf>
    <xf numFmtId="0" fontId="18" fillId="15" borderId="37" xfId="2" applyFont="1" applyFill="1" applyBorder="1" applyAlignment="1" applyProtection="1">
      <alignment vertical="top" wrapText="1"/>
      <protection hidden="1"/>
    </xf>
    <xf numFmtId="0" fontId="12" fillId="15" borderId="37" xfId="2" applyFont="1" applyFill="1" applyBorder="1" applyAlignment="1" applyProtection="1">
      <alignment horizontal="center"/>
      <protection hidden="1"/>
    </xf>
    <xf numFmtId="164" fontId="12" fillId="15" borderId="37" xfId="2" applyNumberFormat="1" applyFont="1" applyFill="1" applyBorder="1" applyAlignment="1" applyProtection="1">
      <alignment horizontal="center"/>
      <protection hidden="1"/>
    </xf>
    <xf numFmtId="0" fontId="23" fillId="15" borderId="37" xfId="2" applyFont="1" applyFill="1" applyBorder="1" applyAlignment="1" applyProtection="1">
      <alignment horizontal="center"/>
      <protection hidden="1"/>
    </xf>
    <xf numFmtId="0" fontId="23" fillId="15" borderId="38" xfId="2" applyFont="1" applyFill="1" applyBorder="1" applyAlignment="1" applyProtection="1">
      <alignment horizontal="center"/>
      <protection hidden="1"/>
    </xf>
    <xf numFmtId="0" fontId="12" fillId="17" borderId="4" xfId="2" applyFont="1" applyFill="1" applyBorder="1" applyProtection="1">
      <protection hidden="1"/>
    </xf>
    <xf numFmtId="0" fontId="12" fillId="17" borderId="5" xfId="2" applyFont="1" applyFill="1" applyBorder="1" applyProtection="1">
      <protection hidden="1"/>
    </xf>
    <xf numFmtId="0" fontId="12" fillId="17" borderId="39" xfId="2" applyFont="1" applyFill="1" applyBorder="1" applyProtection="1">
      <protection hidden="1"/>
    </xf>
    <xf numFmtId="0" fontId="57" fillId="17" borderId="7" xfId="2" applyFont="1" applyFill="1" applyBorder="1" applyAlignment="1" applyProtection="1">
      <alignment vertical="top"/>
      <protection hidden="1"/>
    </xf>
    <xf numFmtId="0" fontId="12" fillId="17" borderId="0" xfId="2" applyFont="1" applyFill="1" applyProtection="1">
      <protection hidden="1"/>
    </xf>
    <xf numFmtId="0" fontId="12" fillId="17" borderId="43" xfId="2" applyFont="1" applyFill="1" applyBorder="1" applyProtection="1">
      <protection hidden="1"/>
    </xf>
    <xf numFmtId="0" fontId="58" fillId="17" borderId="31" xfId="2" applyFont="1" applyFill="1" applyBorder="1" applyAlignment="1" applyProtection="1">
      <alignment vertical="top"/>
      <protection hidden="1"/>
    </xf>
    <xf numFmtId="0" fontId="12" fillId="17" borderId="32" xfId="2" applyFont="1" applyFill="1" applyBorder="1" applyProtection="1">
      <protection hidden="1"/>
    </xf>
    <xf numFmtId="0" fontId="12" fillId="17" borderId="33" xfId="2" applyFont="1" applyFill="1" applyBorder="1" applyProtection="1">
      <protection hidden="1"/>
    </xf>
    <xf numFmtId="0" fontId="12" fillId="17" borderId="34" xfId="2" applyFont="1" applyFill="1" applyBorder="1" applyAlignment="1" applyProtection="1">
      <alignment horizontal="right"/>
      <protection hidden="1"/>
    </xf>
    <xf numFmtId="0" fontId="12" fillId="17" borderId="35" xfId="2" applyFont="1" applyFill="1" applyBorder="1" applyProtection="1">
      <protection hidden="1"/>
    </xf>
    <xf numFmtId="0" fontId="12" fillId="17" borderId="35" xfId="2" applyFont="1" applyFill="1" applyBorder="1" applyAlignment="1" applyProtection="1">
      <alignment horizontal="right"/>
      <protection hidden="1"/>
    </xf>
    <xf numFmtId="0" fontId="60" fillId="17" borderId="34" xfId="8" applyFont="1" applyFill="1" applyBorder="1" applyAlignment="1" applyProtection="1">
      <alignment horizontal="right"/>
      <protection hidden="1"/>
    </xf>
    <xf numFmtId="166" fontId="31" fillId="17" borderId="35" xfId="9" applyNumberFormat="1" applyFont="1" applyFill="1" applyBorder="1" applyAlignment="1" applyProtection="1">
      <alignment horizontal="right"/>
      <protection hidden="1"/>
    </xf>
    <xf numFmtId="0" fontId="60" fillId="17" borderId="36" xfId="8" applyFont="1" applyFill="1" applyBorder="1" applyAlignment="1" applyProtection="1">
      <alignment horizontal="right"/>
      <protection hidden="1"/>
    </xf>
    <xf numFmtId="0" fontId="12" fillId="17" borderId="37" xfId="2" applyFont="1" applyFill="1" applyBorder="1" applyProtection="1">
      <protection hidden="1"/>
    </xf>
    <xf numFmtId="166" fontId="31" fillId="17" borderId="37" xfId="9" applyNumberFormat="1" applyFont="1" applyFill="1" applyBorder="1" applyAlignment="1" applyProtection="1">
      <alignment horizontal="right"/>
      <protection hidden="1"/>
    </xf>
    <xf numFmtId="0" fontId="12" fillId="17" borderId="14" xfId="2" applyFont="1" applyFill="1" applyBorder="1" applyProtection="1">
      <protection hidden="1"/>
    </xf>
    <xf numFmtId="0" fontId="12" fillId="17" borderId="6" xfId="2" applyFont="1" applyFill="1" applyBorder="1" applyProtection="1">
      <protection hidden="1"/>
    </xf>
    <xf numFmtId="0" fontId="12" fillId="17" borderId="40" xfId="2" applyFont="1" applyFill="1" applyBorder="1" applyProtection="1">
      <protection hidden="1"/>
    </xf>
    <xf numFmtId="0" fontId="22" fillId="18" borderId="16" xfId="2" applyFont="1" applyFill="1" applyBorder="1" applyProtection="1">
      <protection hidden="1"/>
    </xf>
    <xf numFmtId="0" fontId="12" fillId="18" borderId="49" xfId="2" applyFont="1" applyFill="1" applyBorder="1" applyProtection="1">
      <protection hidden="1"/>
    </xf>
    <xf numFmtId="0" fontId="12" fillId="18" borderId="50" xfId="2" applyFont="1" applyFill="1" applyBorder="1" applyProtection="1">
      <protection hidden="1"/>
    </xf>
    <xf numFmtId="0" fontId="12" fillId="18" borderId="31" xfId="2" applyFont="1" applyFill="1" applyBorder="1" applyAlignment="1" applyProtection="1">
      <alignment wrapText="1"/>
      <protection hidden="1"/>
    </xf>
    <xf numFmtId="0" fontId="12" fillId="18" borderId="32" xfId="2" applyFont="1" applyFill="1" applyBorder="1" applyAlignment="1" applyProtection="1">
      <alignment wrapText="1"/>
      <protection hidden="1"/>
    </xf>
    <xf numFmtId="0" fontId="12" fillId="18" borderId="33" xfId="2" applyFont="1" applyFill="1" applyBorder="1" applyAlignment="1" applyProtection="1">
      <alignment wrapText="1"/>
      <protection hidden="1"/>
    </xf>
    <xf numFmtId="0" fontId="23" fillId="0" borderId="0" xfId="2" applyFont="1" applyAlignment="1" applyProtection="1">
      <alignment wrapText="1"/>
      <protection hidden="1"/>
    </xf>
    <xf numFmtId="0" fontId="13" fillId="0" borderId="0" xfId="2" applyFont="1" applyAlignment="1" applyProtection="1">
      <alignment wrapText="1"/>
      <protection hidden="1"/>
    </xf>
    <xf numFmtId="0" fontId="12" fillId="0" borderId="0" xfId="2" applyFont="1" applyAlignment="1" applyProtection="1">
      <alignment wrapText="1"/>
      <protection hidden="1"/>
    </xf>
    <xf numFmtId="0" fontId="12" fillId="18" borderId="64" xfId="2" applyFont="1" applyFill="1" applyBorder="1" applyAlignment="1" applyProtection="1">
      <alignment wrapText="1"/>
      <protection hidden="1"/>
    </xf>
    <xf numFmtId="0" fontId="12" fillId="18" borderId="65" xfId="2" applyFont="1" applyFill="1" applyBorder="1" applyAlignment="1" applyProtection="1">
      <alignment wrapText="1"/>
      <protection hidden="1"/>
    </xf>
    <xf numFmtId="0" fontId="12" fillId="18" borderId="68" xfId="2" applyFont="1" applyFill="1" applyBorder="1" applyAlignment="1" applyProtection="1">
      <alignment wrapText="1"/>
      <protection hidden="1"/>
    </xf>
    <xf numFmtId="0" fontId="58" fillId="18" borderId="34" xfId="2" applyFont="1" applyFill="1" applyBorder="1" applyAlignment="1" applyProtection="1">
      <alignment vertical="top" wrapText="1"/>
      <protection hidden="1"/>
    </xf>
    <xf numFmtId="171" fontId="12" fillId="18" borderId="35" xfId="2" applyNumberFormat="1" applyFont="1" applyFill="1" applyBorder="1" applyAlignment="1" applyProtection="1">
      <alignment horizontal="center"/>
      <protection hidden="1"/>
    </xf>
    <xf numFmtId="171" fontId="12" fillId="18" borderId="67" xfId="2" applyNumberFormat="1" applyFont="1" applyFill="1" applyBorder="1" applyAlignment="1" applyProtection="1">
      <alignment horizontal="center"/>
      <protection hidden="1"/>
    </xf>
    <xf numFmtId="171" fontId="13" fillId="0" borderId="0" xfId="2" applyNumberFormat="1" applyFont="1" applyAlignment="1" applyProtection="1">
      <alignment wrapText="1"/>
      <protection hidden="1"/>
    </xf>
    <xf numFmtId="0" fontId="58" fillId="18" borderId="69" xfId="2" applyFont="1" applyFill="1" applyBorder="1" applyAlignment="1" applyProtection="1">
      <alignment vertical="top" wrapText="1"/>
      <protection hidden="1"/>
    </xf>
    <xf numFmtId="171" fontId="12" fillId="18" borderId="70" xfId="2" applyNumberFormat="1" applyFont="1" applyFill="1" applyBorder="1" applyAlignment="1" applyProtection="1">
      <alignment horizontal="center"/>
      <protection hidden="1"/>
    </xf>
    <xf numFmtId="171" fontId="12" fillId="18" borderId="71" xfId="2" applyNumberFormat="1" applyFont="1" applyFill="1" applyBorder="1" applyAlignment="1" applyProtection="1">
      <alignment horizontal="center"/>
      <protection hidden="1"/>
    </xf>
    <xf numFmtId="0" fontId="58" fillId="18" borderId="36" xfId="2" applyFont="1" applyFill="1" applyBorder="1" applyAlignment="1" applyProtection="1">
      <alignment vertical="top" wrapText="1"/>
      <protection hidden="1"/>
    </xf>
    <xf numFmtId="171" fontId="12" fillId="18" borderId="37" xfId="2" applyNumberFormat="1" applyFont="1" applyFill="1" applyBorder="1" applyAlignment="1" applyProtection="1">
      <alignment horizontal="center"/>
      <protection hidden="1"/>
    </xf>
    <xf numFmtId="171" fontId="12" fillId="18" borderId="38" xfId="2" applyNumberFormat="1" applyFont="1" applyFill="1" applyBorder="1" applyAlignment="1" applyProtection="1">
      <alignment horizontal="center"/>
      <protection hidden="1"/>
    </xf>
    <xf numFmtId="0" fontId="12" fillId="0" borderId="0" xfId="2" applyFont="1" applyAlignment="1" applyProtection="1">
      <alignment horizontal="center" vertical="center" readingOrder="1"/>
      <protection hidden="1"/>
    </xf>
    <xf numFmtId="0" fontId="12" fillId="0" borderId="0" xfId="2" applyFont="1" applyAlignment="1" applyProtection="1">
      <alignment horizontal="right"/>
      <protection hidden="1"/>
    </xf>
    <xf numFmtId="171" fontId="13" fillId="0" borderId="0" xfId="2" applyNumberFormat="1" applyFont="1" applyAlignment="1" applyProtection="1">
      <alignment horizontal="center"/>
      <protection hidden="1"/>
    </xf>
    <xf numFmtId="171" fontId="23" fillId="0" borderId="0" xfId="2" applyNumberFormat="1" applyFont="1" applyAlignment="1" applyProtection="1">
      <alignment horizontal="center"/>
      <protection hidden="1"/>
    </xf>
    <xf numFmtId="0" fontId="12" fillId="0" borderId="0" xfId="2" applyFont="1" applyAlignment="1" applyProtection="1">
      <alignment horizontal="center"/>
      <protection hidden="1"/>
    </xf>
    <xf numFmtId="0" fontId="58" fillId="0" borderId="0" xfId="2" applyFont="1" applyAlignment="1" applyProtection="1">
      <alignment vertical="top" wrapText="1"/>
      <protection hidden="1"/>
    </xf>
    <xf numFmtId="171" fontId="12" fillId="0" borderId="0" xfId="2" applyNumberFormat="1" applyFont="1" applyAlignment="1" applyProtection="1">
      <alignment horizontal="center"/>
      <protection hidden="1"/>
    </xf>
    <xf numFmtId="171" fontId="22" fillId="0" borderId="0" xfId="2" applyNumberFormat="1" applyFont="1" applyAlignment="1" applyProtection="1">
      <alignment horizontal="center"/>
      <protection hidden="1"/>
    </xf>
    <xf numFmtId="0" fontId="58" fillId="18" borderId="16" xfId="2" applyFont="1" applyFill="1" applyBorder="1" applyAlignment="1" applyProtection="1">
      <alignment horizontal="right" wrapText="1"/>
      <protection hidden="1"/>
    </xf>
    <xf numFmtId="0" fontId="58" fillId="18" borderId="49" xfId="2" applyFont="1" applyFill="1" applyBorder="1" applyAlignment="1" applyProtection="1">
      <alignment horizontal="right" wrapText="1"/>
      <protection hidden="1"/>
    </xf>
    <xf numFmtId="0" fontId="58" fillId="18" borderId="7" xfId="2" applyFont="1" applyFill="1" applyBorder="1" applyAlignment="1" applyProtection="1">
      <alignment horizontal="right" wrapText="1"/>
      <protection hidden="1"/>
    </xf>
    <xf numFmtId="0" fontId="12" fillId="18" borderId="33" xfId="2" applyFont="1" applyFill="1" applyBorder="1" applyAlignment="1" applyProtection="1">
      <alignment horizontal="center" wrapText="1"/>
      <protection hidden="1"/>
    </xf>
    <xf numFmtId="0" fontId="12" fillId="18" borderId="68" xfId="2" applyFont="1" applyFill="1" applyBorder="1" applyAlignment="1" applyProtection="1">
      <alignment horizontal="center" wrapText="1"/>
      <protection hidden="1"/>
    </xf>
    <xf numFmtId="0" fontId="12" fillId="18" borderId="0" xfId="2" applyFont="1" applyFill="1" applyAlignment="1" applyProtection="1">
      <alignment wrapText="1"/>
      <protection hidden="1"/>
    </xf>
    <xf numFmtId="0" fontId="12" fillId="18" borderId="43" xfId="2" applyFont="1" applyFill="1" applyBorder="1" applyAlignment="1" applyProtection="1">
      <alignment horizontal="center" wrapText="1"/>
      <protection hidden="1"/>
    </xf>
    <xf numFmtId="0" fontId="58" fillId="18" borderId="4" xfId="2" applyFont="1" applyFill="1" applyBorder="1" applyAlignment="1" applyProtection="1">
      <alignment horizontal="right" wrapText="1"/>
      <protection hidden="1"/>
    </xf>
    <xf numFmtId="0" fontId="58" fillId="18" borderId="5" xfId="2" applyFont="1" applyFill="1" applyBorder="1" applyAlignment="1" applyProtection="1">
      <alignment horizontal="center" wrapText="1"/>
      <protection hidden="1"/>
    </xf>
    <xf numFmtId="0" fontId="58" fillId="18" borderId="49" xfId="2" applyFont="1" applyFill="1" applyBorder="1" applyAlignment="1" applyProtection="1">
      <alignment horizontal="center" wrapText="1"/>
      <protection hidden="1"/>
    </xf>
    <xf numFmtId="171" fontId="12" fillId="18" borderId="50" xfId="2" applyNumberFormat="1" applyFont="1" applyFill="1" applyBorder="1" applyAlignment="1" applyProtection="1">
      <alignment horizontal="center"/>
      <protection hidden="1"/>
    </xf>
    <xf numFmtId="0" fontId="58" fillId="18" borderId="31" xfId="2" applyFont="1" applyFill="1" applyBorder="1" applyAlignment="1" applyProtection="1">
      <alignment horizontal="right" wrapText="1"/>
      <protection hidden="1"/>
    </xf>
    <xf numFmtId="0" fontId="58" fillId="18" borderId="32" xfId="2" applyFont="1" applyFill="1" applyBorder="1" applyAlignment="1" applyProtection="1">
      <alignment horizontal="center" wrapText="1"/>
      <protection hidden="1"/>
    </xf>
    <xf numFmtId="0" fontId="58" fillId="18" borderId="65" xfId="2" applyFont="1" applyFill="1" applyBorder="1" applyAlignment="1" applyProtection="1">
      <alignment horizontal="center" wrapText="1"/>
      <protection hidden="1"/>
    </xf>
    <xf numFmtId="171" fontId="12" fillId="18" borderId="68" xfId="2" applyNumberFormat="1" applyFont="1" applyFill="1" applyBorder="1" applyAlignment="1" applyProtection="1">
      <alignment horizontal="center"/>
      <protection hidden="1"/>
    </xf>
    <xf numFmtId="0" fontId="58" fillId="18" borderId="34" xfId="2" applyFont="1" applyFill="1" applyBorder="1" applyAlignment="1" applyProtection="1">
      <alignment horizontal="right" wrapText="1"/>
      <protection hidden="1"/>
    </xf>
    <xf numFmtId="0" fontId="58" fillId="18" borderId="35" xfId="2" applyFont="1" applyFill="1" applyBorder="1" applyAlignment="1" applyProtection="1">
      <alignment horizontal="center" wrapText="1"/>
      <protection hidden="1"/>
    </xf>
    <xf numFmtId="164" fontId="12" fillId="18" borderId="37" xfId="2" applyNumberFormat="1" applyFont="1" applyFill="1" applyBorder="1" applyAlignment="1" applyProtection="1">
      <alignment horizontal="center"/>
      <protection hidden="1"/>
    </xf>
    <xf numFmtId="0" fontId="58" fillId="18" borderId="70" xfId="2" applyFont="1" applyFill="1" applyBorder="1" applyAlignment="1" applyProtection="1">
      <alignment horizontal="right" wrapText="1"/>
      <protection hidden="1"/>
    </xf>
    <xf numFmtId="0" fontId="58" fillId="18" borderId="71" xfId="2" applyFont="1" applyFill="1" applyBorder="1" applyAlignment="1" applyProtection="1">
      <alignment horizontal="right" wrapText="1"/>
      <protection hidden="1"/>
    </xf>
    <xf numFmtId="0" fontId="12" fillId="18" borderId="7" xfId="2" applyFont="1" applyFill="1" applyBorder="1" applyProtection="1">
      <protection hidden="1"/>
    </xf>
    <xf numFmtId="0" fontId="12" fillId="18" borderId="0" xfId="2" applyFont="1" applyFill="1" applyProtection="1">
      <protection hidden="1"/>
    </xf>
    <xf numFmtId="0" fontId="12" fillId="18" borderId="5" xfId="2" applyFont="1" applyFill="1" applyBorder="1" applyProtection="1">
      <protection hidden="1"/>
    </xf>
    <xf numFmtId="0" fontId="12" fillId="18" borderId="39" xfId="2" applyFont="1" applyFill="1" applyBorder="1" applyProtection="1">
      <protection hidden="1"/>
    </xf>
    <xf numFmtId="0" fontId="12" fillId="18" borderId="43" xfId="2" applyFont="1" applyFill="1" applyBorder="1" applyProtection="1">
      <protection hidden="1"/>
    </xf>
    <xf numFmtId="164" fontId="12" fillId="18" borderId="35" xfId="2" applyNumberFormat="1" applyFont="1" applyFill="1" applyBorder="1" applyAlignment="1" applyProtection="1">
      <alignment horizontal="center"/>
      <protection hidden="1"/>
    </xf>
    <xf numFmtId="0" fontId="58" fillId="0" borderId="7" xfId="2" applyFont="1" applyBorder="1" applyAlignment="1" applyProtection="1">
      <alignment vertical="top" wrapText="1"/>
      <protection hidden="1"/>
    </xf>
    <xf numFmtId="164" fontId="12" fillId="0" borderId="0" xfId="2" applyNumberFormat="1" applyFont="1" applyAlignment="1" applyProtection="1">
      <alignment horizontal="center"/>
      <protection hidden="1"/>
    </xf>
    <xf numFmtId="0" fontId="23" fillId="18" borderId="5" xfId="2" applyFont="1" applyFill="1" applyBorder="1" applyProtection="1">
      <protection hidden="1"/>
    </xf>
    <xf numFmtId="0" fontId="23" fillId="18" borderId="39" xfId="2" applyFont="1" applyFill="1" applyBorder="1" applyProtection="1">
      <protection hidden="1"/>
    </xf>
    <xf numFmtId="0" fontId="58" fillId="18" borderId="0" xfId="2" applyFont="1" applyFill="1" applyAlignment="1" applyProtection="1">
      <alignment horizontal="right" wrapText="1"/>
      <protection hidden="1"/>
    </xf>
    <xf numFmtId="0" fontId="23" fillId="18" borderId="0" xfId="2" applyFont="1" applyFill="1" applyProtection="1">
      <protection hidden="1"/>
    </xf>
    <xf numFmtId="0" fontId="23" fillId="18" borderId="43" xfId="2" applyFont="1" applyFill="1" applyBorder="1" applyProtection="1">
      <protection hidden="1"/>
    </xf>
    <xf numFmtId="0" fontId="58" fillId="18" borderId="16" xfId="2" applyFont="1" applyFill="1" applyBorder="1" applyAlignment="1" applyProtection="1">
      <alignment vertical="top" wrapText="1"/>
      <protection hidden="1"/>
    </xf>
    <xf numFmtId="0" fontId="12" fillId="18" borderId="49" xfId="2" applyFont="1" applyFill="1" applyBorder="1" applyAlignment="1" applyProtection="1">
      <alignment horizontal="center"/>
      <protection hidden="1"/>
    </xf>
    <xf numFmtId="164" fontId="12" fillId="18" borderId="49" xfId="2" applyNumberFormat="1" applyFont="1" applyFill="1" applyBorder="1" applyAlignment="1" applyProtection="1">
      <alignment horizontal="center"/>
      <protection hidden="1"/>
    </xf>
    <xf numFmtId="0" fontId="23" fillId="18" borderId="50" xfId="2" applyFont="1" applyFill="1" applyBorder="1" applyAlignment="1" applyProtection="1">
      <alignment horizontal="center"/>
      <protection hidden="1"/>
    </xf>
    <xf numFmtId="0" fontId="58" fillId="18" borderId="14" xfId="2" applyFont="1" applyFill="1" applyBorder="1" applyAlignment="1" applyProtection="1">
      <alignment vertical="top" wrapText="1"/>
      <protection hidden="1"/>
    </xf>
    <xf numFmtId="0" fontId="12" fillId="18" borderId="6" xfId="2" applyFont="1" applyFill="1" applyBorder="1" applyProtection="1">
      <protection hidden="1"/>
    </xf>
    <xf numFmtId="164" fontId="12" fillId="18" borderId="6" xfId="2" applyNumberFormat="1" applyFont="1" applyFill="1" applyBorder="1" applyAlignment="1" applyProtection="1">
      <alignment horizontal="center"/>
      <protection hidden="1"/>
    </xf>
    <xf numFmtId="0" fontId="23" fillId="18" borderId="40" xfId="2" applyFont="1" applyFill="1" applyBorder="1" applyAlignment="1" applyProtection="1">
      <alignment horizontal="center"/>
      <protection hidden="1"/>
    </xf>
    <xf numFmtId="0" fontId="12" fillId="18" borderId="14" xfId="2" applyFont="1" applyFill="1" applyBorder="1" applyProtection="1">
      <protection hidden="1"/>
    </xf>
    <xf numFmtId="0" fontId="12" fillId="18" borderId="6" xfId="2" applyFont="1" applyFill="1" applyBorder="1" applyAlignment="1" applyProtection="1">
      <alignment horizontal="right"/>
      <protection hidden="1"/>
    </xf>
    <xf numFmtId="0" fontId="23" fillId="18" borderId="6" xfId="2" applyFont="1" applyFill="1" applyBorder="1" applyProtection="1">
      <protection hidden="1"/>
    </xf>
    <xf numFmtId="0" fontId="23" fillId="18" borderId="40" xfId="2" applyFont="1" applyFill="1" applyBorder="1" applyProtection="1">
      <protection hidden="1"/>
    </xf>
    <xf numFmtId="0" fontId="9" fillId="0" borderId="0" xfId="0" applyFont="1" applyAlignment="1" applyProtection="1">
      <alignment horizontal="center"/>
      <protection hidden="1"/>
    </xf>
    <xf numFmtId="0" fontId="0" fillId="0" borderId="0" xfId="0" applyProtection="1">
      <protection hidden="1"/>
    </xf>
    <xf numFmtId="0" fontId="5" fillId="0" borderId="0" xfId="0" applyFont="1" applyAlignment="1" applyProtection="1">
      <alignment horizontal="right" vertical="center" wrapText="1" readingOrder="2"/>
      <protection hidden="1"/>
    </xf>
    <xf numFmtId="0" fontId="5" fillId="0" borderId="0" xfId="0" applyFont="1" applyAlignment="1" applyProtection="1">
      <alignment horizontal="center" vertical="center" wrapText="1" readingOrder="2"/>
      <protection hidden="1"/>
    </xf>
    <xf numFmtId="0" fontId="22" fillId="19" borderId="15" xfId="0" applyFont="1" applyFill="1" applyBorder="1" applyAlignment="1" applyProtection="1">
      <alignment horizontal="center"/>
      <protection hidden="1"/>
    </xf>
    <xf numFmtId="0" fontId="45" fillId="3" borderId="15" xfId="0" applyFont="1" applyFill="1" applyBorder="1" applyAlignment="1" applyProtection="1">
      <alignment horizontal="center"/>
      <protection hidden="1"/>
    </xf>
    <xf numFmtId="0" fontId="43" fillId="9" borderId="72" xfId="0" applyFont="1" applyFill="1" applyBorder="1" applyAlignment="1" applyProtection="1">
      <alignment vertical="top" wrapText="1"/>
      <protection hidden="1"/>
    </xf>
    <xf numFmtId="164" fontId="44" fillId="9" borderId="72" xfId="0" applyNumberFormat="1" applyFont="1" applyFill="1" applyBorder="1" applyAlignment="1" applyProtection="1">
      <alignment horizontal="right"/>
      <protection hidden="1"/>
    </xf>
    <xf numFmtId="164" fontId="44" fillId="9" borderId="73" xfId="0" applyNumberFormat="1" applyFont="1" applyFill="1" applyBorder="1" applyAlignment="1" applyProtection="1">
      <alignment horizontal="right"/>
      <protection hidden="1"/>
    </xf>
    <xf numFmtId="0" fontId="43" fillId="20" borderId="12" xfId="0" applyFont="1" applyFill="1" applyBorder="1" applyAlignment="1" applyProtection="1">
      <alignment vertical="top" wrapText="1"/>
      <protection hidden="1"/>
    </xf>
    <xf numFmtId="0" fontId="12" fillId="20" borderId="12" xfId="0" applyFont="1" applyFill="1" applyBorder="1" applyProtection="1">
      <protection hidden="1"/>
    </xf>
    <xf numFmtId="0" fontId="43" fillId="10" borderId="74" xfId="0" applyFont="1" applyFill="1" applyBorder="1" applyAlignment="1" applyProtection="1">
      <alignment horizontal="right" vertical="top" wrapText="1" readingOrder="2"/>
      <protection hidden="1"/>
    </xf>
    <xf numFmtId="164" fontId="44" fillId="10" borderId="74" xfId="0" applyNumberFormat="1" applyFont="1" applyFill="1" applyBorder="1" applyAlignment="1" applyProtection="1">
      <alignment horizontal="right"/>
      <protection hidden="1"/>
    </xf>
    <xf numFmtId="164" fontId="44" fillId="10" borderId="75" xfId="0" applyNumberFormat="1" applyFont="1" applyFill="1" applyBorder="1" applyAlignment="1" applyProtection="1">
      <alignment horizontal="right"/>
      <protection hidden="1"/>
    </xf>
    <xf numFmtId="1" fontId="44" fillId="20" borderId="12" xfId="0" applyNumberFormat="1" applyFont="1" applyFill="1" applyBorder="1" applyAlignment="1" applyProtection="1">
      <alignment horizontal="right"/>
      <protection hidden="1"/>
    </xf>
    <xf numFmtId="0" fontId="43" fillId="10" borderId="74" xfId="0" applyFont="1" applyFill="1" applyBorder="1" applyAlignment="1" applyProtection="1">
      <alignment horizontal="right" vertical="center" wrapText="1" readingOrder="2"/>
      <protection hidden="1"/>
    </xf>
    <xf numFmtId="164" fontId="44" fillId="10" borderId="74" xfId="0" applyNumberFormat="1" applyFont="1" applyFill="1" applyBorder="1" applyAlignment="1" applyProtection="1">
      <alignment horizontal="right" vertical="center"/>
      <protection hidden="1"/>
    </xf>
    <xf numFmtId="164" fontId="44" fillId="10" borderId="75" xfId="0" applyNumberFormat="1" applyFont="1" applyFill="1" applyBorder="1" applyAlignment="1" applyProtection="1">
      <alignment horizontal="right" vertical="center"/>
      <protection hidden="1"/>
    </xf>
    <xf numFmtId="165" fontId="44" fillId="9" borderId="72" xfId="0" applyNumberFormat="1" applyFont="1" applyFill="1" applyBorder="1" applyAlignment="1" applyProtection="1">
      <alignment horizontal="right"/>
      <protection hidden="1"/>
    </xf>
    <xf numFmtId="165" fontId="44" fillId="9" borderId="73" xfId="0" applyNumberFormat="1" applyFont="1" applyFill="1" applyBorder="1" applyAlignment="1" applyProtection="1">
      <alignment horizontal="right"/>
      <protection hidden="1"/>
    </xf>
    <xf numFmtId="0" fontId="43" fillId="2" borderId="12" xfId="0" applyFont="1" applyFill="1" applyBorder="1" applyAlignment="1" applyProtection="1">
      <alignment vertical="top" wrapText="1"/>
      <protection hidden="1"/>
    </xf>
    <xf numFmtId="1" fontId="44" fillId="2" borderId="12" xfId="0" applyNumberFormat="1" applyFont="1" applyFill="1" applyBorder="1" applyAlignment="1" applyProtection="1">
      <alignment horizontal="right"/>
      <protection hidden="1"/>
    </xf>
    <xf numFmtId="165" fontId="44" fillId="10" borderId="74" xfId="0" applyNumberFormat="1" applyFont="1" applyFill="1" applyBorder="1" applyAlignment="1" applyProtection="1">
      <alignment horizontal="right"/>
      <protection hidden="1"/>
    </xf>
    <xf numFmtId="165" fontId="44" fillId="10" borderId="75" xfId="0" applyNumberFormat="1" applyFont="1" applyFill="1" applyBorder="1" applyAlignment="1" applyProtection="1">
      <alignment horizontal="right"/>
      <protection hidden="1"/>
    </xf>
    <xf numFmtId="0" fontId="43" fillId="9" borderId="72" xfId="0" applyFont="1" applyFill="1" applyBorder="1" applyAlignment="1" applyProtection="1">
      <alignment vertical="center" wrapText="1"/>
      <protection hidden="1"/>
    </xf>
    <xf numFmtId="164" fontId="44" fillId="9" borderId="72" xfId="0" applyNumberFormat="1" applyFont="1" applyFill="1" applyBorder="1" applyAlignment="1" applyProtection="1">
      <alignment horizontal="right" vertical="center"/>
      <protection hidden="1"/>
    </xf>
    <xf numFmtId="164" fontId="44" fillId="9" borderId="73" xfId="0" applyNumberFormat="1" applyFont="1" applyFill="1" applyBorder="1" applyAlignment="1" applyProtection="1">
      <alignment horizontal="right" vertical="center"/>
      <protection hidden="1"/>
    </xf>
    <xf numFmtId="0" fontId="43" fillId="2" borderId="12" xfId="0" applyFont="1" applyFill="1" applyBorder="1" applyAlignment="1" applyProtection="1">
      <alignment vertical="center" wrapText="1"/>
      <protection hidden="1"/>
    </xf>
    <xf numFmtId="1" fontId="44" fillId="2" borderId="12" xfId="0" applyNumberFormat="1" applyFont="1" applyFill="1" applyBorder="1" applyAlignment="1" applyProtection="1">
      <alignment horizontal="right" vertical="center"/>
      <protection hidden="1"/>
    </xf>
    <xf numFmtId="0" fontId="37" fillId="6" borderId="13" xfId="0" applyFont="1" applyFill="1" applyBorder="1" applyAlignment="1" applyProtection="1">
      <alignment horizontal="center" vertical="center" wrapText="1"/>
      <protection hidden="1"/>
    </xf>
    <xf numFmtId="3" fontId="43" fillId="6" borderId="13" xfId="0" applyNumberFormat="1" applyFont="1" applyFill="1" applyBorder="1" applyAlignment="1" applyProtection="1">
      <alignment horizontal="center" vertical="center"/>
      <protection hidden="1"/>
    </xf>
    <xf numFmtId="0" fontId="37" fillId="21" borderId="12" xfId="0" applyFont="1" applyFill="1" applyBorder="1" applyAlignment="1" applyProtection="1">
      <alignment horizontal="center" wrapText="1"/>
      <protection hidden="1"/>
    </xf>
    <xf numFmtId="165" fontId="43" fillId="6" borderId="12" xfId="0" applyNumberFormat="1" applyFont="1" applyFill="1" applyBorder="1" applyAlignment="1" applyProtection="1">
      <alignment horizontal="center" vertical="center" wrapText="1"/>
      <protection hidden="1"/>
    </xf>
    <xf numFmtId="0" fontId="43" fillId="6" borderId="12" xfId="0" applyFont="1" applyFill="1" applyBorder="1" applyAlignment="1" applyProtection="1">
      <alignment wrapText="1"/>
      <protection hidden="1"/>
    </xf>
    <xf numFmtId="164" fontId="9" fillId="0" borderId="0" xfId="0" applyNumberFormat="1" applyFont="1" applyProtection="1">
      <protection hidden="1"/>
    </xf>
    <xf numFmtId="0" fontId="0" fillId="0" borderId="0" xfId="0" applyFont="1" applyProtection="1">
      <protection hidden="1"/>
    </xf>
    <xf numFmtId="0" fontId="11" fillId="0" borderId="76" xfId="0" applyFont="1" applyBorder="1" applyProtection="1">
      <protection hidden="1"/>
    </xf>
    <xf numFmtId="0" fontId="2" fillId="0" borderId="0" xfId="0" applyFont="1" applyProtection="1">
      <protection hidden="1"/>
    </xf>
    <xf numFmtId="0" fontId="0" fillId="0" borderId="0" xfId="0" applyFont="1" applyProtection="1">
      <protection hidden="1"/>
    </xf>
    <xf numFmtId="0" fontId="9" fillId="0" borderId="25" xfId="0" applyFont="1" applyBorder="1" applyAlignment="1" applyProtection="1">
      <alignment horizontal="center" vertical="center" wrapText="1"/>
      <protection hidden="1"/>
    </xf>
    <xf numFmtId="0" fontId="9" fillId="0" borderId="25" xfId="0" applyFont="1" applyBorder="1" applyAlignment="1" applyProtection="1">
      <alignment horizontal="center"/>
      <protection hidden="1"/>
    </xf>
    <xf numFmtId="0" fontId="9" fillId="0" borderId="77" xfId="0" applyFont="1" applyBorder="1" applyProtection="1">
      <protection hidden="1"/>
    </xf>
    <xf numFmtId="0" fontId="9" fillId="0" borderId="78" xfId="0" applyFont="1" applyBorder="1" applyProtection="1">
      <protection hidden="1"/>
    </xf>
    <xf numFmtId="0" fontId="9" fillId="0" borderId="79" xfId="0" applyFont="1" applyBorder="1" applyProtection="1">
      <protection hidden="1"/>
    </xf>
    <xf numFmtId="0" fontId="11" fillId="0" borderId="76" xfId="0" applyFont="1" applyBorder="1" applyProtection="1">
      <protection hidden="1"/>
    </xf>
    <xf numFmtId="0" fontId="9" fillId="0" borderId="0" xfId="0" applyFont="1" applyAlignment="1" applyProtection="1">
      <alignment horizontal="center" vertical="center"/>
      <protection hidden="1"/>
    </xf>
    <xf numFmtId="164" fontId="9" fillId="0" borderId="25" xfId="0" applyNumberFormat="1" applyFont="1" applyBorder="1" applyProtection="1">
      <protection hidden="1"/>
    </xf>
    <xf numFmtId="0" fontId="4" fillId="0" borderId="76" xfId="0" applyFont="1" applyBorder="1" applyProtection="1">
      <protection hidden="1"/>
    </xf>
    <xf numFmtId="164" fontId="9" fillId="0" borderId="77" xfId="0" applyNumberFormat="1" applyFont="1" applyBorder="1" applyProtection="1">
      <protection hidden="1"/>
    </xf>
    <xf numFmtId="0" fontId="9" fillId="0" borderId="25" xfId="0" applyFont="1" applyBorder="1" applyProtection="1">
      <protection hidden="1"/>
    </xf>
    <xf numFmtId="164" fontId="9" fillId="0" borderId="29" xfId="0" applyNumberFormat="1" applyFont="1" applyBorder="1" applyProtection="1">
      <protection hidden="1"/>
    </xf>
    <xf numFmtId="164" fontId="9" fillId="0" borderId="80" xfId="0" applyNumberFormat="1" applyFont="1" applyBorder="1" applyProtection="1">
      <protection hidden="1"/>
    </xf>
    <xf numFmtId="164" fontId="9" fillId="0" borderId="81" xfId="0" applyNumberFormat="1" applyFont="1" applyBorder="1" applyProtection="1">
      <protection hidden="1"/>
    </xf>
    <xf numFmtId="164" fontId="9" fillId="0" borderId="76" xfId="0" applyNumberFormat="1" applyFont="1" applyBorder="1" applyProtection="1">
      <protection hidden="1"/>
    </xf>
    <xf numFmtId="0" fontId="9" fillId="22" borderId="0" xfId="0" applyFont="1" applyFill="1" applyBorder="1" applyProtection="1">
      <protection hidden="1"/>
    </xf>
    <xf numFmtId="0" fontId="9" fillId="0" borderId="0" xfId="0" applyFont="1" applyAlignment="1" applyProtection="1">
      <alignment wrapText="1"/>
      <protection hidden="1"/>
    </xf>
    <xf numFmtId="0" fontId="22" fillId="6" borderId="12" xfId="0" applyFont="1" applyFill="1" applyBorder="1" applyAlignment="1" applyProtection="1">
      <alignment horizontal="center" vertical="center"/>
      <protection hidden="1"/>
    </xf>
    <xf numFmtId="0" fontId="22" fillId="6" borderId="0" xfId="0" applyFont="1" applyFill="1" applyBorder="1" applyAlignment="1" applyProtection="1">
      <alignment horizontal="center" vertical="center"/>
      <protection hidden="1"/>
    </xf>
    <xf numFmtId="0" fontId="12" fillId="0" borderId="0" xfId="0" applyFont="1" applyAlignment="1" applyProtection="1">
      <alignment horizontal="right" vertical="center"/>
      <protection hidden="1"/>
    </xf>
    <xf numFmtId="49" fontId="12" fillId="0" borderId="0" xfId="0" applyNumberFormat="1" applyFont="1" applyAlignment="1" applyProtection="1">
      <alignment horizontal="right" vertical="center" readingOrder="2"/>
      <protection hidden="1"/>
    </xf>
    <xf numFmtId="0" fontId="22" fillId="17" borderId="12" xfId="0" applyFont="1" applyFill="1" applyBorder="1" applyAlignment="1" applyProtection="1">
      <alignment horizontal="right" vertical="center"/>
      <protection hidden="1"/>
    </xf>
    <xf numFmtId="0" fontId="12" fillId="0" borderId="0" xfId="0" applyFont="1" applyBorder="1" applyProtection="1">
      <protection hidden="1"/>
    </xf>
    <xf numFmtId="0" fontId="12" fillId="0" borderId="0" xfId="0" applyFont="1" applyAlignment="1" applyProtection="1">
      <alignment horizontal="right" vertical="center" readingOrder="2"/>
      <protection hidden="1"/>
    </xf>
    <xf numFmtId="0" fontId="12" fillId="0" borderId="0" xfId="0" applyFont="1" applyAlignment="1" applyProtection="1">
      <alignment horizontal="right"/>
      <protection hidden="1"/>
    </xf>
    <xf numFmtId="0" fontId="12" fillId="0" borderId="0" xfId="0" applyFont="1" applyAlignment="1" applyProtection="1">
      <alignment horizontal="center"/>
      <protection hidden="1"/>
    </xf>
    <xf numFmtId="0" fontId="14" fillId="23" borderId="0" xfId="2" applyFont="1" applyFill="1"/>
    <xf numFmtId="0" fontId="29" fillId="6" borderId="0" xfId="2" applyFont="1" applyFill="1" applyAlignment="1" applyProtection="1">
      <alignment vertical="center"/>
      <protection hidden="1"/>
    </xf>
    <xf numFmtId="0" fontId="12" fillId="6" borderId="0" xfId="2" applyFill="1" applyAlignment="1" applyProtection="1">
      <alignment vertical="center"/>
      <protection hidden="1"/>
    </xf>
    <xf numFmtId="0" fontId="61" fillId="6" borderId="0" xfId="2" applyFont="1" applyFill="1" applyAlignment="1" applyProtection="1">
      <alignment horizontal="center" vertical="center"/>
      <protection hidden="1"/>
    </xf>
    <xf numFmtId="0" fontId="67" fillId="0" borderId="0" xfId="2" applyFont="1" applyProtection="1">
      <protection hidden="1"/>
    </xf>
    <xf numFmtId="0" fontId="68" fillId="0" borderId="0" xfId="2" applyFont="1" applyProtection="1">
      <protection hidden="1"/>
    </xf>
    <xf numFmtId="0" fontId="30" fillId="4" borderId="0" xfId="0" applyFont="1" applyFill="1" applyAlignment="1">
      <alignment horizontal="right" vertical="center" wrapText="1" readingOrder="2"/>
    </xf>
    <xf numFmtId="0" fontId="34" fillId="6" borderId="0" xfId="0" applyFont="1" applyFill="1" applyAlignment="1">
      <alignment horizontal="center"/>
    </xf>
    <xf numFmtId="0" fontId="32" fillId="24" borderId="0" xfId="2" applyFont="1" applyFill="1" applyAlignment="1">
      <alignment horizontal="center"/>
    </xf>
    <xf numFmtId="0" fontId="66" fillId="24" borderId="0" xfId="2" applyFont="1" applyFill="1" applyAlignment="1">
      <alignment horizontal="center"/>
    </xf>
    <xf numFmtId="0" fontId="14" fillId="24" borderId="0" xfId="2" applyFont="1" applyFill="1" applyAlignment="1">
      <alignment horizontal="center"/>
    </xf>
    <xf numFmtId="0" fontId="36" fillId="24" borderId="0" xfId="2" applyFont="1" applyFill="1" applyAlignment="1">
      <alignment horizontal="center"/>
    </xf>
    <xf numFmtId="164" fontId="15" fillId="7" borderId="0" xfId="2" applyNumberFormat="1" applyFont="1" applyFill="1" applyAlignment="1" applyProtection="1">
      <alignment horizontal="center" vertical="center"/>
      <protection hidden="1"/>
    </xf>
    <xf numFmtId="0" fontId="24" fillId="5" borderId="14" xfId="2" applyFont="1" applyFill="1" applyBorder="1" applyAlignment="1" applyProtection="1">
      <alignment horizontal="right" vertical="center"/>
      <protection hidden="1"/>
    </xf>
    <xf numFmtId="0" fontId="24" fillId="5" borderId="6" xfId="2" applyFont="1" applyFill="1" applyBorder="1" applyAlignment="1" applyProtection="1">
      <alignment horizontal="right" vertical="center"/>
      <protection hidden="1"/>
    </xf>
    <xf numFmtId="9" fontId="17" fillId="5" borderId="67" xfId="4" applyFont="1" applyFill="1" applyBorder="1" applyAlignment="1" applyProtection="1">
      <alignment horizontal="center"/>
      <protection hidden="1"/>
    </xf>
    <xf numFmtId="0" fontId="49" fillId="5" borderId="34" xfId="2" applyFont="1" applyFill="1" applyBorder="1" applyAlignment="1" applyProtection="1">
      <alignment horizontal="right"/>
      <protection hidden="1"/>
    </xf>
    <xf numFmtId="0" fontId="49" fillId="5" borderId="35" xfId="2" applyFont="1" applyFill="1" applyBorder="1" applyAlignment="1" applyProtection="1">
      <alignment horizontal="right"/>
      <protection hidden="1"/>
    </xf>
    <xf numFmtId="0" fontId="49" fillId="5" borderId="67" xfId="2" applyFont="1" applyFill="1" applyBorder="1" applyAlignment="1" applyProtection="1">
      <alignment horizontal="right"/>
      <protection hidden="1"/>
    </xf>
    <xf numFmtId="172" fontId="17" fillId="5" borderId="67" xfId="4" applyNumberFormat="1" applyFont="1" applyFill="1" applyBorder="1" applyAlignment="1" applyProtection="1">
      <alignment horizontal="center"/>
      <protection hidden="1"/>
    </xf>
    <xf numFmtId="0" fontId="49" fillId="9" borderId="6" xfId="2" applyFont="1" applyFill="1" applyBorder="1" applyAlignment="1" applyProtection="1">
      <alignment horizontal="center" wrapText="1"/>
      <protection hidden="1"/>
    </xf>
    <xf numFmtId="0" fontId="49" fillId="9" borderId="39" xfId="2" applyFont="1" applyFill="1" applyBorder="1" applyAlignment="1" applyProtection="1">
      <alignment horizontal="center" wrapText="1"/>
      <protection hidden="1"/>
    </xf>
    <xf numFmtId="0" fontId="49" fillId="9" borderId="40" xfId="2" applyFont="1" applyFill="1" applyBorder="1" applyAlignment="1" applyProtection="1">
      <alignment horizontal="center"/>
      <protection hidden="1"/>
    </xf>
    <xf numFmtId="0" fontId="16" fillId="15" borderId="43" xfId="2" applyFont="1" applyFill="1" applyBorder="1" applyAlignment="1" applyProtection="1">
      <alignment horizontal="center" wrapText="1"/>
      <protection hidden="1"/>
    </xf>
    <xf numFmtId="0" fontId="16" fillId="15" borderId="53" xfId="2" applyFont="1" applyFill="1" applyBorder="1" applyAlignment="1" applyProtection="1">
      <alignment horizontal="center" wrapText="1"/>
      <protection hidden="1"/>
    </xf>
    <xf numFmtId="0" fontId="59" fillId="17" borderId="70" xfId="7" applyFont="1" applyFill="1" applyBorder="1" applyAlignment="1" applyProtection="1">
      <alignment horizontal="center" vertical="center" wrapText="1"/>
      <protection hidden="1"/>
    </xf>
    <xf numFmtId="0" fontId="59" fillId="17" borderId="71" xfId="7" applyFont="1" applyFill="1" applyBorder="1" applyAlignment="1" applyProtection="1">
      <alignment horizontal="center" vertical="center" wrapText="1"/>
      <protection hidden="1"/>
    </xf>
    <xf numFmtId="0" fontId="59" fillId="17" borderId="0" xfId="7" applyFont="1" applyFill="1" applyBorder="1" applyAlignment="1" applyProtection="1">
      <alignment horizontal="center" vertical="center" wrapText="1"/>
      <protection hidden="1"/>
    </xf>
    <xf numFmtId="0" fontId="59" fillId="17" borderId="43" xfId="7" applyFont="1" applyFill="1" applyBorder="1" applyAlignment="1" applyProtection="1">
      <alignment horizontal="center" vertical="center" wrapText="1"/>
      <protection hidden="1"/>
    </xf>
    <xf numFmtId="0" fontId="59" fillId="17" borderId="6" xfId="7" applyFont="1" applyFill="1" applyBorder="1" applyAlignment="1" applyProtection="1">
      <alignment horizontal="center" vertical="center" wrapText="1"/>
      <protection hidden="1"/>
    </xf>
    <xf numFmtId="0" fontId="59" fillId="17" borderId="40" xfId="7" applyFont="1" applyFill="1" applyBorder="1" applyAlignment="1" applyProtection="1">
      <alignment horizontal="center" vertical="center" wrapText="1"/>
      <protection hidden="1"/>
    </xf>
    <xf numFmtId="0" fontId="50" fillId="15" borderId="61" xfId="2" applyFont="1" applyFill="1" applyBorder="1" applyAlignment="1" applyProtection="1">
      <alignment horizontal="right" vertical="top" wrapText="1"/>
      <protection hidden="1"/>
    </xf>
    <xf numFmtId="0" fontId="64" fillId="0" borderId="0" xfId="0" applyFont="1" applyProtection="1">
      <protection locked="0"/>
    </xf>
    <xf numFmtId="0" fontId="16" fillId="0" borderId="0" xfId="0" applyFont="1" applyProtection="1">
      <protection locked="0"/>
    </xf>
    <xf numFmtId="0" fontId="27" fillId="0" borderId="0" xfId="2" applyFont="1" applyAlignment="1" applyProtection="1">
      <alignment horizontal="right" vertical="center"/>
      <protection hidden="1"/>
    </xf>
    <xf numFmtId="0" fontId="32" fillId="6" borderId="0" xfId="0" applyFont="1" applyFill="1" applyBorder="1" applyAlignment="1" applyProtection="1">
      <alignment vertical="center" readingOrder="2"/>
      <protection hidden="1"/>
    </xf>
    <xf numFmtId="0" fontId="64" fillId="6" borderId="0" xfId="0" applyFont="1" applyFill="1" applyBorder="1" applyProtection="1">
      <protection hidden="1"/>
    </xf>
    <xf numFmtId="0" fontId="32" fillId="6" borderId="0" xfId="0" applyFont="1" applyFill="1" applyBorder="1" applyAlignment="1" applyProtection="1">
      <alignment vertical="center" wrapText="1" readingOrder="2"/>
      <protection hidden="1"/>
    </xf>
    <xf numFmtId="0" fontId="63" fillId="0" borderId="0" xfId="2" applyFont="1" applyAlignment="1" applyProtection="1">
      <alignment horizontal="center" vertical="center" wrapText="1"/>
      <protection hidden="1"/>
    </xf>
    <xf numFmtId="0" fontId="14" fillId="6" borderId="0" xfId="0" applyFont="1" applyFill="1" applyBorder="1" applyAlignment="1" applyProtection="1">
      <alignment vertical="center" readingOrder="2"/>
      <protection hidden="1"/>
    </xf>
    <xf numFmtId="0" fontId="8" fillId="0" borderId="0" xfId="0" applyFont="1" applyProtection="1">
      <protection hidden="1"/>
    </xf>
    <xf numFmtId="0" fontId="6" fillId="0" borderId="0" xfId="0" applyFont="1" applyAlignment="1" applyProtection="1">
      <alignment horizontal="right" vertical="center" readingOrder="2"/>
      <protection hidden="1"/>
    </xf>
    <xf numFmtId="0" fontId="6" fillId="0" borderId="0" xfId="0" applyFont="1" applyAlignment="1" applyProtection="1">
      <alignment horizontal="center" vertical="center" wrapText="1" readingOrder="2"/>
      <protection hidden="1"/>
    </xf>
    <xf numFmtId="0" fontId="6" fillId="0" borderId="0" xfId="0" applyFont="1" applyAlignment="1" applyProtection="1">
      <alignment vertical="center"/>
      <protection hidden="1"/>
    </xf>
    <xf numFmtId="0" fontId="65" fillId="0" borderId="0" xfId="0" applyFont="1" applyAlignment="1" applyProtection="1">
      <alignment horizontal="right" vertical="center"/>
      <protection hidden="1"/>
    </xf>
    <xf numFmtId="0" fontId="3" fillId="0" borderId="0" xfId="0" applyFont="1" applyAlignment="1" applyProtection="1">
      <alignment vertical="center"/>
      <protection hidden="1"/>
    </xf>
    <xf numFmtId="0" fontId="8" fillId="0" borderId="0" xfId="0" applyFont="1" applyAlignment="1" applyProtection="1">
      <alignment vertical="center"/>
      <protection hidden="1"/>
    </xf>
    <xf numFmtId="0" fontId="6" fillId="6" borderId="0" xfId="0" applyFont="1" applyFill="1" applyAlignment="1" applyProtection="1">
      <alignment vertical="center"/>
      <protection hidden="1"/>
    </xf>
    <xf numFmtId="0" fontId="32" fillId="0" borderId="0" xfId="0" applyFont="1" applyAlignment="1" applyProtection="1">
      <alignment vertical="center" wrapText="1" readingOrder="2"/>
      <protection hidden="1"/>
    </xf>
    <xf numFmtId="0" fontId="64" fillId="0" borderId="0" xfId="0" applyFont="1" applyProtection="1">
      <protection locked="0"/>
    </xf>
    <xf numFmtId="0" fontId="14" fillId="9" borderId="15" xfId="2" applyFont="1" applyFill="1" applyBorder="1" applyAlignment="1" applyProtection="1">
      <alignment horizontal="center" vertical="center" wrapText="1" readingOrder="2"/>
      <protection hidden="1"/>
    </xf>
    <xf numFmtId="0" fontId="14" fillId="9" borderId="4" xfId="2" applyFont="1" applyFill="1" applyBorder="1" applyAlignment="1" applyProtection="1">
      <alignment horizontal="center" vertical="center" wrapText="1" readingOrder="2"/>
      <protection hidden="1"/>
    </xf>
    <xf numFmtId="0" fontId="14" fillId="9" borderId="4" xfId="2" applyFont="1" applyFill="1" applyBorder="1" applyAlignment="1" applyProtection="1">
      <alignment horizontal="center" vertical="center" readingOrder="2"/>
      <protection hidden="1"/>
    </xf>
    <xf numFmtId="0" fontId="14" fillId="9" borderId="5" xfId="2" applyFont="1" applyFill="1" applyBorder="1" applyAlignment="1" applyProtection="1">
      <alignment horizontal="center" vertical="center" wrapText="1" readingOrder="2"/>
      <protection hidden="1"/>
    </xf>
    <xf numFmtId="166" fontId="20" fillId="6" borderId="41" xfId="3" applyNumberFormat="1" applyFont="1" applyFill="1" applyBorder="1" applyAlignment="1" applyProtection="1">
      <alignment horizontal="center" vertical="center"/>
      <protection hidden="1"/>
    </xf>
    <xf numFmtId="166" fontId="20" fillId="6" borderId="2" xfId="3" applyNumberFormat="1" applyFont="1" applyFill="1" applyBorder="1" applyAlignment="1" applyProtection="1">
      <alignment horizontal="center" vertical="center"/>
      <protection hidden="1"/>
    </xf>
    <xf numFmtId="166" fontId="20" fillId="6" borderId="41" xfId="3" applyNumberFormat="1" applyFont="1" applyFill="1" applyBorder="1" applyAlignment="1" applyProtection="1">
      <alignment horizontal="center" vertical="center" readingOrder="1"/>
      <protection hidden="1"/>
    </xf>
    <xf numFmtId="166" fontId="15" fillId="25" borderId="2" xfId="3" applyNumberFormat="1" applyFont="1" applyFill="1" applyBorder="1" applyAlignment="1" applyProtection="1">
      <alignment horizontal="center" vertical="center"/>
      <protection hidden="1"/>
    </xf>
    <xf numFmtId="166" fontId="20" fillId="25" borderId="41" xfId="3" applyNumberFormat="1" applyFont="1" applyFill="1" applyBorder="1" applyAlignment="1" applyProtection="1">
      <alignment horizontal="center" vertical="center"/>
      <protection hidden="1"/>
    </xf>
    <xf numFmtId="166" fontId="20" fillId="6" borderId="10" xfId="3" applyNumberFormat="1" applyFont="1" applyFill="1" applyBorder="1" applyAlignment="1" applyProtection="1">
      <alignment horizontal="center" vertical="center"/>
      <protection hidden="1"/>
    </xf>
    <xf numFmtId="166" fontId="20" fillId="6" borderId="11" xfId="3" applyNumberFormat="1" applyFont="1" applyFill="1" applyBorder="1" applyAlignment="1" applyProtection="1">
      <alignment horizontal="center" vertical="center"/>
      <protection hidden="1"/>
    </xf>
    <xf numFmtId="0" fontId="32" fillId="6" borderId="5" xfId="2" applyFont="1" applyFill="1" applyBorder="1" applyAlignment="1" applyProtection="1">
      <alignment horizontal="center" vertical="center"/>
      <protection hidden="1"/>
    </xf>
    <xf numFmtId="168" fontId="15" fillId="6" borderId="16" xfId="3" applyNumberFormat="1" applyFont="1" applyFill="1" applyBorder="1" applyAlignment="1" applyProtection="1">
      <alignment horizontal="center" vertical="center"/>
      <protection hidden="1"/>
    </xf>
    <xf numFmtId="0" fontId="15" fillId="6" borderId="16" xfId="2" applyFont="1" applyFill="1" applyBorder="1" applyAlignment="1" applyProtection="1">
      <alignment horizontal="center" vertical="center"/>
      <protection hidden="1"/>
    </xf>
    <xf numFmtId="0" fontId="14" fillId="9" borderId="12" xfId="2" applyFont="1" applyFill="1" applyBorder="1" applyAlignment="1" applyProtection="1">
      <alignment horizontal="center" vertical="center" readingOrder="2"/>
      <protection hidden="1"/>
    </xf>
    <xf numFmtId="0" fontId="37" fillId="26" borderId="49" xfId="0" applyFont="1" applyFill="1" applyBorder="1" applyAlignment="1">
      <alignment horizontal="right" vertical="center" wrapText="1" indent="3" readingOrder="2"/>
    </xf>
    <xf numFmtId="0" fontId="37" fillId="26" borderId="49" xfId="0" applyFont="1" applyFill="1" applyBorder="1" applyAlignment="1">
      <alignment horizontal="right" vertical="center" wrapText="1" indent="18" readingOrder="2"/>
    </xf>
    <xf numFmtId="0" fontId="48" fillId="27" borderId="13" xfId="0" applyFont="1" applyFill="1" applyBorder="1" applyAlignment="1">
      <alignment horizontal="center" vertical="center" wrapText="1" readingOrder="2"/>
    </xf>
    <xf numFmtId="0" fontId="48" fillId="27" borderId="13" xfId="0" applyFont="1" applyFill="1" applyBorder="1" applyAlignment="1">
      <alignment horizontal="right" vertical="center" readingOrder="2"/>
    </xf>
    <xf numFmtId="0" fontId="48" fillId="27" borderId="0" xfId="0" applyFont="1" applyFill="1" applyBorder="1" applyAlignment="1">
      <alignment horizontal="right" vertical="center" readingOrder="2"/>
    </xf>
    <xf numFmtId="0" fontId="48" fillId="27" borderId="14" xfId="0" applyFont="1" applyFill="1" applyBorder="1" applyAlignment="1">
      <alignment horizontal="right" vertical="center" readingOrder="2"/>
    </xf>
    <xf numFmtId="0" fontId="48" fillId="27" borderId="44" xfId="0" applyFont="1" applyFill="1" applyBorder="1" applyAlignment="1">
      <alignment horizontal="right" vertical="center" readingOrder="2"/>
    </xf>
    <xf numFmtId="0" fontId="48" fillId="27" borderId="5" xfId="0" applyFont="1" applyFill="1" applyBorder="1" applyAlignment="1">
      <alignment horizontal="right" vertical="center" readingOrder="2"/>
    </xf>
    <xf numFmtId="0" fontId="48" fillId="27" borderId="40" xfId="0" applyFont="1" applyFill="1" applyBorder="1" applyAlignment="1">
      <alignment horizontal="right" vertical="center" readingOrder="2"/>
    </xf>
    <xf numFmtId="0" fontId="48" fillId="27" borderId="7" xfId="0" applyFont="1" applyFill="1" applyBorder="1" applyAlignment="1">
      <alignment horizontal="right" vertical="center" readingOrder="2"/>
    </xf>
    <xf numFmtId="0" fontId="48" fillId="27" borderId="43" xfId="0" applyFont="1" applyFill="1" applyBorder="1" applyAlignment="1">
      <alignment horizontal="right" vertical="center" readingOrder="2"/>
    </xf>
    <xf numFmtId="0" fontId="48" fillId="27" borderId="16" xfId="0" applyFont="1" applyFill="1" applyBorder="1" applyAlignment="1">
      <alignment horizontal="right" vertical="center" readingOrder="2"/>
    </xf>
    <xf numFmtId="0" fontId="48" fillId="27" borderId="49" xfId="0" applyFont="1" applyFill="1" applyBorder="1" applyAlignment="1">
      <alignment horizontal="right" vertical="center" readingOrder="2"/>
    </xf>
    <xf numFmtId="0" fontId="48" fillId="27" borderId="50" xfId="0" applyFont="1" applyFill="1" applyBorder="1" applyAlignment="1">
      <alignment horizontal="right" vertical="center" readingOrder="2"/>
    </xf>
    <xf numFmtId="0" fontId="34" fillId="6" borderId="0" xfId="0" applyFont="1" applyFill="1" applyAlignment="1">
      <alignment horizontal="right" indent="19"/>
    </xf>
    <xf numFmtId="0" fontId="37" fillId="0" borderId="0" xfId="0" applyFont="1" applyBorder="1" applyAlignment="1">
      <alignment horizontal="right" vertical="center" wrapText="1" indent="3" readingOrder="2"/>
    </xf>
    <xf numFmtId="0" fontId="12" fillId="0" borderId="0" xfId="0" applyFont="1" applyBorder="1"/>
    <xf numFmtId="0" fontId="36" fillId="26" borderId="12" xfId="0" applyFont="1" applyFill="1" applyBorder="1" applyAlignment="1">
      <alignment horizontal="right" vertical="center" wrapText="1" indent="3" readingOrder="2"/>
    </xf>
    <xf numFmtId="0" fontId="36" fillId="26" borderId="49" xfId="0" applyFont="1" applyFill="1" applyBorder="1" applyAlignment="1">
      <alignment horizontal="right" vertical="center" wrapText="1" indent="3" readingOrder="2"/>
    </xf>
    <xf numFmtId="0" fontId="37" fillId="0" borderId="12" xfId="0" applyFont="1" applyBorder="1" applyAlignment="1">
      <alignment horizontal="right" vertical="center" wrapText="1" indent="2" readingOrder="2"/>
    </xf>
    <xf numFmtId="0" fontId="37" fillId="0" borderId="15" xfId="0" applyFont="1" applyBorder="1" applyAlignment="1">
      <alignment horizontal="right" vertical="center" wrapText="1" indent="2" readingOrder="2"/>
    </xf>
    <xf numFmtId="0" fontId="35" fillId="4" borderId="13" xfId="0" applyFont="1" applyFill="1" applyBorder="1" applyAlignment="1">
      <alignment horizontal="right" vertical="center" wrapText="1" indent="1" readingOrder="2"/>
    </xf>
    <xf numFmtId="0" fontId="37" fillId="0" borderId="13" xfId="0" applyFont="1" applyBorder="1" applyAlignment="1">
      <alignment horizontal="right" vertical="center" wrapText="1" indent="2" readingOrder="2"/>
    </xf>
    <xf numFmtId="0" fontId="48" fillId="27" borderId="13" xfId="0" applyFont="1" applyFill="1" applyBorder="1" applyAlignment="1">
      <alignment horizontal="right" vertical="center" indent="2" readingOrder="2"/>
    </xf>
    <xf numFmtId="0" fontId="14" fillId="4" borderId="15" xfId="0" applyFont="1" applyFill="1" applyBorder="1" applyAlignment="1">
      <alignment horizontal="right" vertical="center" wrapText="1" indent="2" readingOrder="2"/>
    </xf>
    <xf numFmtId="0" fontId="15" fillId="27" borderId="44" xfId="0" applyFont="1" applyFill="1" applyBorder="1" applyAlignment="1">
      <alignment horizontal="center" vertical="center" wrapText="1" readingOrder="2"/>
    </xf>
    <xf numFmtId="0" fontId="48" fillId="27" borderId="44" xfId="0" applyFont="1" applyFill="1" applyBorder="1" applyAlignment="1">
      <alignment horizontal="center" vertical="center" wrapText="1" readingOrder="2"/>
    </xf>
    <xf numFmtId="0" fontId="48" fillId="27" borderId="12" xfId="0" applyFont="1" applyFill="1" applyBorder="1" applyAlignment="1">
      <alignment horizontal="right" vertical="top" wrapText="1" readingOrder="2"/>
    </xf>
    <xf numFmtId="0" fontId="38" fillId="4" borderId="0" xfId="0" applyFont="1" applyFill="1" applyBorder="1" applyAlignment="1">
      <alignment horizontal="center" vertical="center" wrapText="1" readingOrder="2"/>
    </xf>
    <xf numFmtId="0" fontId="32" fillId="6" borderId="0" xfId="0" applyFont="1" applyFill="1" applyBorder="1" applyAlignment="1">
      <alignment horizontal="right" indent="19"/>
    </xf>
    <xf numFmtId="0" fontId="34" fillId="6" borderId="0" xfId="0" applyFont="1" applyFill="1" applyBorder="1" applyAlignment="1">
      <alignment horizontal="center"/>
    </xf>
    <xf numFmtId="0" fontId="32" fillId="6" borderId="0" xfId="0" applyFont="1" applyFill="1" applyBorder="1" applyAlignment="1">
      <alignment horizontal="center"/>
    </xf>
    <xf numFmtId="0" fontId="30" fillId="6" borderId="0" xfId="0" applyFont="1" applyFill="1" applyBorder="1" applyAlignment="1">
      <alignment horizontal="right" indent="19"/>
    </xf>
    <xf numFmtId="0" fontId="30" fillId="6" borderId="0" xfId="0" applyFont="1" applyFill="1" applyBorder="1" applyAlignment="1">
      <alignment horizontal="center"/>
    </xf>
    <xf numFmtId="0" fontId="15" fillId="27" borderId="43" xfId="0" applyFont="1" applyFill="1" applyBorder="1" applyAlignment="1">
      <alignment horizontal="center" vertical="center" wrapText="1" readingOrder="2"/>
    </xf>
    <xf numFmtId="0" fontId="37" fillId="27" borderId="12" xfId="0" applyFont="1" applyFill="1" applyBorder="1" applyAlignment="1">
      <alignment horizontal="right" vertical="center" indent="2" readingOrder="2"/>
    </xf>
    <xf numFmtId="0" fontId="37" fillId="0" borderId="44" xfId="0" applyFont="1" applyBorder="1" applyAlignment="1">
      <alignment horizontal="right" vertical="center" wrapText="1" indent="2" readingOrder="2"/>
    </xf>
    <xf numFmtId="0" fontId="48" fillId="27" borderId="4" xfId="0" applyFont="1" applyFill="1" applyBorder="1" applyAlignment="1">
      <alignment horizontal="right" vertical="top" readingOrder="2"/>
    </xf>
    <xf numFmtId="0" fontId="48" fillId="27" borderId="12" xfId="0" applyFont="1" applyFill="1" applyBorder="1" applyAlignment="1">
      <alignment horizontal="right" vertical="center" readingOrder="2"/>
    </xf>
    <xf numFmtId="0" fontId="32" fillId="24" borderId="0" xfId="2" applyFont="1" applyFill="1" applyAlignment="1">
      <alignment horizontal="right"/>
    </xf>
    <xf numFmtId="0" fontId="36" fillId="24" borderId="0" xfId="2" applyFont="1" applyFill="1" applyAlignment="1">
      <alignment horizontal="right"/>
    </xf>
    <xf numFmtId="0" fontId="71" fillId="24" borderId="0" xfId="2" applyFont="1" applyFill="1" applyAlignment="1">
      <alignment horizontal="right"/>
    </xf>
    <xf numFmtId="0" fontId="14" fillId="24" borderId="0" xfId="2" applyFont="1" applyFill="1" applyAlignment="1">
      <alignment horizontal="right"/>
    </xf>
    <xf numFmtId="0" fontId="29" fillId="0" borderId="0" xfId="2" applyFont="1" applyAlignment="1">
      <alignment horizontal="center" vertical="center" wrapText="1"/>
    </xf>
    <xf numFmtId="0" fontId="12" fillId="0" borderId="0" xfId="2" applyAlignment="1">
      <alignment vertical="center"/>
    </xf>
    <xf numFmtId="0" fontId="34" fillId="0" borderId="0" xfId="0" applyFont="1" applyAlignment="1">
      <alignment horizontal="right"/>
    </xf>
    <xf numFmtId="0" fontId="32" fillId="0" borderId="0" xfId="0" applyFont="1" applyBorder="1" applyAlignment="1" applyProtection="1">
      <alignment vertical="center" readingOrder="2"/>
      <protection hidden="1"/>
    </xf>
    <xf numFmtId="0" fontId="64" fillId="0" borderId="0" xfId="0" applyFont="1" applyBorder="1" applyProtection="1">
      <protection hidden="1"/>
    </xf>
    <xf numFmtId="0" fontId="72" fillId="0" borderId="0" xfId="0" applyFont="1" applyAlignment="1">
      <alignment horizontal="right"/>
    </xf>
    <xf numFmtId="0" fontId="32" fillId="6" borderId="0" xfId="0" applyFont="1" applyFill="1" applyBorder="1" applyAlignment="1">
      <alignment horizontal="right" indent="1"/>
    </xf>
    <xf numFmtId="0" fontId="73" fillId="0" borderId="0" xfId="0" applyFont="1" applyProtection="1">
      <protection hidden="1"/>
    </xf>
    <xf numFmtId="0" fontId="70" fillId="6" borderId="0" xfId="0" applyFont="1" applyFill="1" applyBorder="1" applyAlignment="1" applyProtection="1">
      <alignment vertical="center" readingOrder="2"/>
      <protection hidden="1"/>
    </xf>
    <xf numFmtId="0" fontId="69" fillId="6" borderId="0" xfId="0" applyFont="1" applyFill="1" applyBorder="1" applyAlignment="1" applyProtection="1">
      <alignment vertical="center" readingOrder="2"/>
      <protection hidden="1"/>
    </xf>
    <xf numFmtId="0" fontId="29" fillId="18" borderId="0" xfId="2" applyFont="1" applyFill="1" applyAlignment="1" applyProtection="1">
      <alignment horizontal="right" vertical="center"/>
      <protection hidden="1"/>
    </xf>
    <xf numFmtId="0" fontId="29" fillId="0" borderId="0" xfId="2" applyFont="1" applyAlignment="1" applyProtection="1">
      <alignment horizontal="right" vertical="center"/>
      <protection hidden="1"/>
    </xf>
    <xf numFmtId="0" fontId="69" fillId="6" borderId="0" xfId="0" applyFont="1" applyFill="1" applyBorder="1" applyAlignment="1" applyProtection="1">
      <alignment horizontal="right" vertical="center" readingOrder="2"/>
      <protection hidden="1"/>
    </xf>
    <xf numFmtId="0" fontId="74" fillId="5" borderId="7" xfId="2" applyFont="1" applyFill="1" applyBorder="1" applyAlignment="1" applyProtection="1">
      <alignment vertical="center"/>
      <protection hidden="1"/>
    </xf>
    <xf numFmtId="0" fontId="38" fillId="0" borderId="6" xfId="2" applyFont="1" applyBorder="1" applyAlignment="1" applyProtection="1">
      <alignment horizontal="right" vertical="center"/>
      <protection hidden="1"/>
    </xf>
    <xf numFmtId="0" fontId="38" fillId="0" borderId="12" xfId="2" applyFont="1" applyBorder="1" applyAlignment="1" applyProtection="1">
      <alignment horizontal="center" vertical="center" wrapText="1" readingOrder="2"/>
      <protection hidden="1"/>
    </xf>
    <xf numFmtId="0" fontId="69" fillId="0" borderId="12" xfId="2" applyFont="1" applyBorder="1" applyAlignment="1" applyProtection="1">
      <alignment horizontal="center" vertical="center"/>
      <protection hidden="1"/>
    </xf>
    <xf numFmtId="0" fontId="69" fillId="6" borderId="16" xfId="2" applyFont="1" applyFill="1" applyBorder="1" applyAlignment="1" applyProtection="1">
      <alignment horizontal="right" vertical="center"/>
      <protection hidden="1"/>
    </xf>
    <xf numFmtId="0" fontId="69" fillId="6" borderId="82" xfId="2" applyFont="1" applyFill="1" applyBorder="1" applyAlignment="1" applyProtection="1">
      <alignment horizontal="center" vertical="center"/>
      <protection hidden="1"/>
    </xf>
    <xf numFmtId="166" fontId="76" fillId="2" borderId="1" xfId="3" applyNumberFormat="1" applyFont="1" applyFill="1" applyBorder="1" applyAlignment="1" applyProtection="1">
      <alignment horizontal="center" vertical="center"/>
      <protection locked="0"/>
    </xf>
    <xf numFmtId="0" fontId="76" fillId="0" borderId="0" xfId="2" applyFont="1" applyProtection="1">
      <protection hidden="1"/>
    </xf>
    <xf numFmtId="0" fontId="76" fillId="0" borderId="0" xfId="2" applyFont="1" applyAlignment="1" applyProtection="1">
      <alignment vertical="center"/>
      <protection hidden="1"/>
    </xf>
    <xf numFmtId="0" fontId="77" fillId="0" borderId="0" xfId="2" applyFont="1" applyAlignment="1" applyProtection="1">
      <alignment horizontal="right" vertical="center"/>
      <protection hidden="1"/>
    </xf>
    <xf numFmtId="165" fontId="77" fillId="0" borderId="0" xfId="2" applyNumberFormat="1" applyFont="1" applyAlignment="1" applyProtection="1">
      <alignment horizontal="center" vertical="center"/>
      <protection hidden="1"/>
    </xf>
    <xf numFmtId="0" fontId="77" fillId="0" borderId="0" xfId="2" applyFont="1" applyAlignment="1" applyProtection="1">
      <alignment horizontal="center" vertical="center"/>
      <protection hidden="1"/>
    </xf>
    <xf numFmtId="164" fontId="77" fillId="0" borderId="0" xfId="2" applyNumberFormat="1" applyFont="1" applyAlignment="1" applyProtection="1">
      <alignment horizontal="center" vertical="center"/>
      <protection hidden="1"/>
    </xf>
    <xf numFmtId="0" fontId="79" fillId="0" borderId="0" xfId="2" applyFont="1" applyAlignment="1" applyProtection="1">
      <alignment vertical="center"/>
      <protection hidden="1"/>
    </xf>
    <xf numFmtId="0" fontId="38" fillId="24" borderId="7" xfId="2" applyFont="1" applyFill="1" applyBorder="1" applyAlignment="1" applyProtection="1">
      <alignment vertical="center" wrapText="1" readingOrder="2"/>
      <protection hidden="1"/>
    </xf>
    <xf numFmtId="0" fontId="38" fillId="24" borderId="0" xfId="2" applyFont="1" applyFill="1" applyAlignment="1" applyProtection="1">
      <alignment vertical="center" wrapText="1" readingOrder="2"/>
      <protection hidden="1"/>
    </xf>
    <xf numFmtId="0" fontId="69" fillId="24" borderId="0" xfId="2" applyFont="1" applyFill="1" applyAlignment="1" applyProtection="1">
      <alignment vertical="center" wrapText="1" readingOrder="2"/>
      <protection hidden="1"/>
    </xf>
    <xf numFmtId="0" fontId="78" fillId="0" borderId="16" xfId="2" applyFont="1" applyBorder="1" applyAlignment="1" applyProtection="1">
      <alignment horizontal="center" vertical="center" wrapText="1" readingOrder="2"/>
      <protection hidden="1"/>
    </xf>
    <xf numFmtId="166" fontId="77" fillId="5" borderId="83" xfId="3" applyNumberFormat="1" applyFont="1" applyFill="1" applyBorder="1" applyAlignment="1" applyProtection="1">
      <alignment horizontal="center" vertical="center"/>
      <protection hidden="1"/>
    </xf>
    <xf numFmtId="0" fontId="76" fillId="0" borderId="12" xfId="2" applyFont="1" applyBorder="1" applyProtection="1">
      <protection hidden="1"/>
    </xf>
    <xf numFmtId="0" fontId="78" fillId="4" borderId="16" xfId="2" applyFont="1" applyFill="1" applyBorder="1" applyAlignment="1" applyProtection="1">
      <alignment horizontal="center" vertical="center" wrapText="1" readingOrder="2"/>
      <protection hidden="1"/>
    </xf>
    <xf numFmtId="166" fontId="76" fillId="6" borderId="1" xfId="3" applyNumberFormat="1" applyFont="1" applyFill="1" applyBorder="1" applyAlignment="1" applyProtection="1">
      <alignment horizontal="center" vertical="center"/>
      <protection hidden="1"/>
    </xf>
    <xf numFmtId="0" fontId="78" fillId="0" borderId="12" xfId="2" applyFont="1" applyBorder="1" applyAlignment="1" applyProtection="1">
      <alignment horizontal="center" vertical="center" wrapText="1" readingOrder="2"/>
      <protection hidden="1"/>
    </xf>
    <xf numFmtId="166" fontId="77" fillId="6" borderId="84" xfId="3" applyNumberFormat="1" applyFont="1" applyFill="1" applyBorder="1" applyAlignment="1" applyProtection="1">
      <alignment horizontal="center" vertical="center"/>
      <protection hidden="1"/>
    </xf>
    <xf numFmtId="166" fontId="77" fillId="6" borderId="8" xfId="3" applyNumberFormat="1" applyFont="1" applyFill="1" applyBorder="1" applyAlignment="1" applyProtection="1">
      <alignment horizontal="center" vertical="center"/>
      <protection hidden="1"/>
    </xf>
    <xf numFmtId="0" fontId="80" fillId="4" borderId="16" xfId="2" applyFont="1" applyFill="1" applyBorder="1" applyAlignment="1" applyProtection="1">
      <alignment horizontal="center" vertical="center" wrapText="1" readingOrder="2"/>
      <protection hidden="1"/>
    </xf>
    <xf numFmtId="166" fontId="77" fillId="6" borderId="1" xfId="3" applyNumberFormat="1" applyFont="1" applyFill="1" applyBorder="1" applyAlignment="1" applyProtection="1">
      <alignment horizontal="center" vertical="center"/>
      <protection hidden="1"/>
    </xf>
    <xf numFmtId="0" fontId="78" fillId="0" borderId="0" xfId="2" applyFont="1" applyAlignment="1" applyProtection="1">
      <alignment wrapText="1"/>
      <protection hidden="1"/>
    </xf>
    <xf numFmtId="0" fontId="78" fillId="0" borderId="0" xfId="2" applyFont="1" applyProtection="1">
      <protection hidden="1"/>
    </xf>
    <xf numFmtId="0" fontId="38" fillId="24" borderId="0" xfId="2" applyFont="1" applyFill="1" applyAlignment="1" applyProtection="1">
      <alignment horizontal="center" vertical="center" wrapText="1" readingOrder="2"/>
      <protection hidden="1"/>
    </xf>
    <xf numFmtId="0" fontId="38" fillId="24" borderId="0" xfId="2" applyFont="1" applyFill="1" applyAlignment="1" applyProtection="1">
      <alignment horizontal="center" vertical="center" readingOrder="2"/>
      <protection hidden="1"/>
    </xf>
    <xf numFmtId="0" fontId="69" fillId="24" borderId="0" xfId="2" applyFont="1" applyFill="1" applyAlignment="1" applyProtection="1">
      <alignment vertical="center" readingOrder="2"/>
      <protection hidden="1"/>
    </xf>
    <xf numFmtId="0" fontId="38" fillId="24" borderId="7" xfId="2" applyFont="1" applyFill="1" applyBorder="1" applyAlignment="1" applyProtection="1">
      <alignment horizontal="right" vertical="center" wrapText="1" readingOrder="2"/>
      <protection hidden="1"/>
    </xf>
    <xf numFmtId="0" fontId="70" fillId="6" borderId="8" xfId="2" applyFont="1" applyFill="1" applyBorder="1" applyAlignment="1" applyProtection="1">
      <alignment vertical="center"/>
      <protection hidden="1"/>
    </xf>
    <xf numFmtId="0" fontId="74" fillId="6" borderId="9" xfId="2" applyFont="1" applyFill="1" applyBorder="1" applyAlignment="1" applyProtection="1">
      <alignment vertical="center"/>
      <protection hidden="1"/>
    </xf>
    <xf numFmtId="0" fontId="74" fillId="6" borderId="85" xfId="2" applyFont="1" applyFill="1" applyBorder="1" applyAlignment="1" applyProtection="1">
      <alignment vertical="center"/>
      <protection hidden="1"/>
    </xf>
    <xf numFmtId="0" fontId="74" fillId="6" borderId="3" xfId="2" applyFont="1" applyFill="1" applyBorder="1" applyAlignment="1" applyProtection="1">
      <alignment vertical="center"/>
      <protection hidden="1"/>
    </xf>
    <xf numFmtId="0" fontId="74" fillId="6" borderId="3" xfId="2" applyFont="1" applyFill="1" applyBorder="1" applyAlignment="1" applyProtection="1">
      <alignment horizontal="center"/>
      <protection hidden="1"/>
    </xf>
    <xf numFmtId="2" fontId="74" fillId="6" borderId="86" xfId="2" applyNumberFormat="1" applyFont="1" applyFill="1" applyBorder="1" applyAlignment="1" applyProtection="1">
      <alignment horizontal="center" vertical="center"/>
      <protection hidden="1"/>
    </xf>
    <xf numFmtId="0" fontId="74" fillId="6" borderId="11" xfId="2" applyFont="1" applyFill="1" applyBorder="1" applyAlignment="1" applyProtection="1">
      <alignment horizontal="center"/>
      <protection hidden="1"/>
    </xf>
    <xf numFmtId="164" fontId="74" fillId="6" borderId="10" xfId="2" applyNumberFormat="1" applyFont="1" applyFill="1" applyBorder="1" applyAlignment="1" applyProtection="1">
      <alignment horizontal="center" vertical="center"/>
      <protection hidden="1"/>
    </xf>
    <xf numFmtId="2" fontId="74" fillId="6" borderId="87" xfId="2" applyNumberFormat="1" applyFont="1" applyFill="1" applyBorder="1" applyAlignment="1" applyProtection="1">
      <alignment horizontal="center" vertical="center"/>
      <protection hidden="1"/>
    </xf>
    <xf numFmtId="0" fontId="61" fillId="18" borderId="0" xfId="2" applyFont="1" applyFill="1" applyAlignment="1" applyProtection="1">
      <alignment horizontal="right" vertical="center"/>
      <protection hidden="1"/>
    </xf>
    <xf numFmtId="0" fontId="69" fillId="6" borderId="4" xfId="2" applyFont="1" applyFill="1" applyBorder="1" applyAlignment="1" applyProtection="1">
      <alignment vertical="center"/>
      <protection hidden="1"/>
    </xf>
    <xf numFmtId="0" fontId="41" fillId="24" borderId="49" xfId="2" applyFont="1" applyFill="1" applyBorder="1" applyAlignment="1" applyProtection="1">
      <alignment horizontal="center" vertical="center" wrapText="1"/>
      <protection hidden="1"/>
    </xf>
    <xf numFmtId="0" fontId="41" fillId="24" borderId="49" xfId="2" applyFont="1" applyFill="1" applyBorder="1" applyAlignment="1" applyProtection="1">
      <alignment horizontal="right" vertical="center"/>
      <protection hidden="1"/>
    </xf>
    <xf numFmtId="0" fontId="41" fillId="24" borderId="49" xfId="2" applyFont="1" applyFill="1" applyBorder="1" applyAlignment="1" applyProtection="1">
      <alignment horizontal="center" vertical="center"/>
      <protection hidden="1"/>
    </xf>
    <xf numFmtId="0" fontId="41" fillId="24" borderId="16" xfId="2" applyFont="1" applyFill="1" applyBorder="1" applyAlignment="1" applyProtection="1">
      <alignment horizontal="center" vertical="center"/>
      <protection hidden="1"/>
    </xf>
    <xf numFmtId="2" fontId="23" fillId="0" borderId="0" xfId="2" applyNumberFormat="1" applyFont="1" applyAlignment="1" applyProtection="1">
      <alignment vertical="center"/>
      <protection hidden="1"/>
    </xf>
    <xf numFmtId="0" fontId="16" fillId="0" borderId="0" xfId="2" applyFont="1" applyAlignment="1" applyProtection="1">
      <alignment horizontal="right" readingOrder="2"/>
      <protection hidden="1"/>
    </xf>
    <xf numFmtId="0" fontId="16" fillId="15" borderId="6" xfId="2" applyFont="1" applyFill="1" applyBorder="1" applyProtection="1">
      <protection hidden="1"/>
    </xf>
    <xf numFmtId="0" fontId="69" fillId="6" borderId="0" xfId="0" applyFont="1" applyFill="1" applyBorder="1" applyAlignment="1">
      <alignment horizontal="right"/>
    </xf>
    <xf numFmtId="0" fontId="81" fillId="6" borderId="0" xfId="0" applyFont="1" applyFill="1" applyBorder="1" applyProtection="1">
      <protection hidden="1"/>
    </xf>
    <xf numFmtId="0" fontId="63" fillId="6" borderId="0" xfId="0" applyFont="1" applyFill="1" applyBorder="1" applyAlignment="1" applyProtection="1">
      <alignment vertical="center" readingOrder="2"/>
      <protection hidden="1"/>
    </xf>
    <xf numFmtId="0" fontId="76" fillId="4" borderId="7" xfId="2" applyFont="1" applyFill="1" applyBorder="1" applyAlignment="1" applyProtection="1">
      <alignment vertical="center"/>
      <protection hidden="1"/>
    </xf>
    <xf numFmtId="0" fontId="76" fillId="4" borderId="0" xfId="2" applyFont="1" applyFill="1" applyAlignment="1" applyProtection="1">
      <alignment vertical="center"/>
      <protection hidden="1"/>
    </xf>
    <xf numFmtId="0" fontId="69" fillId="4" borderId="7" xfId="2" applyFont="1" applyFill="1" applyBorder="1" applyAlignment="1" applyProtection="1">
      <alignment vertical="center"/>
      <protection hidden="1"/>
    </xf>
    <xf numFmtId="0" fontId="76" fillId="4" borderId="14" xfId="2" applyFont="1" applyFill="1" applyBorder="1" applyAlignment="1" applyProtection="1">
      <alignment vertical="center"/>
      <protection hidden="1"/>
    </xf>
    <xf numFmtId="0" fontId="76" fillId="4" borderId="6" xfId="2" applyFont="1" applyFill="1" applyBorder="1" applyAlignment="1" applyProtection="1">
      <alignment vertical="center"/>
      <protection hidden="1"/>
    </xf>
    <xf numFmtId="0" fontId="69" fillId="5" borderId="4" xfId="2" applyFont="1" applyFill="1" applyBorder="1" applyAlignment="1" applyProtection="1">
      <alignment horizontal="right" vertical="center" readingOrder="2"/>
      <protection hidden="1"/>
    </xf>
    <xf numFmtId="0" fontId="83" fillId="5" borderId="41" xfId="2" applyFont="1" applyFill="1" applyBorder="1" applyAlignment="1" applyProtection="1">
      <alignment horizontal="right" vertical="center"/>
      <protection hidden="1"/>
    </xf>
    <xf numFmtId="0" fontId="70" fillId="10" borderId="4" xfId="2" applyFont="1" applyFill="1" applyBorder="1" applyAlignment="1" applyProtection="1">
      <alignment vertical="center"/>
      <protection hidden="1"/>
    </xf>
    <xf numFmtId="43" fontId="83" fillId="6" borderId="41" xfId="3" applyFont="1" applyFill="1" applyBorder="1" applyAlignment="1" applyProtection="1">
      <alignment horizontal="center" vertical="center"/>
      <protection hidden="1"/>
    </xf>
    <xf numFmtId="0" fontId="32" fillId="0" borderId="0" xfId="0" applyFont="1" applyBorder="1" applyAlignment="1" applyProtection="1">
      <alignment vertical="center" wrapText="1" readingOrder="2"/>
      <protection hidden="1"/>
    </xf>
    <xf numFmtId="0" fontId="36" fillId="0" borderId="0" xfId="2" applyFont="1" applyAlignment="1" applyProtection="1">
      <alignment vertical="top"/>
      <protection hidden="1"/>
    </xf>
    <xf numFmtId="0" fontId="30" fillId="6" borderId="8" xfId="2" applyFont="1" applyFill="1" applyBorder="1" applyAlignment="1" applyProtection="1">
      <alignment vertical="center"/>
      <protection hidden="1"/>
    </xf>
    <xf numFmtId="0" fontId="30" fillId="6" borderId="9" xfId="2" applyFont="1" applyFill="1" applyBorder="1" applyAlignment="1" applyProtection="1">
      <alignment vertical="center"/>
      <protection hidden="1"/>
    </xf>
    <xf numFmtId="0" fontId="30" fillId="6" borderId="85" xfId="2" applyFont="1" applyFill="1" applyBorder="1" applyAlignment="1" applyProtection="1">
      <alignment vertical="center"/>
      <protection hidden="1"/>
    </xf>
    <xf numFmtId="0" fontId="30" fillId="6" borderId="3" xfId="2" applyFont="1" applyFill="1" applyBorder="1" applyAlignment="1" applyProtection="1">
      <alignment vertical="center"/>
      <protection hidden="1"/>
    </xf>
    <xf numFmtId="0" fontId="30" fillId="6" borderId="3" xfId="2" applyFont="1" applyFill="1" applyBorder="1" applyAlignment="1" applyProtection="1">
      <alignment horizontal="center"/>
      <protection hidden="1"/>
    </xf>
    <xf numFmtId="0" fontId="30" fillId="6" borderId="11" xfId="2" applyFont="1" applyFill="1" applyBorder="1" applyAlignment="1" applyProtection="1">
      <alignment horizontal="center"/>
      <protection hidden="1"/>
    </xf>
    <xf numFmtId="2" fontId="30" fillId="6" borderId="10" xfId="2" applyNumberFormat="1" applyFont="1" applyFill="1" applyBorder="1" applyAlignment="1" applyProtection="1">
      <alignment horizontal="center" vertical="center"/>
      <protection hidden="1"/>
    </xf>
    <xf numFmtId="0" fontId="25" fillId="6" borderId="0" xfId="2" applyFont="1" applyFill="1" applyAlignment="1" applyProtection="1">
      <alignment vertical="center"/>
      <protection hidden="1"/>
    </xf>
    <xf numFmtId="0" fontId="24" fillId="0" borderId="0" xfId="2" applyFont="1" applyAlignment="1" applyProtection="1">
      <alignment vertical="center"/>
      <protection hidden="1"/>
    </xf>
    <xf numFmtId="0" fontId="25" fillId="0" borderId="0" xfId="2" applyFont="1" applyAlignment="1" applyProtection="1">
      <alignment vertical="center"/>
      <protection hidden="1"/>
    </xf>
    <xf numFmtId="0" fontId="27" fillId="0" borderId="12" xfId="2" applyFont="1" applyBorder="1" applyAlignment="1" applyProtection="1">
      <alignment horizontal="right" vertical="center"/>
      <protection hidden="1"/>
    </xf>
    <xf numFmtId="0" fontId="27" fillId="6" borderId="0" xfId="2" applyFont="1" applyFill="1" applyAlignment="1" applyProtection="1">
      <alignment horizontal="right" vertical="center"/>
      <protection hidden="1"/>
    </xf>
    <xf numFmtId="0" fontId="27" fillId="6" borderId="0" xfId="2" applyFont="1" applyFill="1" applyAlignment="1" applyProtection="1">
      <alignment horizontal="center" vertical="center"/>
      <protection hidden="1"/>
    </xf>
    <xf numFmtId="0" fontId="70" fillId="6" borderId="0" xfId="0" applyFont="1" applyFill="1" applyBorder="1" applyAlignment="1" applyProtection="1">
      <alignment vertical="center" wrapText="1" readingOrder="2"/>
      <protection hidden="1"/>
    </xf>
    <xf numFmtId="0" fontId="27" fillId="6" borderId="0" xfId="2" applyFont="1" applyFill="1" applyAlignment="1" applyProtection="1">
      <alignment vertical="center"/>
      <protection hidden="1"/>
    </xf>
    <xf numFmtId="0" fontId="84" fillId="6" borderId="0" xfId="0" applyFont="1" applyFill="1" applyBorder="1" applyProtection="1">
      <protection hidden="1"/>
    </xf>
    <xf numFmtId="0" fontId="27" fillId="0" borderId="0" xfId="2" applyFont="1" applyAlignment="1" applyProtection="1">
      <alignment horizontal="center" vertical="center"/>
      <protection hidden="1"/>
    </xf>
    <xf numFmtId="0" fontId="36" fillId="6" borderId="0" xfId="2" applyFont="1" applyFill="1" applyAlignment="1" applyProtection="1">
      <alignment horizontal="center" vertical="center"/>
      <protection hidden="1"/>
    </xf>
    <xf numFmtId="0" fontId="85" fillId="6" borderId="0" xfId="0" applyFont="1" applyFill="1" applyProtection="1">
      <protection hidden="1"/>
    </xf>
    <xf numFmtId="0" fontId="32" fillId="6" borderId="0" xfId="0" applyFont="1" applyFill="1" applyBorder="1" applyAlignment="1" applyProtection="1">
      <alignment horizontal="center" vertical="center" readingOrder="2"/>
      <protection hidden="1"/>
    </xf>
    <xf numFmtId="0" fontId="86" fillId="6" borderId="0" xfId="0" applyFont="1" applyFill="1" applyBorder="1" applyProtection="1">
      <protection hidden="1"/>
    </xf>
    <xf numFmtId="0" fontId="63" fillId="18" borderId="0" xfId="2" applyFont="1" applyFill="1" applyAlignment="1" applyProtection="1">
      <alignment horizontal="right" vertical="center" wrapText="1"/>
      <protection hidden="1"/>
    </xf>
    <xf numFmtId="0" fontId="63" fillId="18" borderId="0" xfId="2" applyFont="1" applyFill="1" applyAlignment="1" applyProtection="1">
      <alignment horizontal="right" vertical="center"/>
      <protection hidden="1"/>
    </xf>
    <xf numFmtId="0" fontId="70" fillId="18" borderId="0" xfId="2" applyFont="1" applyFill="1" applyAlignment="1" applyProtection="1">
      <alignment horizontal="center" vertical="center" wrapText="1"/>
      <protection hidden="1"/>
    </xf>
    <xf numFmtId="0" fontId="78" fillId="0" borderId="0" xfId="0" applyFont="1" applyProtection="1">
      <protection hidden="1"/>
    </xf>
    <xf numFmtId="0" fontId="38" fillId="0" borderId="0" xfId="2" applyFont="1" applyAlignment="1" applyProtection="1">
      <alignment vertical="center"/>
      <protection hidden="1"/>
    </xf>
    <xf numFmtId="0" fontId="29" fillId="6" borderId="0" xfId="2" applyFont="1" applyFill="1" applyAlignment="1" applyProtection="1">
      <alignment horizontal="center" vertical="center"/>
      <protection hidden="1"/>
    </xf>
    <xf numFmtId="0" fontId="63" fillId="6" borderId="0" xfId="0" applyFont="1" applyFill="1" applyBorder="1" applyAlignment="1" applyProtection="1">
      <alignment horizontal="center" vertical="center" readingOrder="2"/>
      <protection hidden="1"/>
    </xf>
    <xf numFmtId="0" fontId="88" fillId="6" borderId="0" xfId="0" applyFont="1" applyFill="1" applyProtection="1">
      <protection hidden="1"/>
    </xf>
    <xf numFmtId="0" fontId="49" fillId="9" borderId="5" xfId="2" applyFont="1" applyFill="1" applyBorder="1" applyAlignment="1" applyProtection="1">
      <alignment horizontal="center"/>
      <protection hidden="1"/>
    </xf>
    <xf numFmtId="0" fontId="48" fillId="0" borderId="7" xfId="0" applyFont="1" applyBorder="1" applyAlignment="1">
      <alignment vertical="center" wrapText="1"/>
    </xf>
    <xf numFmtId="0" fontId="37" fillId="26" borderId="5" xfId="0" applyFont="1" applyFill="1" applyBorder="1" applyAlignment="1">
      <alignment horizontal="right" vertical="center" wrapText="1" indent="18" readingOrder="2"/>
    </xf>
    <xf numFmtId="0" fontId="48" fillId="27" borderId="12" xfId="0" applyFont="1" applyFill="1" applyBorder="1" applyAlignment="1">
      <alignment horizontal="center" vertical="center" wrapText="1" readingOrder="2"/>
    </xf>
    <xf numFmtId="0" fontId="48" fillId="27" borderId="7" xfId="0" applyFont="1" applyFill="1" applyBorder="1" applyAlignment="1">
      <alignment horizontal="right" vertical="top" readingOrder="2"/>
    </xf>
    <xf numFmtId="0" fontId="48" fillId="27" borderId="12" xfId="0" applyFont="1" applyFill="1" applyBorder="1" applyAlignment="1">
      <alignment horizontal="right" vertical="center" wrapText="1" readingOrder="2"/>
    </xf>
    <xf numFmtId="0" fontId="37" fillId="26" borderId="12" xfId="0" applyFont="1" applyFill="1" applyBorder="1" applyAlignment="1">
      <alignment horizontal="right" vertical="center" wrapText="1" indent="1" readingOrder="2"/>
    </xf>
    <xf numFmtId="0" fontId="19" fillId="9" borderId="12" xfId="2" applyFont="1" applyFill="1" applyBorder="1" applyAlignment="1" applyProtection="1">
      <alignment horizontal="center" vertical="center" wrapText="1" readingOrder="2"/>
      <protection hidden="1"/>
    </xf>
    <xf numFmtId="0" fontId="87" fillId="0" borderId="0" xfId="0" applyFont="1" applyAlignment="1" applyProtection="1">
      <alignment vertical="center"/>
      <protection hidden="1"/>
    </xf>
    <xf numFmtId="0" fontId="27" fillId="14" borderId="18" xfId="0" applyFont="1" applyFill="1" applyBorder="1" applyAlignment="1" applyProtection="1">
      <alignment horizontal="center" wrapText="1"/>
      <protection hidden="1"/>
    </xf>
    <xf numFmtId="0" fontId="25" fillId="13" borderId="25" xfId="0" applyFont="1" applyFill="1" applyBorder="1" applyAlignment="1" applyProtection="1">
      <alignment horizontal="center"/>
      <protection hidden="1"/>
    </xf>
    <xf numFmtId="0" fontId="25" fillId="13" borderId="77" xfId="0" applyFont="1" applyFill="1" applyBorder="1" applyAlignment="1" applyProtection="1">
      <alignment horizontal="center"/>
      <protection hidden="1"/>
    </xf>
    <xf numFmtId="0" fontId="25" fillId="13" borderId="29" xfId="0" applyFont="1" applyFill="1" applyBorder="1" applyAlignment="1" applyProtection="1">
      <alignment horizontal="center"/>
      <protection hidden="1"/>
    </xf>
    <xf numFmtId="0" fontId="27" fillId="13" borderId="29" xfId="0" applyFont="1" applyFill="1" applyBorder="1" applyAlignment="1" applyProtection="1">
      <alignment horizontal="center"/>
      <protection hidden="1"/>
    </xf>
    <xf numFmtId="0" fontId="25" fillId="13" borderId="80" xfId="0" applyFont="1" applyFill="1" applyBorder="1" applyAlignment="1" applyProtection="1">
      <alignment horizontal="center"/>
      <protection hidden="1"/>
    </xf>
    <xf numFmtId="0" fontId="27" fillId="14" borderId="88" xfId="0" applyFont="1" applyFill="1" applyBorder="1" applyAlignment="1" applyProtection="1">
      <alignment horizontal="center"/>
      <protection hidden="1"/>
    </xf>
    <xf numFmtId="0" fontId="27" fillId="13" borderId="89" xfId="0" applyFont="1" applyFill="1" applyBorder="1" applyAlignment="1" applyProtection="1">
      <alignment horizontal="center"/>
      <protection hidden="1"/>
    </xf>
    <xf numFmtId="0" fontId="27" fillId="14" borderId="89" xfId="0" applyFont="1" applyFill="1" applyBorder="1" applyAlignment="1" applyProtection="1">
      <alignment horizontal="center"/>
      <protection hidden="1"/>
    </xf>
    <xf numFmtId="0" fontId="27" fillId="13" borderId="90" xfId="0" applyFont="1" applyFill="1" applyBorder="1" applyAlignment="1" applyProtection="1">
      <alignment horizontal="center"/>
      <protection hidden="1"/>
    </xf>
    <xf numFmtId="0" fontId="89" fillId="0" borderId="76" xfId="0" applyFont="1" applyBorder="1" applyAlignment="1" applyProtection="1">
      <alignment vertical="center"/>
      <protection hidden="1"/>
    </xf>
    <xf numFmtId="0" fontId="27" fillId="0" borderId="0" xfId="0" applyFont="1" applyAlignment="1" applyProtection="1">
      <alignment vertical="center"/>
      <protection hidden="1"/>
    </xf>
    <xf numFmtId="0" fontId="61" fillId="0" borderId="76" xfId="0" applyFont="1" applyBorder="1" applyAlignment="1" applyProtection="1">
      <alignment vertical="center"/>
      <protection hidden="1"/>
    </xf>
    <xf numFmtId="0" fontId="19" fillId="9" borderId="12" xfId="2" applyFont="1" applyFill="1" applyBorder="1" applyAlignment="1" applyProtection="1">
      <alignment horizontal="right" vertical="center" readingOrder="2"/>
      <protection hidden="1"/>
    </xf>
    <xf numFmtId="0" fontId="90" fillId="5" borderId="2" xfId="2" applyFont="1" applyFill="1" applyBorder="1" applyAlignment="1" applyProtection="1">
      <alignment horizontal="right" vertical="center"/>
      <protection hidden="1"/>
    </xf>
    <xf numFmtId="0" fontId="75" fillId="5" borderId="2" xfId="2" applyFont="1" applyFill="1" applyBorder="1" applyAlignment="1" applyProtection="1">
      <alignment horizontal="right" vertical="center"/>
      <protection hidden="1"/>
    </xf>
    <xf numFmtId="0" fontId="75" fillId="5" borderId="41" xfId="2" applyFont="1" applyFill="1" applyBorder="1" applyAlignment="1" applyProtection="1">
      <alignment horizontal="right" vertical="center"/>
      <protection hidden="1"/>
    </xf>
    <xf numFmtId="166" fontId="75" fillId="6" borderId="41" xfId="3" applyNumberFormat="1" applyFont="1" applyFill="1" applyBorder="1" applyAlignment="1" applyProtection="1">
      <alignment horizontal="center" vertical="center"/>
      <protection hidden="1"/>
    </xf>
    <xf numFmtId="0" fontId="75" fillId="5" borderId="42" xfId="2" applyFont="1" applyFill="1" applyBorder="1" applyAlignment="1" applyProtection="1">
      <alignment horizontal="right" vertical="center"/>
      <protection hidden="1"/>
    </xf>
    <xf numFmtId="0" fontId="77" fillId="5" borderId="42" xfId="2" applyFont="1" applyFill="1" applyBorder="1" applyAlignment="1" applyProtection="1">
      <alignment vertical="center"/>
      <protection hidden="1"/>
    </xf>
    <xf numFmtId="0" fontId="25" fillId="0" borderId="41" xfId="2" applyFont="1" applyBorder="1" applyAlignment="1" applyProtection="1">
      <alignment vertical="center"/>
      <protection hidden="1"/>
    </xf>
    <xf numFmtId="0" fontId="90" fillId="5" borderId="42" xfId="2" applyFont="1" applyFill="1" applyBorder="1" applyAlignment="1" applyProtection="1">
      <alignment vertical="center"/>
      <protection hidden="1"/>
    </xf>
    <xf numFmtId="1" fontId="15" fillId="2" borderId="1" xfId="3" applyNumberFormat="1" applyFont="1" applyFill="1" applyBorder="1" applyAlignment="1" applyProtection="1">
      <alignment horizontal="center" vertical="center"/>
      <protection locked="0"/>
    </xf>
    <xf numFmtId="1" fontId="32" fillId="24" borderId="0" xfId="2" applyNumberFormat="1" applyFont="1" applyFill="1" applyAlignment="1">
      <alignment horizontal="center"/>
    </xf>
    <xf numFmtId="1" fontId="66" fillId="24" borderId="0" xfId="2" applyNumberFormat="1" applyFont="1" applyFill="1" applyAlignment="1">
      <alignment horizontal="center"/>
    </xf>
    <xf numFmtId="1" fontId="14" fillId="24" borderId="0" xfId="2" applyNumberFormat="1" applyFont="1" applyFill="1" applyAlignment="1">
      <alignment horizontal="center"/>
    </xf>
    <xf numFmtId="0" fontId="32" fillId="4" borderId="0" xfId="0" applyFont="1" applyFill="1" applyBorder="1" applyAlignment="1">
      <alignment horizontal="right" vertical="center" readingOrder="2"/>
    </xf>
    <xf numFmtId="0" fontId="37" fillId="6" borderId="14" xfId="2" applyFont="1" applyFill="1" applyBorder="1" applyAlignment="1" applyProtection="1">
      <alignment horizontal="center" vertical="center" wrapText="1"/>
      <protection hidden="1"/>
    </xf>
    <xf numFmtId="166" fontId="12" fillId="6" borderId="13" xfId="2" applyNumberFormat="1" applyFill="1" applyBorder="1" applyAlignment="1" applyProtection="1">
      <alignment vertical="center"/>
      <protection hidden="1"/>
    </xf>
    <xf numFmtId="0" fontId="19" fillId="9" borderId="74" xfId="2" applyFont="1" applyFill="1" applyBorder="1" applyAlignment="1" applyProtection="1">
      <alignment horizontal="center" vertical="center" readingOrder="2"/>
      <protection hidden="1"/>
    </xf>
    <xf numFmtId="0" fontId="19" fillId="9" borderId="91" xfId="2" applyFont="1" applyFill="1" applyBorder="1" applyAlignment="1" applyProtection="1">
      <alignment horizontal="center" vertical="center" readingOrder="2"/>
      <protection hidden="1"/>
    </xf>
    <xf numFmtId="166" fontId="20" fillId="25" borderId="10" xfId="3" applyNumberFormat="1" applyFont="1" applyFill="1" applyBorder="1" applyAlignment="1" applyProtection="1">
      <alignment horizontal="center" vertical="center"/>
      <protection hidden="1"/>
    </xf>
    <xf numFmtId="0" fontId="19" fillId="9" borderId="92" xfId="2" applyFont="1" applyFill="1" applyBorder="1" applyAlignment="1" applyProtection="1">
      <alignment horizontal="center" vertical="center" wrapText="1" readingOrder="2"/>
      <protection hidden="1"/>
    </xf>
    <xf numFmtId="0" fontId="19" fillId="9" borderId="91" xfId="2" applyFont="1" applyFill="1" applyBorder="1" applyAlignment="1" applyProtection="1">
      <alignment horizontal="center" vertical="center" wrapText="1" readingOrder="2"/>
      <protection hidden="1"/>
    </xf>
    <xf numFmtId="0" fontId="14" fillId="9" borderId="50" xfId="2" applyFont="1" applyFill="1" applyBorder="1" applyAlignment="1" applyProtection="1">
      <alignment horizontal="center" vertical="center" wrapText="1" readingOrder="2"/>
      <protection hidden="1"/>
    </xf>
    <xf numFmtId="0" fontId="14" fillId="9" borderId="49" xfId="2" applyFont="1" applyFill="1" applyBorder="1" applyAlignment="1" applyProtection="1">
      <alignment horizontal="center" vertical="center" readingOrder="2"/>
      <protection hidden="1"/>
    </xf>
    <xf numFmtId="0" fontId="14" fillId="9" borderId="50" xfId="2" applyFont="1" applyFill="1" applyBorder="1" applyAlignment="1" applyProtection="1">
      <alignment horizontal="center" vertical="center" readingOrder="2"/>
      <protection hidden="1"/>
    </xf>
    <xf numFmtId="0" fontId="14" fillId="9" borderId="49" xfId="2" applyFont="1" applyFill="1" applyBorder="1" applyAlignment="1" applyProtection="1">
      <alignment horizontal="right" vertical="center" readingOrder="2"/>
      <protection hidden="1"/>
    </xf>
    <xf numFmtId="0" fontId="14" fillId="9" borderId="16" xfId="2" applyFont="1" applyFill="1" applyBorder="1" applyAlignment="1" applyProtection="1">
      <alignment horizontal="right" vertical="center" wrapText="1" readingOrder="2"/>
      <protection hidden="1"/>
    </xf>
    <xf numFmtId="0" fontId="19" fillId="5" borderId="41" xfId="2" applyFont="1" applyFill="1" applyBorder="1" applyAlignment="1" applyProtection="1">
      <alignment vertical="center"/>
      <protection hidden="1"/>
    </xf>
    <xf numFmtId="0" fontId="38" fillId="18" borderId="0" xfId="2" applyFont="1" applyFill="1" applyAlignment="1" applyProtection="1">
      <alignment horizontal="right" vertical="center"/>
      <protection hidden="1"/>
    </xf>
    <xf numFmtId="0" fontId="19" fillId="9" borderId="91" xfId="2" applyFont="1" applyFill="1" applyBorder="1" applyAlignment="1" applyProtection="1">
      <alignment horizontal="right" vertical="center" wrapText="1" readingOrder="2"/>
      <protection hidden="1"/>
    </xf>
    <xf numFmtId="166" fontId="15" fillId="25" borderId="11" xfId="3" applyNumberFormat="1" applyFont="1" applyFill="1" applyBorder="1" applyAlignment="1" applyProtection="1">
      <alignment horizontal="center" vertical="center"/>
      <protection hidden="1"/>
    </xf>
    <xf numFmtId="0" fontId="27" fillId="0" borderId="15" xfId="2" applyFont="1" applyBorder="1" applyAlignment="1" applyProtection="1">
      <alignment horizontal="right" vertical="center"/>
      <protection hidden="1"/>
    </xf>
    <xf numFmtId="0" fontId="14" fillId="9" borderId="12" xfId="2" applyFont="1" applyFill="1" applyBorder="1" applyAlignment="1" applyProtection="1">
      <alignment horizontal="right" vertical="center" readingOrder="2"/>
      <protection hidden="1"/>
    </xf>
    <xf numFmtId="0" fontId="12" fillId="3" borderId="16" xfId="2" applyFill="1" applyBorder="1" applyAlignment="1" applyProtection="1">
      <alignment horizontal="center" vertical="center"/>
      <protection hidden="1"/>
    </xf>
    <xf numFmtId="166" fontId="20" fillId="3" borderId="2" xfId="3" applyNumberFormat="1" applyFont="1" applyFill="1" applyBorder="1" applyAlignment="1" applyProtection="1">
      <alignment horizontal="center" vertical="center"/>
      <protection hidden="1"/>
    </xf>
    <xf numFmtId="0" fontId="20" fillId="3" borderId="93" xfId="2" applyFont="1" applyFill="1" applyBorder="1" applyAlignment="1" applyProtection="1">
      <alignment horizontal="center" vertical="center" readingOrder="2"/>
      <protection hidden="1"/>
    </xf>
    <xf numFmtId="0" fontId="20" fillId="3" borderId="16" xfId="2" applyFont="1" applyFill="1" applyBorder="1" applyAlignment="1" applyProtection="1">
      <alignment horizontal="center" vertical="center" readingOrder="2"/>
      <protection hidden="1"/>
    </xf>
    <xf numFmtId="167" fontId="20" fillId="3" borderId="16" xfId="3" applyNumberFormat="1" applyFont="1" applyFill="1" applyBorder="1" applyAlignment="1" applyProtection="1">
      <alignment horizontal="center" vertical="center"/>
      <protection hidden="1"/>
    </xf>
    <xf numFmtId="9" fontId="20" fillId="3" borderId="16" xfId="4" applyFont="1" applyFill="1" applyBorder="1" applyAlignment="1" applyProtection="1">
      <alignment horizontal="center" vertical="center"/>
      <protection hidden="1"/>
    </xf>
    <xf numFmtId="166" fontId="30" fillId="3" borderId="2" xfId="3" applyNumberFormat="1" applyFont="1" applyFill="1" applyBorder="1" applyAlignment="1" applyProtection="1">
      <alignment vertical="center"/>
      <protection locked="0"/>
    </xf>
    <xf numFmtId="0" fontId="17" fillId="6" borderId="40" xfId="2" applyFont="1" applyFill="1" applyBorder="1" applyAlignment="1" applyProtection="1">
      <alignment vertical="center" readingOrder="2"/>
      <protection hidden="1"/>
    </xf>
    <xf numFmtId="0" fontId="17" fillId="6" borderId="13" xfId="2" applyFont="1" applyFill="1" applyBorder="1" applyAlignment="1" applyProtection="1">
      <alignment vertical="center" readingOrder="2"/>
      <protection hidden="1"/>
    </xf>
    <xf numFmtId="167" fontId="30" fillId="6" borderId="16" xfId="3" applyNumberFormat="1" applyFont="1" applyFill="1" applyBorder="1" applyAlignment="1" applyProtection="1">
      <alignment vertical="center"/>
      <protection hidden="1"/>
    </xf>
    <xf numFmtId="9" fontId="30" fillId="6" borderId="16" xfId="4" applyFont="1" applyFill="1" applyBorder="1" applyAlignment="1" applyProtection="1">
      <alignment vertical="center"/>
      <protection hidden="1"/>
    </xf>
    <xf numFmtId="0" fontId="17" fillId="6" borderId="50" xfId="2" applyFont="1" applyFill="1" applyBorder="1" applyAlignment="1" applyProtection="1">
      <alignment vertical="center" readingOrder="2"/>
      <protection hidden="1"/>
    </xf>
    <xf numFmtId="167" fontId="30" fillId="6" borderId="14" xfId="3" applyNumberFormat="1" applyFont="1" applyFill="1" applyBorder="1" applyAlignment="1" applyProtection="1">
      <alignment vertical="center"/>
      <protection hidden="1"/>
    </xf>
    <xf numFmtId="0" fontId="24" fillId="6" borderId="16" xfId="2" applyFont="1" applyFill="1" applyBorder="1" applyProtection="1">
      <protection hidden="1"/>
    </xf>
    <xf numFmtId="0" fontId="12" fillId="3" borderId="7" xfId="2" applyFill="1" applyBorder="1" applyAlignment="1" applyProtection="1">
      <alignment horizontal="center" vertical="center"/>
      <protection hidden="1"/>
    </xf>
    <xf numFmtId="0" fontId="20" fillId="3" borderId="15" xfId="2" applyFont="1" applyFill="1" applyBorder="1" applyAlignment="1" applyProtection="1">
      <alignment horizontal="center" vertical="center" readingOrder="2"/>
      <protection hidden="1"/>
    </xf>
    <xf numFmtId="0" fontId="69" fillId="5" borderId="49" xfId="2" applyFont="1" applyFill="1" applyBorder="1" applyAlignment="1" applyProtection="1">
      <alignment vertical="center" readingOrder="2"/>
      <protection hidden="1"/>
    </xf>
    <xf numFmtId="0" fontId="69" fillId="5" borderId="50" xfId="2" applyFont="1" applyFill="1" applyBorder="1" applyAlignment="1" applyProtection="1">
      <alignment vertical="center" readingOrder="2"/>
      <protection hidden="1"/>
    </xf>
    <xf numFmtId="0" fontId="20" fillId="3" borderId="94" xfId="2" applyFont="1" applyFill="1" applyBorder="1" applyAlignment="1" applyProtection="1">
      <alignment horizontal="center" vertical="center" readingOrder="2"/>
      <protection hidden="1"/>
    </xf>
    <xf numFmtId="166" fontId="20" fillId="3" borderId="95" xfId="3" applyNumberFormat="1" applyFont="1" applyFill="1" applyBorder="1" applyAlignment="1" applyProtection="1">
      <alignment horizontal="center" vertical="center"/>
      <protection hidden="1"/>
    </xf>
    <xf numFmtId="0" fontId="32" fillId="9" borderId="15" xfId="2" applyFont="1" applyFill="1" applyBorder="1" applyAlignment="1" applyProtection="1">
      <alignment horizontal="right" vertical="top" wrapText="1" readingOrder="2"/>
      <protection hidden="1"/>
    </xf>
    <xf numFmtId="0" fontId="32" fillId="9" borderId="12" xfId="2" applyFont="1" applyFill="1" applyBorder="1" applyAlignment="1" applyProtection="1">
      <alignment horizontal="right" vertical="top" wrapText="1" readingOrder="2"/>
      <protection hidden="1"/>
    </xf>
    <xf numFmtId="166" fontId="30" fillId="3" borderId="1" xfId="3" applyNumberFormat="1" applyFont="1" applyFill="1" applyBorder="1" applyAlignment="1" applyProtection="1">
      <alignment vertical="center"/>
      <protection locked="0"/>
    </xf>
    <xf numFmtId="166" fontId="30" fillId="3" borderId="1" xfId="3" applyNumberFormat="1" applyFont="1" applyFill="1" applyBorder="1" applyAlignment="1" applyProtection="1">
      <alignment horizontal="center" vertical="center"/>
      <protection locked="0"/>
    </xf>
    <xf numFmtId="0" fontId="13" fillId="4" borderId="0" xfId="2" applyFont="1" applyFill="1" applyAlignment="1" applyProtection="1">
      <alignment vertical="center"/>
      <protection hidden="1"/>
    </xf>
    <xf numFmtId="0" fontId="13" fillId="4" borderId="6" xfId="2" applyFont="1" applyFill="1" applyBorder="1" applyAlignment="1" applyProtection="1">
      <alignment vertical="center"/>
      <protection hidden="1"/>
    </xf>
    <xf numFmtId="0" fontId="32" fillId="9" borderId="12" xfId="2" applyFont="1" applyFill="1" applyBorder="1" applyAlignment="1" applyProtection="1">
      <alignment vertical="center" wrapText="1"/>
      <protection hidden="1"/>
    </xf>
    <xf numFmtId="0" fontId="30" fillId="6" borderId="0" xfId="2" applyFont="1" applyFill="1" applyAlignment="1" applyProtection="1">
      <alignment horizontal="center" vertical="center" wrapText="1"/>
      <protection hidden="1"/>
    </xf>
    <xf numFmtId="0" fontId="15" fillId="6" borderId="86" xfId="2" applyFont="1" applyFill="1" applyBorder="1" applyAlignment="1" applyProtection="1">
      <alignment horizontal="center" vertical="center" wrapText="1"/>
      <protection hidden="1"/>
    </xf>
    <xf numFmtId="2" fontId="30" fillId="6" borderId="0" xfId="2" applyNumberFormat="1" applyFont="1" applyFill="1" applyAlignment="1" applyProtection="1">
      <alignment horizontal="center" vertical="center"/>
      <protection hidden="1"/>
    </xf>
    <xf numFmtId="2" fontId="30" fillId="6" borderId="86" xfId="2" applyNumberFormat="1" applyFont="1" applyFill="1" applyBorder="1" applyAlignment="1" applyProtection="1">
      <alignment horizontal="center" vertical="center"/>
      <protection hidden="1"/>
    </xf>
    <xf numFmtId="2" fontId="30" fillId="6" borderId="87" xfId="2" applyNumberFormat="1" applyFont="1" applyFill="1" applyBorder="1" applyAlignment="1" applyProtection="1">
      <alignment horizontal="center" vertical="center"/>
      <protection hidden="1"/>
    </xf>
    <xf numFmtId="0" fontId="15" fillId="6" borderId="85" xfId="2" applyFont="1" applyFill="1" applyBorder="1" applyAlignment="1" applyProtection="1">
      <alignment vertical="center"/>
      <protection hidden="1"/>
    </xf>
    <xf numFmtId="0" fontId="14" fillId="6" borderId="0" xfId="2" applyFont="1" applyFill="1" applyAlignment="1" applyProtection="1">
      <alignment vertical="center"/>
      <protection hidden="1"/>
    </xf>
    <xf numFmtId="0" fontId="14" fillId="6" borderId="86" xfId="2" applyFont="1" applyFill="1" applyBorder="1" applyAlignment="1" applyProtection="1">
      <alignment horizontal="center" vertical="center"/>
      <protection hidden="1"/>
    </xf>
    <xf numFmtId="2" fontId="15" fillId="6" borderId="0" xfId="2" applyNumberFormat="1" applyFont="1" applyFill="1" applyAlignment="1" applyProtection="1">
      <alignment horizontal="center" vertical="center"/>
      <protection hidden="1"/>
    </xf>
    <xf numFmtId="2" fontId="15" fillId="6" borderId="86" xfId="2" applyNumberFormat="1" applyFont="1" applyFill="1" applyBorder="1" applyAlignment="1" applyProtection="1">
      <alignment horizontal="center" vertical="center"/>
      <protection hidden="1"/>
    </xf>
    <xf numFmtId="2" fontId="15" fillId="6" borderId="87" xfId="2" applyNumberFormat="1" applyFont="1" applyFill="1" applyBorder="1" applyAlignment="1" applyProtection="1">
      <alignment horizontal="center" vertical="center"/>
      <protection hidden="1"/>
    </xf>
    <xf numFmtId="0" fontId="14" fillId="9" borderId="84" xfId="2" applyFont="1" applyFill="1" applyBorder="1" applyAlignment="1" applyProtection="1">
      <alignment horizontal="center" vertical="center" readingOrder="2"/>
      <protection hidden="1"/>
    </xf>
    <xf numFmtId="0" fontId="15" fillId="6" borderId="0" xfId="2" applyFont="1" applyFill="1" applyAlignment="1" applyProtection="1">
      <alignment vertical="center"/>
      <protection hidden="1"/>
    </xf>
    <xf numFmtId="0" fontId="15" fillId="6" borderId="6" xfId="2" applyFont="1" applyFill="1" applyBorder="1" applyAlignment="1" applyProtection="1">
      <alignment vertical="center"/>
      <protection hidden="1"/>
    </xf>
    <xf numFmtId="166" fontId="15" fillId="3" borderId="1" xfId="3" applyNumberFormat="1" applyFont="1" applyFill="1" applyBorder="1" applyAlignment="1" applyProtection="1">
      <alignment horizontal="center" vertical="center"/>
      <protection locked="0"/>
    </xf>
    <xf numFmtId="166" fontId="15" fillId="3" borderId="1" xfId="3" applyNumberFormat="1" applyFont="1" applyFill="1" applyBorder="1" applyAlignment="1" applyProtection="1">
      <alignment vertical="center"/>
      <protection locked="0"/>
    </xf>
    <xf numFmtId="168" fontId="15" fillId="6" borderId="12" xfId="3" applyNumberFormat="1" applyFont="1" applyFill="1" applyBorder="1" applyAlignment="1" applyProtection="1">
      <alignment horizontal="center" vertical="center"/>
      <protection hidden="1"/>
    </xf>
    <xf numFmtId="0" fontId="15" fillId="6" borderId="5" xfId="2" applyFont="1" applyFill="1" applyBorder="1" applyAlignment="1" applyProtection="1">
      <alignment vertical="center" wrapText="1"/>
      <protection hidden="1"/>
    </xf>
    <xf numFmtId="0" fontId="15" fillId="6" borderId="4" xfId="2" applyFont="1" applyFill="1" applyBorder="1" applyAlignment="1" applyProtection="1">
      <alignment vertical="center"/>
      <protection hidden="1"/>
    </xf>
    <xf numFmtId="0" fontId="15" fillId="6" borderId="4" xfId="2" applyFont="1" applyFill="1" applyBorder="1" applyAlignment="1" applyProtection="1">
      <alignment horizontal="right" vertical="center"/>
      <protection hidden="1"/>
    </xf>
    <xf numFmtId="3" fontId="15" fillId="3" borderId="1" xfId="2" applyNumberFormat="1" applyFont="1" applyFill="1" applyBorder="1" applyAlignment="1" applyProtection="1">
      <alignment horizontal="center" vertical="center"/>
      <protection locked="0"/>
    </xf>
    <xf numFmtId="0" fontId="32" fillId="6" borderId="0" xfId="2" applyFont="1" applyFill="1" applyAlignment="1" applyProtection="1">
      <alignment horizontal="center" vertical="center"/>
      <protection hidden="1"/>
    </xf>
    <xf numFmtId="0" fontId="15" fillId="6" borderId="12" xfId="2" applyFont="1" applyFill="1" applyBorder="1" applyAlignment="1" applyProtection="1">
      <alignment horizontal="center" vertical="center"/>
      <protection hidden="1"/>
    </xf>
    <xf numFmtId="3" fontId="16" fillId="6" borderId="0" xfId="2" applyNumberFormat="1" applyFont="1" applyFill="1" applyAlignment="1" applyProtection="1">
      <alignment horizontal="center" vertical="center"/>
      <protection hidden="1"/>
    </xf>
    <xf numFmtId="0" fontId="15" fillId="6" borderId="40" xfId="2" applyFont="1" applyFill="1" applyBorder="1" applyAlignment="1" applyProtection="1">
      <alignment vertical="center"/>
      <protection hidden="1"/>
    </xf>
    <xf numFmtId="3" fontId="16" fillId="6" borderId="14" xfId="2" applyNumberFormat="1" applyFont="1" applyFill="1" applyBorder="1" applyAlignment="1" applyProtection="1">
      <alignment horizontal="center" vertical="center"/>
      <protection hidden="1"/>
    </xf>
    <xf numFmtId="3" fontId="16" fillId="6" borderId="96" xfId="2" applyNumberFormat="1" applyFont="1" applyFill="1" applyBorder="1" applyAlignment="1" applyProtection="1">
      <alignment horizontal="center" vertical="center"/>
      <protection hidden="1"/>
    </xf>
    <xf numFmtId="3" fontId="16" fillId="6" borderId="40" xfId="2" applyNumberFormat="1" applyFont="1" applyFill="1" applyBorder="1" applyAlignment="1" applyProtection="1">
      <alignment horizontal="center" vertical="center"/>
      <protection hidden="1"/>
    </xf>
    <xf numFmtId="0" fontId="14" fillId="0" borderId="6" xfId="2" applyFont="1" applyBorder="1" applyAlignment="1" applyProtection="1">
      <alignment vertical="center"/>
      <protection hidden="1"/>
    </xf>
    <xf numFmtId="0" fontId="14" fillId="0" borderId="0" xfId="2" applyFont="1" applyAlignment="1" applyProtection="1">
      <alignment vertical="center"/>
      <protection hidden="1"/>
    </xf>
    <xf numFmtId="0" fontId="14" fillId="9" borderId="16" xfId="2" applyFont="1" applyFill="1" applyBorder="1" applyAlignment="1" applyProtection="1">
      <alignment horizontal="right" vertical="center" indent="4" readingOrder="2"/>
      <protection hidden="1"/>
    </xf>
    <xf numFmtId="0" fontId="15" fillId="6" borderId="43" xfId="2" applyFont="1" applyFill="1" applyBorder="1" applyAlignment="1" applyProtection="1">
      <alignment vertical="center"/>
      <protection hidden="1"/>
    </xf>
    <xf numFmtId="0" fontId="74" fillId="5" borderId="14" xfId="2" applyFont="1" applyFill="1" applyBorder="1" applyAlignment="1" applyProtection="1">
      <alignment vertical="center"/>
      <protection hidden="1"/>
    </xf>
    <xf numFmtId="173" fontId="15" fillId="3" borderId="1" xfId="3" applyNumberFormat="1" applyFont="1" applyFill="1" applyBorder="1" applyAlignment="1" applyProtection="1">
      <alignment horizontal="center" vertical="center"/>
      <protection locked="0"/>
    </xf>
    <xf numFmtId="173" fontId="16" fillId="3" borderId="1" xfId="2" applyNumberFormat="1" applyFont="1" applyFill="1" applyBorder="1" applyAlignment="1" applyProtection="1">
      <alignment horizontal="center" vertical="center"/>
      <protection locked="0"/>
    </xf>
    <xf numFmtId="0" fontId="12" fillId="0" borderId="42" xfId="2" applyBorder="1" applyAlignment="1" applyProtection="1">
      <alignment vertical="center"/>
      <protection hidden="1"/>
    </xf>
    <xf numFmtId="0" fontId="15" fillId="10" borderId="39" xfId="2" applyFont="1" applyFill="1" applyBorder="1" applyAlignment="1" applyProtection="1">
      <alignment vertical="center"/>
      <protection hidden="1"/>
    </xf>
    <xf numFmtId="0" fontId="15" fillId="5" borderId="43" xfId="2" applyFont="1" applyFill="1" applyBorder="1" applyAlignment="1" applyProtection="1">
      <alignment vertical="center"/>
      <protection hidden="1"/>
    </xf>
    <xf numFmtId="0" fontId="15" fillId="5" borderId="40" xfId="2" applyFont="1" applyFill="1" applyBorder="1" applyAlignment="1" applyProtection="1">
      <alignment vertical="center"/>
      <protection hidden="1"/>
    </xf>
    <xf numFmtId="164" fontId="15" fillId="7" borderId="0" xfId="2" applyNumberFormat="1" applyFont="1" applyFill="1" applyAlignment="1" applyProtection="1">
      <alignment vertical="center"/>
      <protection hidden="1"/>
    </xf>
    <xf numFmtId="164" fontId="15" fillId="7" borderId="10" xfId="2" applyNumberFormat="1" applyFont="1" applyFill="1" applyBorder="1" applyAlignment="1" applyProtection="1">
      <alignment vertical="center"/>
      <protection hidden="1"/>
    </xf>
    <xf numFmtId="166" fontId="76" fillId="2" borderId="2" xfId="3" applyNumberFormat="1" applyFont="1" applyFill="1" applyBorder="1" applyAlignment="1" applyProtection="1">
      <alignment vertical="center"/>
      <protection locked="0"/>
    </xf>
    <xf numFmtId="10" fontId="76" fillId="6" borderId="16" xfId="4" applyNumberFormat="1" applyFont="1" applyFill="1" applyBorder="1" applyAlignment="1" applyProtection="1">
      <alignment vertical="center"/>
      <protection hidden="1"/>
    </xf>
    <xf numFmtId="166" fontId="77" fillId="6" borderId="2" xfId="3" applyNumberFormat="1" applyFont="1" applyFill="1" applyBorder="1" applyAlignment="1" applyProtection="1">
      <alignment vertical="center"/>
      <protection hidden="1"/>
    </xf>
    <xf numFmtId="2" fontId="76" fillId="6" borderId="49" xfId="4" applyNumberFormat="1" applyFont="1" applyFill="1" applyBorder="1" applyAlignment="1" applyProtection="1">
      <alignment vertical="center"/>
      <protection hidden="1"/>
    </xf>
    <xf numFmtId="11" fontId="76" fillId="6" borderId="16" xfId="4" applyNumberFormat="1" applyFont="1" applyFill="1" applyBorder="1" applyAlignment="1" applyProtection="1">
      <alignment vertical="center"/>
      <protection hidden="1"/>
    </xf>
    <xf numFmtId="167" fontId="76" fillId="6" borderId="16" xfId="3" applyNumberFormat="1" applyFont="1" applyFill="1" applyBorder="1" applyAlignment="1" applyProtection="1">
      <alignment vertical="center"/>
      <protection hidden="1"/>
    </xf>
    <xf numFmtId="166" fontId="77" fillId="5" borderId="83" xfId="3" applyNumberFormat="1" applyFont="1" applyFill="1" applyBorder="1" applyAlignment="1" applyProtection="1">
      <alignment vertical="center"/>
      <protection hidden="1"/>
    </xf>
    <xf numFmtId="166" fontId="76" fillId="5" borderId="83" xfId="3" applyNumberFormat="1" applyFont="1" applyFill="1" applyBorder="1" applyAlignment="1" applyProtection="1">
      <alignment vertical="center"/>
      <protection hidden="1"/>
    </xf>
    <xf numFmtId="2" fontId="76" fillId="28" borderId="16" xfId="4" applyNumberFormat="1" applyFont="1" applyFill="1" applyBorder="1" applyAlignment="1" applyProtection="1">
      <alignment vertical="center"/>
      <protection hidden="1"/>
    </xf>
    <xf numFmtId="11" fontId="76" fillId="28" borderId="16" xfId="4" applyNumberFormat="1" applyFont="1" applyFill="1" applyBorder="1" applyAlignment="1" applyProtection="1">
      <alignment vertical="center"/>
      <protection hidden="1"/>
    </xf>
    <xf numFmtId="167" fontId="76" fillId="29" borderId="16" xfId="3" applyNumberFormat="1" applyFont="1" applyFill="1" applyBorder="1" applyAlignment="1" applyProtection="1">
      <alignment vertical="center"/>
      <protection hidden="1"/>
    </xf>
    <xf numFmtId="0" fontId="76" fillId="30" borderId="16" xfId="2" applyFont="1" applyFill="1" applyBorder="1" applyAlignment="1" applyProtection="1">
      <alignment vertical="center"/>
      <protection hidden="1"/>
    </xf>
    <xf numFmtId="166" fontId="76" fillId="5" borderId="97" xfId="3" applyNumberFormat="1" applyFont="1" applyFill="1" applyBorder="1" applyAlignment="1" applyProtection="1">
      <alignment vertical="center"/>
      <protection hidden="1"/>
    </xf>
    <xf numFmtId="166" fontId="77" fillId="6" borderId="11" xfId="3" applyNumberFormat="1" applyFont="1" applyFill="1" applyBorder="1" applyAlignment="1" applyProtection="1">
      <alignment vertical="center"/>
      <protection hidden="1"/>
    </xf>
    <xf numFmtId="0" fontId="38" fillId="0" borderId="12" xfId="2" applyFont="1" applyBorder="1" applyAlignment="1" applyProtection="1">
      <alignment vertical="center" wrapText="1" readingOrder="2"/>
      <protection hidden="1"/>
    </xf>
    <xf numFmtId="0" fontId="69" fillId="0" borderId="12" xfId="2" applyFont="1" applyBorder="1" applyAlignment="1" applyProtection="1">
      <alignment vertical="center" wrapText="1" readingOrder="2"/>
      <protection hidden="1"/>
    </xf>
    <xf numFmtId="0" fontId="69" fillId="0" borderId="16" xfId="2" applyFont="1" applyBorder="1" applyAlignment="1" applyProtection="1">
      <alignment vertical="center" wrapText="1"/>
      <protection hidden="1"/>
    </xf>
    <xf numFmtId="166" fontId="76" fillId="2" borderId="11" xfId="3" applyNumberFormat="1" applyFont="1" applyFill="1" applyBorder="1" applyAlignment="1" applyProtection="1">
      <alignment vertical="center"/>
      <protection locked="0"/>
    </xf>
    <xf numFmtId="166" fontId="77" fillId="6" borderId="8" xfId="3" applyNumberFormat="1" applyFont="1" applyFill="1" applyBorder="1" applyAlignment="1" applyProtection="1">
      <alignment vertical="center"/>
      <protection hidden="1"/>
    </xf>
    <xf numFmtId="166" fontId="76" fillId="2" borderId="8" xfId="3" applyNumberFormat="1" applyFont="1" applyFill="1" applyBorder="1" applyAlignment="1" applyProtection="1">
      <alignment vertical="center"/>
      <protection locked="0"/>
    </xf>
    <xf numFmtId="166" fontId="76" fillId="6" borderId="2" xfId="3" applyNumberFormat="1" applyFont="1" applyFill="1" applyBorder="1" applyAlignment="1" applyProtection="1">
      <alignment vertical="center"/>
      <protection hidden="1"/>
    </xf>
    <xf numFmtId="0" fontId="38" fillId="0" borderId="16" xfId="2" applyFont="1" applyBorder="1" applyAlignment="1" applyProtection="1">
      <alignment vertical="center" wrapText="1" readingOrder="2"/>
      <protection hidden="1"/>
    </xf>
    <xf numFmtId="0" fontId="38" fillId="0" borderId="16" xfId="2" applyFont="1" applyBorder="1" applyAlignment="1" applyProtection="1">
      <alignment vertical="center" wrapText="1"/>
      <protection hidden="1"/>
    </xf>
    <xf numFmtId="2" fontId="77" fillId="6" borderId="16" xfId="4" applyNumberFormat="1" applyFont="1" applyFill="1" applyBorder="1" applyAlignment="1" applyProtection="1">
      <alignment vertical="center"/>
      <protection hidden="1"/>
    </xf>
    <xf numFmtId="0" fontId="38" fillId="0" borderId="12" xfId="2" applyFont="1" applyBorder="1" applyAlignment="1" applyProtection="1">
      <alignment horizontal="right" vertical="top" wrapText="1" readingOrder="2"/>
      <protection hidden="1"/>
    </xf>
    <xf numFmtId="0" fontId="77" fillId="6" borderId="50" xfId="2" applyFont="1" applyFill="1" applyBorder="1" applyAlignment="1" applyProtection="1">
      <alignment horizontal="right" vertical="center"/>
      <protection hidden="1"/>
    </xf>
    <xf numFmtId="166" fontId="16" fillId="0" borderId="0" xfId="2" applyNumberFormat="1" applyFont="1" applyProtection="1">
      <protection hidden="1"/>
    </xf>
    <xf numFmtId="43" fontId="16" fillId="0" borderId="0" xfId="2" applyNumberFormat="1" applyFont="1" applyProtection="1">
      <protection hidden="1"/>
    </xf>
    <xf numFmtId="166" fontId="67" fillId="0" borderId="0" xfId="2" applyNumberFormat="1" applyFont="1" applyProtection="1">
      <protection hidden="1"/>
    </xf>
    <xf numFmtId="0" fontId="35" fillId="0" borderId="12" xfId="2" applyFont="1" applyBorder="1" applyAlignment="1" applyProtection="1">
      <alignment vertical="center"/>
      <protection hidden="1"/>
    </xf>
    <xf numFmtId="2" fontId="76" fillId="6" borderId="16" xfId="4" applyNumberFormat="1" applyFont="1" applyFill="1" applyBorder="1" applyAlignment="1" applyProtection="1">
      <alignment vertical="center" wrapText="1"/>
      <protection hidden="1"/>
    </xf>
    <xf numFmtId="0" fontId="12" fillId="0" borderId="10" xfId="2" applyBorder="1" applyAlignment="1" applyProtection="1">
      <alignment vertical="center"/>
      <protection hidden="1"/>
    </xf>
    <xf numFmtId="0" fontId="82" fillId="4" borderId="4" xfId="2" applyFont="1" applyFill="1" applyBorder="1" applyAlignment="1" applyProtection="1">
      <alignment horizontal="right" vertical="center"/>
      <protection hidden="1"/>
    </xf>
    <xf numFmtId="0" fontId="29" fillId="4" borderId="5" xfId="2" applyFont="1" applyFill="1" applyBorder="1" applyAlignment="1" applyProtection="1">
      <alignment horizontal="right" vertical="center"/>
      <protection hidden="1"/>
    </xf>
    <xf numFmtId="0" fontId="16" fillId="4" borderId="5" xfId="2" applyFont="1" applyFill="1" applyBorder="1" applyAlignment="1" applyProtection="1">
      <alignment vertical="center"/>
      <protection hidden="1"/>
    </xf>
    <xf numFmtId="0" fontId="16" fillId="4" borderId="39" xfId="2" applyFont="1" applyFill="1" applyBorder="1" applyAlignment="1" applyProtection="1">
      <alignment vertical="center"/>
      <protection hidden="1"/>
    </xf>
    <xf numFmtId="0" fontId="15" fillId="4" borderId="0" xfId="2" applyFont="1" applyFill="1" applyAlignment="1" applyProtection="1">
      <alignment vertical="center"/>
      <protection hidden="1"/>
    </xf>
    <xf numFmtId="0" fontId="16" fillId="4" borderId="0" xfId="2" applyFont="1" applyFill="1" applyAlignment="1" applyProtection="1">
      <alignment vertical="center"/>
      <protection hidden="1"/>
    </xf>
    <xf numFmtId="0" fontId="16" fillId="4" borderId="43" xfId="2" applyFont="1" applyFill="1" applyBorder="1" applyAlignment="1" applyProtection="1">
      <alignment vertical="center"/>
      <protection hidden="1"/>
    </xf>
    <xf numFmtId="0" fontId="15" fillId="4" borderId="6" xfId="2" applyFont="1" applyFill="1" applyBorder="1" applyAlignment="1" applyProtection="1">
      <alignment vertical="center"/>
      <protection hidden="1"/>
    </xf>
    <xf numFmtId="0" fontId="16" fillId="4" borderId="6" xfId="2" applyFont="1" applyFill="1" applyBorder="1" applyAlignment="1" applyProtection="1">
      <alignment vertical="center"/>
      <protection hidden="1"/>
    </xf>
    <xf numFmtId="0" fontId="16" fillId="4" borderId="40" xfId="2" applyFont="1" applyFill="1" applyBorder="1" applyAlignment="1" applyProtection="1">
      <alignment vertical="center"/>
      <protection hidden="1"/>
    </xf>
    <xf numFmtId="166" fontId="76" fillId="2" borderId="1" xfId="3" applyNumberFormat="1" applyFont="1" applyFill="1" applyBorder="1" applyAlignment="1" applyProtection="1">
      <alignment vertical="center"/>
      <protection locked="0"/>
    </xf>
    <xf numFmtId="166" fontId="76" fillId="2" borderId="98" xfId="3" applyNumberFormat="1" applyFont="1" applyFill="1" applyBorder="1" applyAlignment="1" applyProtection="1">
      <alignment vertical="center"/>
      <protection locked="0"/>
    </xf>
    <xf numFmtId="0" fontId="74" fillId="6" borderId="0" xfId="2" applyFont="1" applyFill="1" applyAlignment="1" applyProtection="1">
      <alignment horizontal="center" vertical="center"/>
      <protection hidden="1"/>
    </xf>
    <xf numFmtId="0" fontId="74" fillId="6" borderId="86" xfId="2" applyFont="1" applyFill="1" applyBorder="1" applyAlignment="1" applyProtection="1">
      <alignment horizontal="right" vertical="center"/>
      <protection hidden="1"/>
    </xf>
    <xf numFmtId="175" fontId="74" fillId="6" borderId="0" xfId="2" applyNumberFormat="1" applyFont="1" applyFill="1" applyAlignment="1" applyProtection="1">
      <alignment horizontal="center" vertical="center"/>
      <protection hidden="1"/>
    </xf>
    <xf numFmtId="164" fontId="74" fillId="6" borderId="0" xfId="2" applyNumberFormat="1" applyFont="1" applyFill="1" applyAlignment="1" applyProtection="1">
      <alignment horizontal="center" vertical="center"/>
      <protection hidden="1"/>
    </xf>
    <xf numFmtId="174" fontId="38" fillId="6" borderId="41" xfId="2" applyNumberFormat="1" applyFont="1" applyFill="1" applyBorder="1" applyAlignment="1" applyProtection="1">
      <alignment horizontal="right" vertical="center"/>
      <protection hidden="1"/>
    </xf>
    <xf numFmtId="0" fontId="63" fillId="0" borderId="0" xfId="2" applyFont="1" applyAlignment="1" applyProtection="1">
      <alignment vertical="center" wrapText="1"/>
      <protection hidden="1"/>
    </xf>
    <xf numFmtId="0" fontId="6" fillId="0" borderId="0" xfId="0" applyFont="1" applyAlignment="1" applyProtection="1">
      <alignment horizontal="center" vertical="center"/>
      <protection hidden="1"/>
    </xf>
    <xf numFmtId="0" fontId="0" fillId="11" borderId="0" xfId="0" applyFill="1" applyAlignment="1" applyProtection="1">
      <alignment vertical="center"/>
      <protection hidden="1"/>
    </xf>
    <xf numFmtId="0" fontId="10" fillId="11" borderId="0" xfId="0" applyFont="1" applyFill="1" applyBorder="1" applyAlignment="1" applyProtection="1">
      <alignment vertical="center"/>
      <protection hidden="1"/>
    </xf>
    <xf numFmtId="0" fontId="9" fillId="0" borderId="0" xfId="0" applyFont="1" applyAlignment="1" applyProtection="1">
      <alignment vertical="center"/>
      <protection hidden="1"/>
    </xf>
    <xf numFmtId="0" fontId="7" fillId="0" borderId="0" xfId="0" applyFont="1" applyAlignment="1" applyProtection="1">
      <alignment vertical="center"/>
      <protection hidden="1"/>
    </xf>
    <xf numFmtId="0" fontId="9" fillId="2" borderId="12" xfId="0" applyFont="1" applyFill="1" applyBorder="1" applyAlignment="1" applyProtection="1">
      <alignment horizontal="center"/>
      <protection locked="0"/>
    </xf>
    <xf numFmtId="0" fontId="85" fillId="0" borderId="0" xfId="0" applyFont="1" applyProtection="1">
      <protection hidden="1"/>
    </xf>
    <xf numFmtId="0" fontId="6" fillId="0" borderId="0" xfId="0" applyFont="1" applyAlignment="1" applyProtection="1">
      <alignment vertical="top" wrapText="1"/>
      <protection hidden="1"/>
    </xf>
    <xf numFmtId="0" fontId="9" fillId="2" borderId="12" xfId="0" applyFont="1" applyFill="1" applyBorder="1" applyProtection="1">
      <protection locked="0"/>
    </xf>
    <xf numFmtId="0" fontId="16" fillId="0" borderId="0" xfId="0" applyFont="1" applyProtection="1">
      <protection hidden="1"/>
    </xf>
    <xf numFmtId="0" fontId="35" fillId="15" borderId="0" xfId="2" applyFont="1" applyFill="1" applyAlignment="1" applyProtection="1">
      <alignment horizontal="center"/>
      <protection hidden="1"/>
    </xf>
    <xf numFmtId="0" fontId="35" fillId="15" borderId="6" xfId="2" applyFont="1" applyFill="1" applyBorder="1" applyAlignment="1" applyProtection="1">
      <alignment horizontal="center"/>
      <protection hidden="1"/>
    </xf>
    <xf numFmtId="0" fontId="23" fillId="15" borderId="44" xfId="2" applyFont="1" applyFill="1" applyBorder="1" applyProtection="1">
      <protection hidden="1"/>
    </xf>
    <xf numFmtId="0" fontId="23" fillId="15" borderId="13" xfId="2" applyFont="1" applyFill="1" applyBorder="1" applyProtection="1">
      <protection hidden="1"/>
    </xf>
    <xf numFmtId="0" fontId="12" fillId="15" borderId="40" xfId="2" applyFont="1" applyFill="1" applyBorder="1" applyProtection="1">
      <protection hidden="1"/>
    </xf>
    <xf numFmtId="0" fontId="69" fillId="6" borderId="0" xfId="0" applyFont="1" applyFill="1" applyBorder="1" applyAlignment="1" applyProtection="1">
      <alignment horizontal="center" vertical="center" readingOrder="2"/>
      <protection hidden="1"/>
    </xf>
    <xf numFmtId="0" fontId="27" fillId="13" borderId="79" xfId="0" applyFont="1" applyFill="1" applyBorder="1" applyAlignment="1" applyProtection="1">
      <alignment horizontal="right"/>
      <protection hidden="1"/>
    </xf>
    <xf numFmtId="0" fontId="27" fillId="13" borderId="99" xfId="0" applyFont="1" applyFill="1" applyBorder="1" applyAlignment="1" applyProtection="1">
      <alignment horizontal="right"/>
      <protection hidden="1"/>
    </xf>
    <xf numFmtId="0" fontId="27" fillId="13" borderId="25" xfId="0" applyFont="1" applyFill="1" applyBorder="1" applyAlignment="1" applyProtection="1">
      <alignment horizontal="right"/>
      <protection hidden="1"/>
    </xf>
    <xf numFmtId="0" fontId="27" fillId="13" borderId="25" xfId="0" applyFont="1" applyFill="1" applyBorder="1" applyAlignment="1" applyProtection="1">
      <alignment horizontal="right" wrapText="1"/>
      <protection hidden="1"/>
    </xf>
    <xf numFmtId="176" fontId="14" fillId="2" borderId="1" xfId="3" applyNumberFormat="1" applyFont="1" applyFill="1" applyBorder="1" applyAlignment="1" applyProtection="1">
      <alignment horizontal="center" vertical="center"/>
      <protection locked="0"/>
    </xf>
    <xf numFmtId="0" fontId="16" fillId="0" borderId="0" xfId="0" applyFont="1"/>
    <xf numFmtId="0" fontId="76" fillId="6" borderId="0" xfId="0" applyFont="1" applyFill="1" applyBorder="1" applyProtection="1">
      <protection hidden="1"/>
    </xf>
    <xf numFmtId="0" fontId="16" fillId="0" borderId="0" xfId="0" applyFont="1" applyBorder="1" applyProtection="1">
      <protection hidden="1"/>
    </xf>
    <xf numFmtId="1" fontId="30" fillId="0" borderId="0" xfId="0" applyNumberFormat="1" applyFont="1" applyAlignment="1">
      <alignment horizontal="center"/>
    </xf>
    <xf numFmtId="1" fontId="15" fillId="0" borderId="0" xfId="0" applyNumberFormat="1" applyFont="1" applyAlignment="1">
      <alignment horizontal="center"/>
    </xf>
    <xf numFmtId="0" fontId="32" fillId="0" borderId="0" xfId="0" applyFont="1" applyAlignment="1">
      <alignment horizontal="center"/>
    </xf>
    <xf numFmtId="0" fontId="69" fillId="6" borderId="0" xfId="0" applyFont="1" applyFill="1" applyBorder="1" applyProtection="1">
      <protection hidden="1"/>
    </xf>
    <xf numFmtId="166" fontId="74" fillId="2" borderId="1" xfId="3" applyNumberFormat="1" applyFont="1" applyFill="1" applyBorder="1" applyAlignment="1" applyProtection="1">
      <alignment horizontal="center" vertical="center"/>
      <protection locked="0"/>
    </xf>
    <xf numFmtId="1" fontId="74" fillId="2" borderId="1" xfId="3" applyNumberFormat="1" applyFont="1" applyFill="1" applyBorder="1" applyAlignment="1" applyProtection="1">
      <alignment horizontal="center" vertical="center"/>
      <protection locked="0"/>
    </xf>
    <xf numFmtId="164" fontId="74" fillId="8" borderId="12" xfId="0" applyNumberFormat="1" applyFont="1" applyFill="1" applyBorder="1" applyAlignment="1" applyProtection="1">
      <alignment horizontal="center" vertical="center"/>
      <protection hidden="1"/>
    </xf>
    <xf numFmtId="164" fontId="74" fillId="8" borderId="12" xfId="0" applyNumberFormat="1" applyFont="1" applyFill="1" applyBorder="1" applyAlignment="1" applyProtection="1">
      <alignment horizontal="right" vertical="center"/>
      <protection hidden="1"/>
    </xf>
    <xf numFmtId="164" fontId="74" fillId="8" borderId="12" xfId="0" applyNumberFormat="1" applyFont="1" applyFill="1" applyBorder="1" applyAlignment="1" applyProtection="1">
      <alignment horizontal="right"/>
      <protection hidden="1"/>
    </xf>
    <xf numFmtId="164" fontId="74" fillId="8" borderId="12" xfId="0" applyNumberFormat="1" applyFont="1" applyFill="1" applyBorder="1" applyAlignment="1" applyProtection="1">
      <alignment horizontal="center"/>
      <protection hidden="1"/>
    </xf>
    <xf numFmtId="164" fontId="70" fillId="31" borderId="81" xfId="0" applyNumberFormat="1" applyFont="1" applyFill="1" applyBorder="1" applyAlignment="1" applyProtection="1">
      <alignment horizontal="center" vertical="top" wrapText="1" readingOrder="2"/>
      <protection locked="0"/>
    </xf>
    <xf numFmtId="0" fontId="70" fillId="31" borderId="17" xfId="0" applyFont="1" applyFill="1" applyBorder="1" applyAlignment="1" applyProtection="1">
      <alignment horizontal="center" vertical="top" wrapText="1" readingOrder="2"/>
      <protection hidden="1"/>
    </xf>
    <xf numFmtId="0" fontId="70" fillId="31" borderId="81" xfId="0" applyFont="1" applyFill="1" applyBorder="1" applyAlignment="1" applyProtection="1">
      <alignment horizontal="center" vertical="top" wrapText="1" readingOrder="2"/>
      <protection hidden="1"/>
    </xf>
    <xf numFmtId="0" fontId="74" fillId="31" borderId="0" xfId="0" applyFont="1" applyFill="1" applyBorder="1" applyAlignment="1" applyProtection="1">
      <alignment horizontal="center" vertical="top" wrapText="1" readingOrder="2"/>
      <protection hidden="1"/>
    </xf>
    <xf numFmtId="1" fontId="70" fillId="31" borderId="0" xfId="0" applyNumberFormat="1" applyFont="1" applyFill="1" applyBorder="1" applyAlignment="1" applyProtection="1">
      <alignment horizontal="center" vertical="top" wrapText="1" readingOrder="2"/>
      <protection hidden="1"/>
    </xf>
    <xf numFmtId="3" fontId="70" fillId="31" borderId="81" xfId="0" applyNumberFormat="1" applyFont="1" applyFill="1" applyBorder="1" applyAlignment="1" applyProtection="1">
      <alignment horizontal="center" vertical="top" wrapText="1" readingOrder="2"/>
      <protection hidden="1"/>
    </xf>
    <xf numFmtId="0" fontId="70" fillId="31" borderId="0" xfId="0" applyFont="1" applyFill="1" applyBorder="1" applyAlignment="1" applyProtection="1">
      <alignment horizontal="center" vertical="top" wrapText="1" readingOrder="2"/>
      <protection hidden="1"/>
    </xf>
    <xf numFmtId="164" fontId="70" fillId="31" borderId="81" xfId="0" applyNumberFormat="1" applyFont="1" applyFill="1" applyBorder="1" applyAlignment="1" applyProtection="1">
      <alignment horizontal="center" vertical="top" wrapText="1" readingOrder="2"/>
      <protection hidden="1"/>
    </xf>
    <xf numFmtId="0" fontId="92" fillId="18" borderId="16" xfId="0" applyFont="1" applyFill="1" applyBorder="1" applyAlignment="1" applyProtection="1">
      <alignment horizontal="center" vertical="center" readingOrder="2"/>
      <protection hidden="1"/>
    </xf>
    <xf numFmtId="0" fontId="92" fillId="18" borderId="49" xfId="0" applyFont="1" applyFill="1" applyBorder="1" applyAlignment="1" applyProtection="1">
      <alignment horizontal="center" vertical="center" readingOrder="2"/>
      <protection hidden="1"/>
    </xf>
    <xf numFmtId="0" fontId="92" fillId="18" borderId="50" xfId="0" applyFont="1" applyFill="1" applyBorder="1" applyAlignment="1" applyProtection="1">
      <alignment horizontal="center" vertical="center" readingOrder="2"/>
      <protection hidden="1"/>
    </xf>
    <xf numFmtId="0" fontId="16" fillId="18" borderId="16" xfId="0" applyFont="1" applyFill="1" applyBorder="1"/>
    <xf numFmtId="9" fontId="94" fillId="32" borderId="100" xfId="1" applyFont="1" applyFill="1" applyBorder="1" applyAlignment="1" applyProtection="1">
      <alignment horizontal="center" vertical="center"/>
      <protection hidden="1"/>
    </xf>
    <xf numFmtId="1" fontId="9" fillId="2" borderId="12" xfId="1" applyNumberFormat="1" applyFont="1" applyFill="1" applyBorder="1" applyAlignment="1" applyProtection="1">
      <alignment horizontal="center"/>
      <protection locked="0"/>
    </xf>
    <xf numFmtId="166" fontId="20" fillId="6" borderId="2" xfId="3" applyNumberFormat="1" applyFont="1" applyFill="1" applyBorder="1" applyAlignment="1" applyProtection="1">
      <alignment horizontal="center" vertical="center"/>
      <protection hidden="1"/>
    </xf>
    <xf numFmtId="166" fontId="20" fillId="6" borderId="42" xfId="3" applyNumberFormat="1" applyFont="1" applyFill="1" applyBorder="1" applyAlignment="1" applyProtection="1">
      <alignment horizontal="center" vertical="center"/>
      <protection hidden="1"/>
    </xf>
    <xf numFmtId="166" fontId="20" fillId="25" borderId="2" xfId="3" applyNumberFormat="1" applyFont="1" applyFill="1" applyBorder="1" applyAlignment="1" applyProtection="1">
      <alignment horizontal="center" vertical="center"/>
      <protection hidden="1"/>
    </xf>
    <xf numFmtId="166" fontId="20" fillId="25" borderId="42" xfId="3" applyNumberFormat="1" applyFont="1" applyFill="1" applyBorder="1" applyAlignment="1" applyProtection="1">
      <alignment horizontal="center" vertical="center"/>
      <protection hidden="1"/>
    </xf>
    <xf numFmtId="166" fontId="20" fillId="6" borderId="11" xfId="3" applyNumberFormat="1" applyFont="1" applyFill="1" applyBorder="1" applyAlignment="1" applyProtection="1">
      <alignment horizontal="center" vertical="center"/>
      <protection hidden="1"/>
    </xf>
    <xf numFmtId="166" fontId="20" fillId="6" borderId="87" xfId="3" applyNumberFormat="1" applyFont="1" applyFill="1" applyBorder="1" applyAlignment="1" applyProtection="1">
      <alignment horizontal="center" vertical="center"/>
      <protection hidden="1"/>
    </xf>
    <xf numFmtId="0" fontId="19" fillId="9" borderId="15" xfId="2" applyFont="1" applyFill="1" applyBorder="1" applyAlignment="1" applyProtection="1">
      <alignment horizontal="center" vertical="center" wrapText="1" readingOrder="2"/>
      <protection hidden="1"/>
    </xf>
    <xf numFmtId="166" fontId="20" fillId="6" borderId="2" xfId="3" applyNumberFormat="1" applyFont="1" applyFill="1" applyBorder="1" applyAlignment="1" applyProtection="1">
      <alignment horizontal="center" vertical="center" readingOrder="1"/>
      <protection hidden="1"/>
    </xf>
    <xf numFmtId="166" fontId="20" fillId="6" borderId="42" xfId="3" applyNumberFormat="1" applyFont="1" applyFill="1" applyBorder="1" applyAlignment="1" applyProtection="1">
      <alignment horizontal="center" vertical="center" readingOrder="1"/>
      <protection hidden="1"/>
    </xf>
    <xf numFmtId="0" fontId="27" fillId="9" borderId="2" xfId="0" applyFont="1" applyFill="1" applyBorder="1" applyAlignment="1" applyProtection="1">
      <alignment horizontal="right"/>
      <protection hidden="1"/>
    </xf>
    <xf numFmtId="0" fontId="27" fillId="9" borderId="41" xfId="0" applyFont="1" applyFill="1" applyBorder="1" applyAlignment="1" applyProtection="1">
      <alignment horizontal="right"/>
      <protection hidden="1"/>
    </xf>
    <xf numFmtId="0" fontId="27" fillId="9" borderId="42" xfId="0" applyFont="1" applyFill="1" applyBorder="1" applyAlignment="1" applyProtection="1">
      <alignment horizontal="right"/>
      <protection hidden="1"/>
    </xf>
    <xf numFmtId="0" fontId="37" fillId="3" borderId="105" xfId="0" applyFont="1" applyFill="1" applyBorder="1" applyAlignment="1" applyProtection="1">
      <alignment horizontal="center" vertical="center" wrapText="1"/>
      <protection hidden="1"/>
    </xf>
    <xf numFmtId="0" fontId="37" fillId="3" borderId="106" xfId="0" applyFont="1" applyFill="1" applyBorder="1" applyAlignment="1" applyProtection="1">
      <alignment horizontal="center" vertical="center" wrapText="1"/>
      <protection hidden="1"/>
    </xf>
    <xf numFmtId="0" fontId="37" fillId="3" borderId="107" xfId="0" applyFont="1" applyFill="1" applyBorder="1" applyAlignment="1" applyProtection="1">
      <alignment horizontal="center" vertical="center" wrapText="1"/>
      <protection hidden="1"/>
    </xf>
    <xf numFmtId="0" fontId="37" fillId="3" borderId="102" xfId="0" applyFont="1" applyFill="1" applyBorder="1" applyAlignment="1" applyProtection="1">
      <alignment horizontal="center" vertical="center" wrapText="1"/>
      <protection hidden="1"/>
    </xf>
    <xf numFmtId="0" fontId="15" fillId="3" borderId="103" xfId="0" applyFont="1" applyFill="1" applyBorder="1" applyAlignment="1" applyProtection="1">
      <alignment vertical="center"/>
      <protection hidden="1"/>
    </xf>
    <xf numFmtId="0" fontId="15" fillId="3" borderId="104" xfId="0" applyFont="1" applyFill="1" applyBorder="1" applyAlignment="1" applyProtection="1">
      <alignment vertical="center"/>
      <protection hidden="1"/>
    </xf>
    <xf numFmtId="0" fontId="15" fillId="3" borderId="103" xfId="0" applyFont="1" applyFill="1" applyBorder="1" applyProtection="1">
      <protection hidden="1"/>
    </xf>
    <xf numFmtId="0" fontId="15" fillId="3" borderId="104" xfId="0" applyFont="1" applyFill="1" applyBorder="1" applyProtection="1">
      <protection hidden="1"/>
    </xf>
    <xf numFmtId="0" fontId="32" fillId="0" borderId="0" xfId="0" applyFont="1" applyAlignment="1" applyProtection="1">
      <alignment horizontal="center" vertical="center" wrapText="1" readingOrder="2"/>
      <protection hidden="1"/>
    </xf>
    <xf numFmtId="0" fontId="16" fillId="0" borderId="0" xfId="0" applyFont="1" applyProtection="1">
      <protection hidden="1"/>
    </xf>
    <xf numFmtId="0" fontId="36" fillId="0" borderId="0" xfId="0" applyFont="1" applyAlignment="1" applyProtection="1">
      <alignment horizontal="center" vertical="center"/>
      <protection hidden="1"/>
    </xf>
    <xf numFmtId="0" fontId="12" fillId="0" borderId="0" xfId="0" applyFont="1" applyProtection="1">
      <protection hidden="1"/>
    </xf>
    <xf numFmtId="0" fontId="36" fillId="33" borderId="12" xfId="0" applyFont="1" applyFill="1" applyBorder="1" applyAlignment="1" applyProtection="1">
      <alignment horizontal="center"/>
      <protection hidden="1"/>
    </xf>
    <xf numFmtId="0" fontId="16" fillId="6" borderId="12" xfId="0" applyFont="1" applyFill="1" applyBorder="1" applyAlignment="1" applyProtection="1">
      <alignment horizontal="center"/>
      <protection hidden="1"/>
    </xf>
    <xf numFmtId="0" fontId="36" fillId="33" borderId="12" xfId="0" applyFont="1" applyFill="1" applyBorder="1" applyAlignment="1" applyProtection="1">
      <alignment horizontal="center" vertical="center" wrapText="1"/>
      <protection hidden="1"/>
    </xf>
    <xf numFmtId="0" fontId="36" fillId="33" borderId="15" xfId="0" applyFont="1" applyFill="1" applyBorder="1" applyAlignment="1" applyProtection="1">
      <alignment horizontal="center" vertical="center" wrapText="1"/>
      <protection hidden="1"/>
    </xf>
    <xf numFmtId="0" fontId="20" fillId="15" borderId="7" xfId="2" applyFont="1" applyFill="1" applyBorder="1" applyAlignment="1" applyProtection="1">
      <alignment horizontal="center" vertical="center"/>
      <protection hidden="1"/>
    </xf>
    <xf numFmtId="0" fontId="20" fillId="15" borderId="0" xfId="2" applyFont="1" applyFill="1" applyAlignment="1" applyProtection="1">
      <alignment horizontal="center" vertical="center"/>
      <protection hidden="1"/>
    </xf>
    <xf numFmtId="0" fontId="20" fillId="15" borderId="14" xfId="2" applyFont="1" applyFill="1" applyBorder="1" applyAlignment="1" applyProtection="1">
      <alignment horizontal="center" vertical="center"/>
      <protection hidden="1"/>
    </xf>
    <xf numFmtId="0" fontId="20" fillId="15" borderId="6" xfId="2" applyFont="1" applyFill="1" applyBorder="1" applyAlignment="1" applyProtection="1">
      <alignment horizontal="center" vertical="center"/>
      <protection hidden="1"/>
    </xf>
    <xf numFmtId="0" fontId="19" fillId="15" borderId="7" xfId="2" applyFont="1" applyFill="1" applyBorder="1" applyAlignment="1" applyProtection="1">
      <alignment horizontal="center" vertical="center"/>
      <protection hidden="1"/>
    </xf>
    <xf numFmtId="0" fontId="19" fillId="15" borderId="0" xfId="2" applyFont="1" applyFill="1" applyAlignment="1" applyProtection="1">
      <alignment horizontal="center" vertical="center"/>
      <protection hidden="1"/>
    </xf>
    <xf numFmtId="0" fontId="19" fillId="15" borderId="4" xfId="2" applyFont="1" applyFill="1" applyBorder="1" applyAlignment="1" applyProtection="1">
      <alignment horizontal="center" vertical="center" wrapText="1"/>
      <protection hidden="1"/>
    </xf>
    <xf numFmtId="0" fontId="19" fillId="15" borderId="5" xfId="2" applyFont="1" applyFill="1" applyBorder="1" applyAlignment="1" applyProtection="1">
      <alignment horizontal="center" vertical="center" wrapText="1"/>
      <protection hidden="1"/>
    </xf>
    <xf numFmtId="0" fontId="19" fillId="15" borderId="5" xfId="2" applyFont="1" applyFill="1" applyBorder="1" applyAlignment="1" applyProtection="1">
      <alignment horizontal="center" vertical="center"/>
      <protection hidden="1"/>
    </xf>
    <xf numFmtId="0" fontId="38" fillId="9" borderId="0" xfId="2" applyFont="1" applyFill="1" applyAlignment="1" applyProtection="1">
      <alignment horizontal="center" vertical="center"/>
      <protection hidden="1"/>
    </xf>
    <xf numFmtId="0" fontId="22" fillId="6" borderId="16" xfId="0" applyFont="1" applyFill="1" applyBorder="1" applyAlignment="1" applyProtection="1">
      <alignment horizontal="center" vertical="center"/>
      <protection hidden="1"/>
    </xf>
    <xf numFmtId="0" fontId="22" fillId="6" borderId="49" xfId="0" applyFont="1" applyFill="1" applyBorder="1" applyAlignment="1" applyProtection="1">
      <alignment horizontal="center" vertical="center"/>
      <protection hidden="1"/>
    </xf>
    <xf numFmtId="0" fontId="22" fillId="6" borderId="50" xfId="0" applyFont="1" applyFill="1" applyBorder="1" applyAlignment="1" applyProtection="1">
      <alignment horizontal="center" vertical="center"/>
      <protection hidden="1"/>
    </xf>
    <xf numFmtId="0" fontId="58" fillId="18" borderId="16" xfId="2" applyFont="1" applyFill="1" applyBorder="1" applyAlignment="1" applyProtection="1">
      <alignment horizontal="right" wrapText="1"/>
      <protection hidden="1"/>
    </xf>
    <xf numFmtId="0" fontId="58" fillId="18" borderId="49" xfId="2" applyFont="1" applyFill="1" applyBorder="1" applyAlignment="1" applyProtection="1">
      <alignment horizontal="right" wrapText="1"/>
      <protection hidden="1"/>
    </xf>
    <xf numFmtId="0" fontId="58" fillId="18" borderId="50" xfId="2" applyFont="1" applyFill="1" applyBorder="1" applyAlignment="1" applyProtection="1">
      <alignment horizontal="right" wrapText="1"/>
      <protection hidden="1"/>
    </xf>
    <xf numFmtId="0" fontId="58" fillId="18" borderId="14" xfId="2" applyFont="1" applyFill="1" applyBorder="1" applyAlignment="1" applyProtection="1">
      <alignment horizontal="right" wrapText="1"/>
      <protection hidden="1"/>
    </xf>
    <xf numFmtId="0" fontId="58" fillId="18" borderId="6" xfId="2" applyFont="1" applyFill="1" applyBorder="1" applyAlignment="1" applyProtection="1">
      <alignment horizontal="right" wrapText="1"/>
      <protection hidden="1"/>
    </xf>
    <xf numFmtId="0" fontId="58" fillId="18" borderId="5" xfId="2" applyFont="1" applyFill="1" applyBorder="1" applyAlignment="1" applyProtection="1">
      <alignment horizontal="right" wrapText="1"/>
      <protection hidden="1"/>
    </xf>
    <xf numFmtId="0" fontId="61" fillId="18" borderId="0" xfId="2" applyFont="1" applyFill="1" applyAlignment="1" applyProtection="1">
      <alignment horizontal="center" vertical="center"/>
      <protection hidden="1"/>
    </xf>
    <xf numFmtId="0" fontId="12" fillId="15" borderId="0" xfId="2" applyFont="1" applyFill="1" applyAlignment="1" applyProtection="1">
      <alignment horizontal="right" vertical="top" wrapText="1"/>
      <protection hidden="1"/>
    </xf>
    <xf numFmtId="0" fontId="12" fillId="15" borderId="5" xfId="2" applyFont="1" applyFill="1" applyBorder="1" applyAlignment="1" applyProtection="1">
      <alignment horizontal="center" vertical="center" wrapText="1"/>
      <protection hidden="1"/>
    </xf>
    <xf numFmtId="0" fontId="12" fillId="15" borderId="39" xfId="2" applyFont="1" applyFill="1" applyBorder="1" applyAlignment="1" applyProtection="1">
      <alignment horizontal="center" vertical="center" wrapText="1"/>
      <protection hidden="1"/>
    </xf>
    <xf numFmtId="166" fontId="97" fillId="34" borderId="1" xfId="3" applyNumberFormat="1" applyFont="1" applyFill="1" applyBorder="1" applyAlignment="1" applyProtection="1">
      <alignment horizontal="center" vertical="center"/>
      <protection locked="0"/>
    </xf>
    <xf numFmtId="1" fontId="97" fillId="34" borderId="1" xfId="3" applyNumberFormat="1" applyFont="1" applyFill="1" applyBorder="1" applyAlignment="1" applyProtection="1">
      <alignment horizontal="center" vertical="center"/>
      <protection locked="0"/>
    </xf>
    <xf numFmtId="0" fontId="0" fillId="0" borderId="0" xfId="0" applyAlignment="1" applyProtection="1">
      <alignment horizontal="right"/>
      <protection locked="0"/>
    </xf>
    <xf numFmtId="0" fontId="98" fillId="0" borderId="0" xfId="0" applyFont="1" applyAlignment="1" applyProtection="1">
      <alignment horizontal="right"/>
      <protection locked="0"/>
    </xf>
    <xf numFmtId="0" fontId="99" fillId="0" borderId="12" xfId="0" applyFont="1" applyBorder="1" applyProtection="1">
      <protection locked="0"/>
    </xf>
    <xf numFmtId="166" fontId="100" fillId="34" borderId="1" xfId="3" applyNumberFormat="1" applyFont="1" applyFill="1" applyBorder="1" applyAlignment="1" applyProtection="1">
      <alignment horizontal="center" vertical="center"/>
      <protection locked="0"/>
    </xf>
    <xf numFmtId="166" fontId="101" fillId="4" borderId="1" xfId="3" applyNumberFormat="1" applyFont="1" applyFill="1" applyBorder="1" applyAlignment="1" applyProtection="1">
      <alignment horizontal="right" vertical="center"/>
      <protection locked="0"/>
    </xf>
    <xf numFmtId="0" fontId="1" fillId="0" borderId="0" xfId="10" applyAlignment="1" applyProtection="1">
      <alignment horizontal="center"/>
      <protection locked="0"/>
    </xf>
    <xf numFmtId="166" fontId="102" fillId="34" borderId="1" xfId="3" applyNumberFormat="1" applyFont="1" applyFill="1" applyBorder="1" applyAlignment="1" applyProtection="1">
      <alignment horizontal="center" vertical="center"/>
      <protection locked="0"/>
    </xf>
    <xf numFmtId="0" fontId="0" fillId="0" borderId="0" xfId="0" applyNumberFormat="1" applyProtection="1">
      <protection locked="0"/>
    </xf>
    <xf numFmtId="166" fontId="76" fillId="34" borderId="8" xfId="3" applyNumberFormat="1" applyFont="1" applyFill="1" applyBorder="1" applyAlignment="1" applyProtection="1">
      <alignment horizontal="center" vertical="center"/>
      <protection locked="0"/>
    </xf>
    <xf numFmtId="166" fontId="76" fillId="34" borderId="85" xfId="3" applyNumberFormat="1" applyFont="1" applyFill="1" applyBorder="1" applyAlignment="1" applyProtection="1">
      <alignment horizontal="center" vertical="center"/>
      <protection locked="0"/>
    </xf>
    <xf numFmtId="14" fontId="0" fillId="0" borderId="12" xfId="0" applyNumberFormat="1" applyBorder="1" applyAlignment="1" applyProtection="1">
      <alignment horizontal="center"/>
      <protection locked="0"/>
    </xf>
    <xf numFmtId="0" fontId="0" fillId="0" borderId="12" xfId="0" applyFill="1" applyBorder="1" applyAlignment="1" applyProtection="1">
      <alignment horizontal="center"/>
      <protection locked="0"/>
    </xf>
    <xf numFmtId="0" fontId="0" fillId="0" borderId="12" xfId="0" applyFill="1" applyBorder="1" applyAlignment="1" applyProtection="1">
      <alignment horizontal="center" wrapText="1"/>
      <protection locked="0"/>
    </xf>
    <xf numFmtId="0" fontId="9" fillId="34" borderId="12" xfId="0" applyFont="1" applyFill="1" applyBorder="1" applyAlignment="1" applyProtection="1">
      <alignment horizontal="center"/>
      <protection locked="0"/>
    </xf>
  </cellXfs>
  <cellStyles count="11">
    <cellStyle name="Comma 2" xfId="3" xr:uid="{00000000-0005-0000-0000-000007000000}"/>
    <cellStyle name="Comma 2 2" xfId="9" xr:uid="{00000000-0005-0000-0000-00000D000000}"/>
    <cellStyle name="Normal" xfId="0" builtinId="0"/>
    <cellStyle name="Normal 2" xfId="2" xr:uid="{00000000-0005-0000-0000-000006000000}"/>
    <cellStyle name="Normal 2 2" xfId="8" xr:uid="{00000000-0005-0000-0000-00000C000000}"/>
    <cellStyle name="Normal 3" xfId="5" xr:uid="{00000000-0005-0000-0000-000009000000}"/>
    <cellStyle name="Normal 4" xfId="6" xr:uid="{00000000-0005-0000-0000-00000A000000}"/>
    <cellStyle name="Normal 6" xfId="10" xr:uid="{96910794-263F-4AD3-980E-72399779E67E}"/>
    <cellStyle name="Percent" xfId="1" builtinId="5"/>
    <cellStyle name="Percent 2" xfId="4" xr:uid="{00000000-0005-0000-0000-000008000000}"/>
    <cellStyle name="היפר-קישור 2" xfId="7" xr:uid="{00000000-0005-0000-0000-00000B000000}"/>
  </cellStyles>
  <dxfs count="98">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color rgb="FFFF0000"/>
      </font>
      <fill>
        <patternFill>
          <bgColor theme="0" tint="-0.24994659260841701"/>
        </patternFill>
      </fill>
    </dxf>
    <dxf>
      <font>
        <b/>
        <strike val="0"/>
        <u val="none"/>
        <name val="Calibri"/>
        <family val="2"/>
      </font>
      <fill>
        <patternFill patternType="solid">
          <bgColor theme="8" tint="0.59996337778862885"/>
        </patternFill>
      </fill>
      <alignment horizontal="center" textRotation="0" wrapText="0" shrinkToFit="0"/>
      <protection locked="0" hidden="1"/>
    </dxf>
    <dxf>
      <font>
        <b/>
        <strike val="0"/>
        <u val="none"/>
        <name val="Calibri"/>
        <family val="2"/>
      </font>
      <fill>
        <patternFill patternType="solid">
          <bgColor theme="8" tint="0.59996337778862885"/>
        </patternFill>
      </fill>
      <alignment horizontal="center" textRotation="0" wrapText="0" shrinkToFit="0"/>
      <border>
        <left style="thin">
          <color rgb="FF000000"/>
        </left>
        <right style="thin">
          <color rgb="FF000000"/>
        </right>
      </border>
      <protection locked="0" hidden="1"/>
    </dxf>
    <dxf>
      <font>
        <b/>
        <strike val="0"/>
        <u val="none"/>
        <name val="Calibri"/>
        <family val="2"/>
      </font>
      <fill>
        <patternFill patternType="solid">
          <bgColor theme="8" tint="0.59996337778862885"/>
        </patternFill>
      </fill>
      <alignment horizontal="center" textRotation="0" wrapText="0" shrinkToFit="0"/>
      <border>
        <left style="thin">
          <color rgb="FF000000"/>
        </left>
        <right style="thin">
          <color rgb="FF000000"/>
        </right>
      </border>
      <protection locked="0" hidden="1"/>
    </dxf>
    <dxf>
      <font>
        <b/>
        <strike val="0"/>
        <u val="none"/>
        <name val="Calibri"/>
        <family val="2"/>
      </font>
      <fill>
        <patternFill patternType="solid">
          <bgColor theme="8" tint="0.59996337778862885"/>
        </patternFill>
      </fill>
      <alignment horizontal="center" textRotation="0" wrapText="0" shrinkToFit="0"/>
      <protection locked="0" hidden="1"/>
    </dxf>
    <dxf>
      <font>
        <strike val="0"/>
        <u val="none"/>
        <name val="Calibri"/>
        <family val="2"/>
      </font>
      <protection locked="0" hidden="1"/>
    </dxf>
    <dxf>
      <border>
        <left style="medium">
          <color auto="1"/>
        </left>
        <right style="medium">
          <color auto="1"/>
        </right>
        <top style="medium">
          <color auto="1"/>
        </top>
        <bottom style="medium">
          <color auto="1"/>
        </bottom>
      </border>
    </dxf>
    <dxf>
      <font>
        <b/>
        <strike val="0"/>
        <u val="none"/>
        <name val="Calibri"/>
        <family val="2"/>
      </font>
      <fill>
        <patternFill patternType="solid">
          <bgColor theme="8" tint="0.59996337778862885"/>
        </patternFill>
      </fill>
      <alignment horizontal="center" textRotation="0" wrapText="0" shrinkToFit="0"/>
      <protection locked="0" hidden="1"/>
    </dxf>
    <dxf>
      <border>
        <bottom style="medium">
          <color rgb="FF000000"/>
        </bottom>
      </border>
    </dxf>
    <dxf>
      <protection locked="0" hidden="1"/>
    </dxf>
    <dxf>
      <font>
        <strike val="0"/>
        <u val="none"/>
        <name val="Calibri"/>
        <family val="2"/>
      </font>
      <fill>
        <patternFill patternType="solid">
          <fgColor rgb="FF8DB3E2"/>
          <bgColor theme="8" tint="0.59996337778862885"/>
        </patternFill>
      </fill>
      <protection locked="0" hidden="1"/>
    </dxf>
    <dxf>
      <font>
        <strike val="0"/>
        <u val="none"/>
        <name val="Calibri"/>
        <family val="2"/>
      </font>
      <fill>
        <patternFill patternType="solid">
          <bgColor theme="8" tint="0.59996337778862885"/>
        </patternFill>
      </fill>
      <protection locked="0" hidden="1"/>
    </dxf>
    <dxf>
      <font>
        <strike val="0"/>
        <u val="none"/>
        <name val="Calibri"/>
        <family val="2"/>
      </font>
      <fill>
        <patternFill patternType="solid">
          <bgColor theme="8" tint="0.59996337778862885"/>
        </patternFill>
      </fill>
      <protection locked="0" hidden="1"/>
    </dxf>
    <dxf>
      <font>
        <strike val="0"/>
        <u val="none"/>
        <name val="Calibri"/>
        <family val="2"/>
      </font>
      <fill>
        <patternFill patternType="solid">
          <bgColor theme="8" tint="0.59996337778862885"/>
        </patternFill>
      </fill>
      <protection locked="0" hidden="1"/>
    </dxf>
    <dxf>
      <font>
        <strike val="0"/>
        <u val="none"/>
        <name val="Calibri"/>
        <family val="2"/>
      </font>
      <fill>
        <patternFill patternType="solid">
          <bgColor theme="8" tint="0.59996337778862885"/>
        </patternFill>
      </fill>
      <protection locked="0" hidden="1"/>
    </dxf>
    <dxf>
      <font>
        <strike val="0"/>
        <u val="none"/>
        <name val="Calibri"/>
        <family val="2"/>
      </font>
      <fill>
        <patternFill patternType="solid">
          <bgColor theme="8" tint="0.59996337778862885"/>
        </patternFill>
      </fill>
      <protection locked="0" hidden="1"/>
    </dxf>
    <dxf>
      <font>
        <strike val="0"/>
        <u val="none"/>
        <name val="Calibri"/>
        <family val="2"/>
      </font>
      <protection locked="0" hidden="1"/>
    </dxf>
    <dxf>
      <font>
        <strike val="0"/>
        <u val="none"/>
        <name val="Calibri"/>
        <family val="2"/>
      </font>
      <fill>
        <patternFill patternType="solid">
          <bgColor theme="8" tint="0.59996337778862885"/>
        </patternFill>
      </fill>
      <protection locked="0" hidden="1"/>
    </dxf>
    <dxf>
      <font>
        <strike val="0"/>
        <u val="none"/>
        <sz val="18"/>
        <color theme="1"/>
        <name val="Calibri"/>
        <family val="2"/>
      </font>
      <fill>
        <patternFill patternType="solid">
          <fgColor rgb="FF8DB3E2"/>
          <bgColor theme="4" tint="0.59996337778862885"/>
        </patternFill>
      </fill>
      <alignment horizontal="center" vertical="center" textRotation="0" shrinkToFit="0" readingOrder="0"/>
      <protection locked="0" hidden="1"/>
    </dxf>
    <dxf>
      <numFmt numFmtId="13" formatCode="0%"/>
      <alignment horizontal="center" textRotation="0" shrinkToFit="0" readingOrder="0"/>
      <protection locked="0" hidden="1"/>
    </dxf>
    <dxf>
      <font>
        <b/>
        <sz val="12"/>
        <color indexed="8"/>
        <name val="Calibri"/>
        <family val="2"/>
      </font>
      <fill>
        <patternFill patternType="solid">
          <bgColor theme="4" tint="0.59996337778862885"/>
        </patternFill>
      </fill>
      <alignment horizontal="center" vertical="center" textRotation="0" wrapText="1" shrinkToFit="0" readingOrder="2"/>
      <border>
        <left style="thin">
          <color auto="1"/>
        </left>
        <right style="thin">
          <color auto="1"/>
        </right>
        <top style="thin">
          <color auto="1"/>
        </top>
        <bottom/>
      </border>
      <protection locked="0" hidden="1"/>
    </dxf>
    <dxf>
      <protection locked="0" hidden="1"/>
    </dxf>
    <dxf>
      <alignment horizontal="center" textRotation="0" shrinkToFit="0" readingOrder="0"/>
      <protection locked="0" hidden="1"/>
    </dxf>
    <dxf>
      <fill>
        <patternFill patternType="solid">
          <fgColor rgb="FF8DB3E2"/>
          <bgColor theme="4" tint="0.59996337778862885"/>
        </patternFill>
      </fill>
      <alignment vertical="center" textRotation="0" wrapText="0" shrinkToFit="0"/>
      <protection locked="0" hidden="1"/>
    </dxf>
    <dxf>
      <font>
        <color rgb="FFFF0000"/>
      </font>
      <fill>
        <patternFill>
          <bgColor theme="0" tint="-0.24991607409894101"/>
        </patternFill>
      </fill>
    </dxf>
    <dxf>
      <font>
        <color rgb="FFFF0000"/>
      </font>
    </dxf>
    <dxf>
      <font>
        <color rgb="FFFF0000"/>
      </font>
    </dxf>
    <dxf>
      <font>
        <color rgb="FFFF0000"/>
      </font>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bgColor theme="0" tint="-0.24991607409894101"/>
        </patternFill>
      </fill>
    </dxf>
    <dxf>
      <font>
        <color rgb="FFFF0000"/>
      </font>
    </dxf>
    <dxf>
      <font>
        <color rgb="FFFF0000"/>
      </font>
    </dxf>
    <dxf>
      <font>
        <color rgb="FFFF0000"/>
      </font>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strike val="0"/>
        <u val="none"/>
        <color auto="1"/>
        <name val="Calibri"/>
        <family val="2"/>
      </font>
      <protection locked="0" hidden="1"/>
    </dxf>
    <dxf>
      <font>
        <strike val="0"/>
        <u val="none"/>
        <color auto="1"/>
        <name val="Calibri"/>
        <family val="2"/>
      </font>
      <protection locked="0" hidden="1"/>
    </dxf>
    <dxf>
      <font>
        <strike val="0"/>
        <u val="none"/>
        <color auto="1"/>
        <name val="Calibri"/>
        <family val="2"/>
      </font>
      <protection locked="0" hidden="1"/>
    </dxf>
    <dxf>
      <font>
        <strike val="0"/>
        <u val="none"/>
        <color auto="1"/>
        <name val="Calibri"/>
        <family val="2"/>
      </font>
      <protection locked="0" hidden="1"/>
    </dxf>
    <dxf>
      <font>
        <strike val="0"/>
        <u val="none"/>
        <color auto="1"/>
        <name val="Calibri"/>
        <family val="2"/>
      </font>
      <protection locked="0" hidden="1"/>
    </dxf>
    <dxf>
      <font>
        <strike val="0"/>
        <u val="none"/>
        <color auto="1"/>
        <name val="Calibri"/>
        <family val="2"/>
      </font>
      <protection locked="0" hidden="1"/>
    </dxf>
    <dxf>
      <font>
        <strike val="0"/>
        <u val="none"/>
        <color auto="1"/>
        <name val="Calibri"/>
        <family val="2"/>
      </font>
      <protection locked="0" hidden="1"/>
    </dxf>
    <dxf>
      <font>
        <strike val="0"/>
        <u val="none"/>
        <color auto="1"/>
        <name val="Calibri"/>
        <family val="2"/>
      </font>
      <protection locked="0" hidden="1"/>
    </dxf>
    <dxf>
      <font>
        <strike val="0"/>
        <u val="none"/>
        <color auto="1"/>
        <name val="Calibri"/>
        <family val="2"/>
      </font>
      <protection locked="0" hidden="1"/>
    </dxf>
    <dxf>
      <font>
        <strike val="0"/>
        <u val="none"/>
        <color auto="1"/>
        <name val="Calibri"/>
        <family val="2"/>
      </font>
      <protection locked="0" hidden="1"/>
    </dxf>
    <dxf>
      <font>
        <strike val="0"/>
        <u val="none"/>
        <color auto="1"/>
        <name val="Calibri"/>
        <family val="2"/>
      </font>
      <protection locked="0" hidden="1"/>
    </dxf>
    <dxf>
      <font>
        <strike val="0"/>
        <u val="none"/>
        <color auto="1"/>
        <name val="Calibri"/>
        <family val="2"/>
      </font>
      <protection locked="0" hidden="1"/>
    </dxf>
    <dxf>
      <font>
        <strike val="0"/>
        <u val="none"/>
        <sz val="14"/>
        <color auto="1"/>
        <name val="Calibri"/>
        <family val="2"/>
      </font>
      <alignment horizontal="center" vertical="top" textRotation="0" wrapText="1" shrinkToFit="0" readingOrder="2"/>
      <protection locked="0" hidden="1"/>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ont>
        <color rgb="FFFF0000"/>
      </font>
      <fill>
        <patternFill>
          <bgColor theme="0" tint="-0.24991607409894101"/>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s>
  <tableStyles count="5" defaultTableStyle="TableStyleMedium2" defaultPivotStyle="PivotStyleLight16">
    <tableStyle name="דיווח פרטני-style" pivot="0" table="0" count="3" xr9:uid="{00000000-0011-0000-FFFF-FFFF00000000}">
      <tableStyleElement type="headerRow" dxfId="97"/>
      <tableStyleElement type="firstRowStripe" dxfId="96"/>
      <tableStyleElement type="secondRowStripe" dxfId="95"/>
    </tableStyle>
    <tableStyle name="סיכום דיווח פרטני-style" pivot="0" table="0" count="3" xr9:uid="{00000000-0011-0000-FFFF-FFFF01000000}">
      <tableStyleElement type="headerRow" dxfId="94"/>
      <tableStyleElement type="firstRowStripe" dxfId="93"/>
      <tableStyleElement type="secondRowStripe" dxfId="92"/>
    </tableStyle>
    <tableStyle name="סיכום דיווח פרטני-style 2" pivot="0" table="0" count="3" xr9:uid="{00000000-0011-0000-FFFF-FFFF02000000}">
      <tableStyleElement type="headerRow" dxfId="91"/>
      <tableStyleElement type="firstRowStripe" dxfId="90"/>
      <tableStyleElement type="secondRowStripe" dxfId="89"/>
    </tableStyle>
    <tableStyle name="דיווח נסועה ופליטות-style" pivot="0" table="0" count="3" xr9:uid="{00000000-0011-0000-FFFF-FFFF03000000}">
      <tableStyleElement type="headerRow" dxfId="88"/>
      <tableStyleElement type="firstRowStripe" dxfId="87"/>
      <tableStyleElement type="secondRowStripe" dxfId="86"/>
    </tableStyle>
    <tableStyle name="נהיגה חסכונית-style" pivot="0" table="0" count="3" xr9:uid="{00000000-0011-0000-FFFF-FFFF04000000}">
      <tableStyleElement type="headerRow" dxfId="85"/>
      <tableStyleElement type="firstRowStripe" dxfId="84"/>
      <tableStyleElement type="secondRowStripe" dxfId="8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ecotraders.sharepoint.com/Shared%20Documents/Data/&#1492;&#1502;&#1513;&#1512;&#1491;%20&#1500;&#1492;&#1490;&#1504;&#1514;%20&#1492;&#1505;&#1489;&#1497;&#1489;&#1492;/&#1502;&#1504;&#1490;&#1504;&#1493;&#1503;%20&#1493;&#1493;&#1500;&#1493;&#1504;&#1496;&#1512;&#1497;/&#1508;&#1500;&#1497;&#1496;&#1493;&#1514;%20&#1490;&#1494;&#1495;%20&#1506;&#1497;%20&#1510;&#1497;&#1497;%20&#1512;&#1499;&#1489;/&#1488;&#1497;&#1495;&#1493;&#1491;%20&#1511;&#1489;&#1510;&#1497;%20&#1491;&#1497;&#1493;&#1493;&#1495;/Transportation%20GHG_Excel%20Tool%202022_ver%2010.0_Final%20&#1508;&#1514;&#1493;&#149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cotraders.sharepoint.com/Shared%20Documents/Data/Tal%20S/Transportation%20GHG_Excel%20Tool%202022_ver%2010.0_Final%20&#1508;&#1514;&#1493;&#149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דף הסבר"/>
      <sheetName val="פתיחה"/>
      <sheetName val="צריכת דלק של כלי רכב"/>
      <sheetName val="מערכות קירור בכלי רכב"/>
      <sheetName val="מערכות מיזוג וקירור"/>
      <sheetName val="טעינת חשמל לכלי רכב"/>
      <sheetName val="מתקנים נייחים לשריפת דלקים"/>
      <sheetName val="צריכת חשמל במוסכים"/>
      <sheetName val="סיכום"/>
      <sheetName val="טופס דיווח"/>
      <sheetName val="GWP"/>
      <sheetName val="מקדמי פליטה"/>
      <sheetName val="מעקב אחר עידכוני גרסאות"/>
    </sheetNames>
    <sheetDataSet>
      <sheetData sheetId="0"/>
      <sheetData sheetId="1">
        <row r="17">
          <cell r="P17">
            <v>2022</v>
          </cell>
        </row>
        <row r="18">
          <cell r="V18" t="str">
            <v>משאיות</v>
          </cell>
        </row>
        <row r="19">
          <cell r="V19" t="str">
            <v>אוטובוסים</v>
          </cell>
        </row>
      </sheetData>
      <sheetData sheetId="2"/>
      <sheetData sheetId="3"/>
      <sheetData sheetId="4"/>
      <sheetData sheetId="5"/>
      <sheetData sheetId="6"/>
      <sheetData sheetId="7"/>
      <sheetData sheetId="8">
        <row r="20">
          <cell r="C20">
            <v>5.0999999999999995E-3</v>
          </cell>
        </row>
      </sheetData>
      <sheetData sheetId="9"/>
      <sheetData sheetId="10">
        <row r="16">
          <cell r="E16">
            <v>28</v>
          </cell>
        </row>
        <row r="17">
          <cell r="E17">
            <v>265</v>
          </cell>
        </row>
      </sheetData>
      <sheetData sheetId="11">
        <row r="13">
          <cell r="S13" t="str">
            <v>מגה וואט שעה</v>
          </cell>
          <cell r="AG13" t="str">
            <v>נתוני רכש</v>
          </cell>
          <cell r="AI13">
            <v>2022</v>
          </cell>
        </row>
        <row r="14">
          <cell r="S14" t="str">
            <v>קילו וואט שעה</v>
          </cell>
          <cell r="AG14" t="str">
            <v>חישוב ע"י מהנדס</v>
          </cell>
          <cell r="AI14">
            <v>2021</v>
          </cell>
        </row>
        <row r="15">
          <cell r="AG15" t="str">
            <v>הערכה</v>
          </cell>
          <cell r="AI15">
            <v>2020</v>
          </cell>
        </row>
        <row r="16">
          <cell r="AG16" t="str">
            <v>אחר</v>
          </cell>
          <cell r="AI16">
            <v>2019</v>
          </cell>
        </row>
        <row r="17">
          <cell r="AI17">
            <v>2018</v>
          </cell>
        </row>
        <row r="18">
          <cell r="AI18">
            <v>2017</v>
          </cell>
        </row>
        <row r="19">
          <cell r="C19" t="str">
            <v>TJ</v>
          </cell>
          <cell r="M19" t="str">
            <v>TJ</v>
          </cell>
          <cell r="O19" t="str">
            <v>נתוני רכש</v>
          </cell>
          <cell r="AI19">
            <v>2016</v>
          </cell>
        </row>
        <row r="20">
          <cell r="C20" t="str">
            <v>Liter</v>
          </cell>
          <cell r="M20" t="str">
            <v>ton</v>
          </cell>
          <cell r="O20" t="str">
            <v>חישוב ע"י מהנדס</v>
          </cell>
          <cell r="AI20">
            <v>2015</v>
          </cell>
        </row>
        <row r="21">
          <cell r="M21" t="str">
            <v>liter</v>
          </cell>
          <cell r="O21" t="str">
            <v>הערכה</v>
          </cell>
          <cell r="AI21">
            <v>2014</v>
          </cell>
        </row>
        <row r="22">
          <cell r="O22" t="str">
            <v>אחר</v>
          </cell>
          <cell r="AI22">
            <v>2013</v>
          </cell>
        </row>
        <row r="23">
          <cell r="C23" t="str">
            <v>TJ</v>
          </cell>
          <cell r="AI23">
            <v>2012</v>
          </cell>
        </row>
        <row r="24">
          <cell r="C24" t="str">
            <v>Kg</v>
          </cell>
          <cell r="AI24">
            <v>2011</v>
          </cell>
        </row>
        <row r="25">
          <cell r="AI25">
            <v>2010</v>
          </cell>
        </row>
        <row r="26">
          <cell r="AI26">
            <v>2009</v>
          </cell>
        </row>
        <row r="27">
          <cell r="AI27">
            <v>2008</v>
          </cell>
        </row>
        <row r="57">
          <cell r="F57">
            <v>2.2779326000000002</v>
          </cell>
          <cell r="G57">
            <v>1.2E-4</v>
          </cell>
          <cell r="H57">
            <v>1.9000000000000001E-4</v>
          </cell>
        </row>
      </sheetData>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דף הסבר"/>
      <sheetName val="פתיחה"/>
      <sheetName val="צריכת דלק של כלי רכב"/>
      <sheetName val="מערכות קירור בכלי רכב"/>
      <sheetName val="מערכות מיזוג וקירור"/>
      <sheetName val="טעינת חשמל לכלי רכב"/>
      <sheetName val="מתקנים נייחים לשריפת דלקים"/>
      <sheetName val="צריכת חשמל במוסכים"/>
      <sheetName val="סיכום"/>
      <sheetName val="טופס דיווח"/>
      <sheetName val="GWP"/>
      <sheetName val="מקדמי פליטה"/>
      <sheetName val="מעקב אחר עידכוני גרסאות"/>
      <sheetName val="מערכות מיזוג וקירור (2)"/>
      <sheetName val="טעינת חשמל לכלי רכב (2)"/>
    </sheetNames>
    <sheetDataSet>
      <sheetData sheetId="0"/>
      <sheetData sheetId="1">
        <row r="17">
          <cell r="P17">
            <v>2022</v>
          </cell>
        </row>
        <row r="18">
          <cell r="V18" t="str">
            <v>משאיות</v>
          </cell>
        </row>
        <row r="19">
          <cell r="V19" t="str">
            <v>אוטובוסים</v>
          </cell>
        </row>
      </sheetData>
      <sheetData sheetId="2"/>
      <sheetData sheetId="3"/>
      <sheetData sheetId="4"/>
      <sheetData sheetId="5"/>
      <sheetData sheetId="6"/>
      <sheetData sheetId="7"/>
      <sheetData sheetId="8">
        <row r="34">
          <cell r="C34">
            <v>0</v>
          </cell>
        </row>
      </sheetData>
      <sheetData sheetId="9"/>
      <sheetData sheetId="10">
        <row r="16">
          <cell r="E16">
            <v>28</v>
          </cell>
        </row>
        <row r="46">
          <cell r="J46" t="str">
            <v>PFC-31-10</v>
          </cell>
        </row>
        <row r="48">
          <cell r="J48" t="str">
            <v>PFC-51-14</v>
          </cell>
        </row>
      </sheetData>
      <sheetData sheetId="11">
        <row r="13">
          <cell r="S13" t="str">
            <v>מגה וואט שעה</v>
          </cell>
          <cell r="AG13" t="str">
            <v>נתוני רכש</v>
          </cell>
          <cell r="AI13">
            <v>2022</v>
          </cell>
        </row>
        <row r="14">
          <cell r="S14" t="str">
            <v>קילו וואט שעה</v>
          </cell>
          <cell r="AG14" t="str">
            <v>חישוב ע"י מהנדס</v>
          </cell>
          <cell r="AI14">
            <v>2021</v>
          </cell>
        </row>
        <row r="15">
          <cell r="AG15" t="str">
            <v>הערכה</v>
          </cell>
          <cell r="AI15">
            <v>2020</v>
          </cell>
        </row>
        <row r="16">
          <cell r="AG16" t="str">
            <v>אחר</v>
          </cell>
          <cell r="AI16">
            <v>2019</v>
          </cell>
        </row>
        <row r="17">
          <cell r="AI17">
            <v>2018</v>
          </cell>
        </row>
        <row r="18">
          <cell r="AI18">
            <v>2017</v>
          </cell>
        </row>
        <row r="19">
          <cell r="C19" t="str">
            <v>TJ</v>
          </cell>
          <cell r="M19" t="str">
            <v>TJ</v>
          </cell>
          <cell r="O19" t="str">
            <v>נתוני רכש</v>
          </cell>
          <cell r="AI19">
            <v>2016</v>
          </cell>
        </row>
        <row r="20">
          <cell r="C20" t="str">
            <v>Liter</v>
          </cell>
          <cell r="M20" t="str">
            <v>ton</v>
          </cell>
          <cell r="O20" t="str">
            <v>חישוב ע"י מהנדס</v>
          </cell>
          <cell r="AI20">
            <v>2015</v>
          </cell>
        </row>
        <row r="21">
          <cell r="M21" t="str">
            <v>liter</v>
          </cell>
          <cell r="O21" t="str">
            <v>הערכה</v>
          </cell>
          <cell r="AI21">
            <v>2014</v>
          </cell>
        </row>
        <row r="22">
          <cell r="O22" t="str">
            <v>אחר</v>
          </cell>
          <cell r="AI22">
            <v>2013</v>
          </cell>
        </row>
        <row r="23">
          <cell r="C23" t="str">
            <v>TJ</v>
          </cell>
          <cell r="AI23">
            <v>2012</v>
          </cell>
        </row>
        <row r="24">
          <cell r="C24" t="str">
            <v>Kg</v>
          </cell>
          <cell r="AI24">
            <v>2011</v>
          </cell>
        </row>
        <row r="25">
          <cell r="AI25">
            <v>2010</v>
          </cell>
        </row>
        <row r="26">
          <cell r="AI26">
            <v>2009</v>
          </cell>
        </row>
        <row r="27">
          <cell r="AI27">
            <v>2008</v>
          </cell>
        </row>
      </sheetData>
      <sheetData sheetId="12"/>
      <sheetData sheetId="13" refreshError="1"/>
      <sheetData sheetId="14"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5:J3494" headerRowDxfId="76" dataDxfId="75" totalsRowDxfId="74">
  <tableColumns count="10">
    <tableColumn id="1" xr3:uid="{00000000-0010-0000-0000-000001000000}" name="מספר רישוי " dataDxfId="73"/>
    <tableColumn id="2" xr3:uid="{00000000-0010-0000-0000-000002000000}" name="תוצר ודגם רכב" dataDxfId="72"/>
    <tableColumn id="3" xr3:uid="{00000000-0010-0000-0000-000003000000}" name="*סוג רכב " dataDxfId="71"/>
    <tableColumn id="4" xr3:uid="{00000000-0010-0000-0000-000004000000}" name="*אמצעי הנעה " dataDxfId="70"/>
    <tableColumn id="5" xr3:uid="{00000000-0010-0000-0000-000005000000}" name="*שנת ייצור" dataDxfId="69"/>
    <tableColumn id="6" xr3:uid="{00000000-0010-0000-0000-000006000000}" name="*משקל כולל (ק&quot;ג)" dataDxfId="68"/>
    <tableColumn id="7" xr3:uid="{00000000-0010-0000-0000-000007000000}" name="*תקן יורו" dataDxfId="67"/>
    <tableColumn id="8" xr3:uid="{00000000-0010-0000-0000-000008000000}" name="מקדם הפליטה של הרכב לפי תקן יורו (לפי התוספת הראשונה בהוראות)           מילוי אוטומטי" dataDxfId="66"/>
    <tableColumn id="9" xr3:uid="{00000000-0010-0000-0000-000009000000}" name="אמצעי הפחתת הפליטות המותקן בשיטת רטרופיט ברכב בשימוש (למשל יריעות סולריות או מסנן חלקיקים)" dataDxfId="65"/>
    <tableColumn id="15" xr3:uid="{00000000-0010-0000-0000-00000F000000}" name="נסועה שנתית כוללת לשנת הדיווח (ק&quot;מ)" dataDxfId="64"/>
  </tableColumns>
  <tableStyleInfo name="TableStyleLight2"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able_5" displayName="Table_5" ref="A8:B13" headerRowDxfId="30" dataDxfId="29" totalsRowDxfId="28">
  <tableColumns count="2">
    <tableColumn id="1" xr3:uid="{00000000-0010-0000-0100-000001000000}" name="עמודה1" dataDxfId="27" dataCellStyle="Normal 2"/>
    <tableColumn id="2" xr3:uid="{00000000-0010-0000-0100-000002000000}" name="." dataDxfId="26">
      <calculatedColumnFormula>(B7+B8+B6)/B5</calculatedColumnFormula>
    </tableColumn>
  </tableColumns>
  <tableStyleInfo name="נהיגה חסכונית-style" showFirstColumn="1" showLastColumn="1"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e_2" displayName="Table_2" ref="A4:F26" headerRowDxfId="25" dataDxfId="24" totalsRowDxfId="23">
  <tableColumns count="6">
    <tableColumn id="1" xr3:uid="{00000000-0010-0000-0200-000001000000}" name="שנת ייצור" dataDxfId="22"/>
    <tableColumn id="2" xr3:uid="{00000000-0010-0000-0200-000002000000}" name="משאית" dataDxfId="21"/>
    <tableColumn id="3" xr3:uid="{00000000-0010-0000-0200-000003000000}" name="אוטובוס עירוני" dataDxfId="20">
      <calculatedColumnFormula>COUNTIFS('דיווח פרטני'!$E:$E,$A5,'דיווח פרטני'!$C:$C,C$4)</calculatedColumnFormula>
    </tableColumn>
    <tableColumn id="4" xr3:uid="{00000000-0010-0000-0200-000004000000}" name="אוטובוס בינעירוני/תיירותי/הסעות" dataDxfId="19">
      <calculatedColumnFormula>COUNTIFS('דיווח פרטני'!$E:$E,$A5,'דיווח פרטני'!$C:$C,D$4)</calculatedColumnFormula>
    </tableColumn>
    <tableColumn id="5" xr3:uid="{00000000-0010-0000-0200-000005000000}" name="אוטובוס מפרקי" dataDxfId="18">
      <calculatedColumnFormula>COUNTIFS('דיווח פרטני'!$E:$E,$A5,'דיווח פרטני'!$C:$C,E$4)</calculatedColumnFormula>
    </tableColumn>
    <tableColumn id="6" xr3:uid="{00000000-0010-0000-0200-000006000000}" name="סיכום שנתי" dataDxfId="17"/>
  </tableColumns>
  <tableStyleInfo name="סיכום דיווח פרטני-style" showFirstColumn="1" showLastColumn="1"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e_3" displayName="Table_3" ref="H4:K17" headerRowDxfId="16" dataDxfId="14" totalsRowDxfId="12" headerRowBorderDxfId="15" tableBorderDxfId="13">
  <tableColumns count="4">
    <tableColumn id="1" xr3:uid="{00000000-0010-0000-0300-000001000000}" name="תקן יורו" dataDxfId="11"/>
    <tableColumn id="2" xr3:uid="{00000000-0010-0000-0300-000002000000}" name="מספר כלי רכב מכל תקן יורו" dataDxfId="10">
      <calculatedColumnFormula>COUNTIF('דיווח פרטני'!$G:$G,H5)</calculatedColumnFormula>
    </tableColumn>
    <tableColumn id="3" xr3:uid="{00000000-0010-0000-0300-000003000000}" name="סוג אמצעי הנעה" dataDxfId="9"/>
    <tableColumn id="4" xr3:uid="{00000000-0010-0000-0300-000004000000}" name="מספר כלי רכב בכל סוג אמצעי הנעה" dataDxfId="8">
      <calculatedColumnFormula>COUNTIF('דיווח פרטני'!$D:$D,J5)</calculatedColumnFormula>
    </tableColumn>
  </tableColumns>
  <tableStyleInfo name="סיכום דיווח פרטני-style 2"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protect.checkpoint.com/v2/r02/___http:/www.ior.org.uk/app/images/downloads/2014%20FGAS%20Regulation%20&amp;%20GWP%20Values%2030.5.14.pdf___.YzJlOm1heWF0b3VyMTIyNjpjOm86YzM5ZTY2YTljNmU5ZGU4OGM4YTcxNWMxOGQ2YjhhYTg6NzpmODZhOjVlOGZmOTYyZjJiZmE3YjZmNWM1MTE1NjQxNjM5YWVhMWNlZWZiOGQyMTA4NjU5YTAyYzA3YzFkOGFmZThkN2Q6cDpGOkY" TargetMode="External"/><Relationship Id="rId1" Type="http://schemas.openxmlformats.org/officeDocument/2006/relationships/hyperlink" Target="https://protect.checkpoint.com/v2/r02/___http:/www.ior.org.uk/app/images/downloads/2014%20FGAS%20Regulation%20&amp;%20GWP%20Values%2030.5.14.pdf___.YzJlOm1heWF0b3VyMTIyNjpjOm86YzM5ZTY2YTljNmU5ZGU4OGM4YTcxNWMxOGQ2YjhhYTg6NzpmODZhOjVlOGZmOTYyZjJiZmE3YjZmNWM1MTE1NjQxNjM5YWVhMWNlZWZiOGQyMTA4NjU5YTAyYzA3YzFkOGFmZThkN2Q6cDpGOkY" TargetMode="Externa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table" Target="../tables/table2.xml"/></Relationships>
</file>

<file path=xl/worksheets/_rels/sheet9.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71C1E5-6144-4EAA-B138-1D4420B3B2E2}">
  <dimension ref="A1:H24"/>
  <sheetViews>
    <sheetView rightToLeft="1" zoomScale="70" zoomScaleNormal="70" workbookViewId="0">
      <selection activeCell="E25" sqref="E25"/>
    </sheetView>
  </sheetViews>
  <sheetFormatPr defaultRowHeight="14.25" x14ac:dyDescent="0.2"/>
  <cols>
    <col min="1" max="1" width="33.375" customWidth="1"/>
    <col min="2" max="2" width="24.625" customWidth="1"/>
    <col min="3" max="3" width="28.375" customWidth="1"/>
    <col min="8" max="8" width="51.125" customWidth="1"/>
  </cols>
  <sheetData>
    <row r="1" spans="1:8" ht="31.5" x14ac:dyDescent="0.5">
      <c r="A1" s="560" t="s">
        <v>454</v>
      </c>
      <c r="B1" s="488"/>
      <c r="C1" s="488"/>
      <c r="D1" s="488"/>
      <c r="E1" s="488"/>
      <c r="F1" s="488"/>
      <c r="G1" s="488"/>
      <c r="H1" s="488"/>
    </row>
    <row r="2" spans="1:8" ht="31.5" x14ac:dyDescent="0.5">
      <c r="A2" s="575" t="s">
        <v>466</v>
      </c>
      <c r="B2" s="576"/>
      <c r="C2" s="576"/>
      <c r="D2" s="576"/>
      <c r="E2" s="576"/>
      <c r="F2" s="576"/>
      <c r="G2" s="576"/>
      <c r="H2" s="576"/>
    </row>
    <row r="3" spans="1:8" ht="21" x14ac:dyDescent="0.35">
      <c r="A3" s="575" t="s">
        <v>532</v>
      </c>
      <c r="B3" s="577"/>
      <c r="C3" s="577"/>
      <c r="D3" s="577"/>
      <c r="E3" s="577"/>
      <c r="F3" s="577"/>
      <c r="G3" s="577"/>
      <c r="H3" s="577"/>
    </row>
    <row r="4" spans="1:8" ht="18.75" x14ac:dyDescent="0.3">
      <c r="A4" s="578" t="s">
        <v>455</v>
      </c>
      <c r="B4" s="579"/>
      <c r="C4" s="579"/>
      <c r="D4" s="579"/>
      <c r="E4" s="579"/>
      <c r="F4" s="579"/>
      <c r="G4" s="579"/>
      <c r="H4" s="579"/>
    </row>
    <row r="5" spans="1:8" ht="18.75" x14ac:dyDescent="0.3">
      <c r="A5" s="578" t="s">
        <v>489</v>
      </c>
      <c r="B5" s="579"/>
      <c r="C5" s="579"/>
      <c r="D5" s="579"/>
      <c r="E5" s="579"/>
      <c r="F5" s="579"/>
      <c r="G5" s="579"/>
      <c r="H5" s="579"/>
    </row>
    <row r="6" spans="1:8" ht="18.75" x14ac:dyDescent="0.2">
      <c r="A6" s="487"/>
      <c r="B6" s="487"/>
      <c r="C6" s="487"/>
      <c r="D6" s="487"/>
      <c r="E6" s="487"/>
      <c r="F6" s="487"/>
      <c r="G6" s="487"/>
      <c r="H6" s="487"/>
    </row>
    <row r="7" spans="1:8" ht="15" customHeight="1" x14ac:dyDescent="0.2">
      <c r="A7" s="731" t="s">
        <v>515</v>
      </c>
      <c r="B7" s="697"/>
      <c r="C7" s="574"/>
      <c r="D7" s="574"/>
      <c r="E7" s="574"/>
      <c r="F7" s="574"/>
      <c r="G7" s="574"/>
      <c r="H7" s="574"/>
    </row>
    <row r="8" spans="1:8" ht="12.6" customHeight="1" x14ac:dyDescent="0.2">
      <c r="B8" s="487"/>
      <c r="C8" s="487"/>
      <c r="D8" s="487"/>
      <c r="E8" s="487"/>
      <c r="F8" s="487"/>
      <c r="G8" s="487"/>
      <c r="H8" s="487"/>
    </row>
    <row r="9" spans="1:8" ht="21" x14ac:dyDescent="0.25">
      <c r="A9" s="17" t="s">
        <v>456</v>
      </c>
      <c r="B9" s="18"/>
      <c r="C9" s="18"/>
      <c r="D9" s="18"/>
      <c r="E9" s="18"/>
      <c r="F9" s="18"/>
      <c r="G9" s="18"/>
      <c r="H9" s="18"/>
    </row>
    <row r="10" spans="1:8" ht="15.75" x14ac:dyDescent="0.25">
      <c r="A10" s="561"/>
      <c r="C10" s="18"/>
      <c r="D10" s="18"/>
      <c r="E10" s="562"/>
      <c r="F10" s="19"/>
      <c r="G10" s="19"/>
      <c r="H10" s="19"/>
    </row>
    <row r="11" spans="1:8" ht="15.6" customHeight="1" x14ac:dyDescent="0.2">
      <c r="A11" s="563" t="s">
        <v>457</v>
      </c>
      <c r="B11" s="564" t="s">
        <v>507</v>
      </c>
      <c r="C11" s="546"/>
      <c r="D11" s="547"/>
      <c r="E11" s="547"/>
      <c r="F11" s="698"/>
      <c r="G11" s="698"/>
      <c r="H11" s="702" t="s">
        <v>102</v>
      </c>
    </row>
    <row r="12" spans="1:8" ht="27.95" customHeight="1" x14ac:dyDescent="0.2">
      <c r="A12" s="565" t="s">
        <v>479</v>
      </c>
      <c r="B12" s="554" t="s">
        <v>485</v>
      </c>
      <c r="C12" s="549"/>
      <c r="D12" s="549"/>
      <c r="E12" s="551"/>
      <c r="F12" s="558"/>
      <c r="G12" s="553"/>
      <c r="H12" s="699"/>
    </row>
    <row r="13" spans="1:8" ht="34.5" customHeight="1" x14ac:dyDescent="0.2">
      <c r="A13" s="566" t="s">
        <v>458</v>
      </c>
      <c r="B13" s="556" t="s">
        <v>470</v>
      </c>
      <c r="C13" s="552"/>
      <c r="D13" s="552"/>
      <c r="E13" s="552"/>
      <c r="F13" s="555"/>
      <c r="G13" s="558"/>
      <c r="H13" s="573" t="s">
        <v>459</v>
      </c>
    </row>
    <row r="14" spans="1:8" ht="20.45" customHeight="1" x14ac:dyDescent="0.2">
      <c r="A14" s="570" t="s">
        <v>433</v>
      </c>
      <c r="B14" s="583" t="s">
        <v>503</v>
      </c>
      <c r="C14" s="553"/>
      <c r="D14" s="553"/>
      <c r="E14" s="553"/>
      <c r="F14" s="553"/>
      <c r="G14" s="550"/>
      <c r="H14" s="571"/>
    </row>
    <row r="15" spans="1:8" ht="24" customHeight="1" x14ac:dyDescent="0.2">
      <c r="A15" s="567"/>
      <c r="B15" s="700" t="s">
        <v>504</v>
      </c>
      <c r="C15" s="550"/>
      <c r="D15" s="550"/>
      <c r="E15" s="550"/>
      <c r="F15" s="550"/>
      <c r="G15" s="550"/>
      <c r="H15" s="571"/>
    </row>
    <row r="16" spans="1:8" ht="21" customHeight="1" x14ac:dyDescent="0.2">
      <c r="A16" s="582" t="s">
        <v>460</v>
      </c>
      <c r="B16" s="584" t="s">
        <v>471</v>
      </c>
      <c r="C16" s="557"/>
      <c r="D16" s="558"/>
      <c r="E16" s="558"/>
      <c r="F16" s="558"/>
      <c r="G16" s="559"/>
      <c r="H16" s="580"/>
    </row>
    <row r="17" spans="1:8" ht="24.6" customHeight="1" x14ac:dyDescent="0.2">
      <c r="A17" s="570" t="s">
        <v>502</v>
      </c>
      <c r="B17" s="550" t="s">
        <v>505</v>
      </c>
      <c r="C17" s="550"/>
      <c r="D17" s="550"/>
      <c r="E17" s="550"/>
      <c r="F17" s="550"/>
      <c r="G17" s="550"/>
      <c r="H17" s="572"/>
    </row>
    <row r="18" spans="1:8" ht="17.100000000000001" customHeight="1" x14ac:dyDescent="0.2">
      <c r="A18" s="567"/>
      <c r="B18" s="550" t="s">
        <v>506</v>
      </c>
      <c r="C18" s="550"/>
      <c r="D18" s="550"/>
      <c r="E18" s="550"/>
      <c r="F18" s="550"/>
      <c r="G18" s="550"/>
      <c r="H18" s="572"/>
    </row>
    <row r="19" spans="1:8" ht="15.6" customHeight="1" x14ac:dyDescent="0.2">
      <c r="A19" s="568" t="s">
        <v>461</v>
      </c>
      <c r="B19" s="558" t="s">
        <v>467</v>
      </c>
      <c r="C19" s="558"/>
      <c r="D19" s="558"/>
      <c r="E19" s="558"/>
      <c r="F19" s="558"/>
      <c r="G19" s="558"/>
      <c r="H19" s="571"/>
    </row>
    <row r="20" spans="1:8" ht="15.6" customHeight="1" x14ac:dyDescent="0.2">
      <c r="A20" s="565" t="s">
        <v>464</v>
      </c>
      <c r="B20" s="558" t="s">
        <v>477</v>
      </c>
      <c r="C20" s="558"/>
      <c r="D20" s="558"/>
      <c r="E20" s="558"/>
      <c r="F20" s="558"/>
      <c r="G20" s="558"/>
      <c r="H20" s="572"/>
    </row>
    <row r="21" spans="1:8" ht="42" customHeight="1" x14ac:dyDescent="0.2">
      <c r="A21" s="565" t="s">
        <v>465</v>
      </c>
      <c r="B21" s="558" t="s">
        <v>541</v>
      </c>
      <c r="C21" s="558"/>
      <c r="D21" s="558"/>
      <c r="E21" s="558"/>
      <c r="F21" s="558"/>
      <c r="G21" s="558"/>
      <c r="H21" s="701"/>
    </row>
    <row r="22" spans="1:8" ht="15.6" customHeight="1" x14ac:dyDescent="0.2">
      <c r="A22" s="581" t="s">
        <v>511</v>
      </c>
      <c r="B22" s="558" t="s">
        <v>478</v>
      </c>
      <c r="C22" s="558"/>
      <c r="D22" s="558"/>
      <c r="E22" s="558"/>
      <c r="F22" s="558"/>
      <c r="G22" s="558"/>
      <c r="H22" s="572"/>
    </row>
    <row r="23" spans="1:8" ht="15.6" customHeight="1" x14ac:dyDescent="0.2">
      <c r="A23" s="569" t="s">
        <v>462</v>
      </c>
      <c r="B23" s="558" t="s">
        <v>487</v>
      </c>
      <c r="C23" s="558"/>
      <c r="D23" s="558"/>
      <c r="E23" s="558"/>
      <c r="F23" s="558"/>
      <c r="G23" s="558"/>
      <c r="H23" s="572"/>
    </row>
    <row r="24" spans="1:8" ht="15.6" customHeight="1" x14ac:dyDescent="0.2">
      <c r="A24" s="569" t="s">
        <v>463</v>
      </c>
      <c r="B24" s="558" t="s">
        <v>488</v>
      </c>
      <c r="C24" s="558"/>
      <c r="D24" s="558"/>
      <c r="E24" s="558"/>
      <c r="F24" s="558"/>
      <c r="G24" s="558"/>
      <c r="H24" s="548"/>
    </row>
  </sheetData>
  <sheetProtection algorithmName="SHA-512" hashValue="j/RhY17TicQ4jLS4C7wNQbz2i7JM+moqzpL1HVOuZPpKaKovJWCtDStvP4tPqpJ3kuUVUJl38jp7Su/AL5HEMg==" saltValue="L5KMxHm1HDTbmUP95ZrsFg==" spinCount="100000" sheet="1" objects="1" scenarios="1" selectLockedCell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B3D80-F785-4F8D-849C-0C0587C6CF95}">
  <dimension ref="B1:K999"/>
  <sheetViews>
    <sheetView rightToLeft="1" topLeftCell="A34" workbookViewId="0">
      <selection activeCell="B7" sqref="B7:C8"/>
    </sheetView>
  </sheetViews>
  <sheetFormatPr defaultColWidth="12.625" defaultRowHeight="15" customHeight="1" x14ac:dyDescent="0.2"/>
  <cols>
    <col min="1" max="1" width="8.625" style="417" customWidth="1"/>
    <col min="2" max="2" width="42.25" style="417" customWidth="1"/>
    <col min="3" max="3" width="47.875" style="417" customWidth="1"/>
    <col min="4" max="4" width="18" style="417" customWidth="1"/>
    <col min="5" max="5" width="14.375" style="417" customWidth="1"/>
    <col min="6" max="6" width="15.375" style="417" customWidth="1"/>
    <col min="7" max="7" width="22" style="417" bestFit="1" customWidth="1"/>
    <col min="8" max="26" width="8.625" style="417" customWidth="1"/>
    <col min="27" max="16384" width="12.625" style="417"/>
  </cols>
  <sheetData>
    <row r="1" spans="2:11" ht="18.75" customHeight="1" x14ac:dyDescent="0.2">
      <c r="B1" s="416"/>
      <c r="K1" s="418"/>
    </row>
    <row r="2" spans="2:11" ht="13.5" customHeight="1" x14ac:dyDescent="0.25">
      <c r="B2" s="419"/>
      <c r="C2" s="936"/>
      <c r="D2" s="937"/>
      <c r="E2" s="937"/>
      <c r="F2" s="937"/>
      <c r="G2" s="937"/>
      <c r="H2" s="937"/>
      <c r="I2" s="937"/>
      <c r="J2" s="937"/>
    </row>
    <row r="3" spans="2:11" ht="13.5" customHeight="1" x14ac:dyDescent="0.2">
      <c r="B3" s="416"/>
      <c r="D3" s="419"/>
      <c r="E3" s="419"/>
      <c r="F3" s="419"/>
      <c r="G3" s="419"/>
    </row>
    <row r="4" spans="2:11" ht="13.5" customHeight="1" x14ac:dyDescent="0.25">
      <c r="B4" s="416"/>
      <c r="C4" s="938"/>
      <c r="D4" s="939"/>
      <c r="E4" s="939"/>
      <c r="F4" s="939"/>
    </row>
    <row r="5" spans="2:11" ht="13.5" customHeight="1" x14ac:dyDescent="0.2">
      <c r="B5" s="416"/>
    </row>
    <row r="6" spans="2:11" ht="13.5" customHeight="1" x14ac:dyDescent="0.2">
      <c r="B6" s="416"/>
    </row>
    <row r="7" spans="2:11" ht="13.5" customHeight="1" x14ac:dyDescent="0.3">
      <c r="B7" s="942" t="s">
        <v>44</v>
      </c>
      <c r="C7" s="942"/>
      <c r="D7" s="940" t="s">
        <v>45</v>
      </c>
      <c r="E7" s="941"/>
      <c r="F7" s="941"/>
      <c r="G7" s="941"/>
    </row>
    <row r="8" spans="2:11" ht="13.5" customHeight="1" thickBot="1" x14ac:dyDescent="0.3">
      <c r="B8" s="943"/>
      <c r="C8" s="943"/>
      <c r="D8" s="420" t="str">
        <f>גיליון3!F12</f>
        <v>משאית</v>
      </c>
      <c r="E8" s="421" t="str">
        <f>גיליון3!F13</f>
        <v>אוטובוס עירוני</v>
      </c>
      <c r="F8" s="421" t="str">
        <f>גיליון3!F15</f>
        <v>אוטובוס מפרקי</v>
      </c>
      <c r="G8" s="421" t="str">
        <f>גיליון3!F14</f>
        <v>אוטובוס בינעירוני/תיירותי/הסעות</v>
      </c>
    </row>
    <row r="9" spans="2:11" ht="13.5" customHeight="1" x14ac:dyDescent="0.2">
      <c r="B9" s="931" t="str">
        <f>גיליון3!T14</f>
        <v>Pre-Euro</v>
      </c>
      <c r="C9" s="422" t="s">
        <v>47</v>
      </c>
      <c r="D9" s="423">
        <v>0.9</v>
      </c>
      <c r="E9" s="423">
        <v>0.54300000000000004</v>
      </c>
      <c r="F9" s="423">
        <v>0.68100000000000005</v>
      </c>
      <c r="G9" s="424">
        <v>0.29599999999999999</v>
      </c>
    </row>
    <row r="10" spans="2:11" ht="13.5" customHeight="1" x14ac:dyDescent="0.25">
      <c r="B10" s="932"/>
      <c r="C10" s="425" t="s">
        <v>48</v>
      </c>
      <c r="D10" s="426">
        <f>SUMIFS('דיווח פרטני'!$J:$J,'דיווח פרטני'!$C:$C,'פליטות חלקיקים'!D8,'דיווח פרטני'!$G:$G,'פליטות חלקיקים'!$B9)</f>
        <v>0</v>
      </c>
      <c r="E10" s="426">
        <f>SUMIFS('דיווח פרטני'!$J:$J,'דיווח פרטני'!$C:$C,'פליטות חלקיקים'!E8,'דיווח פרטני'!$G:$G,'פליטות חלקיקים'!$B9)</f>
        <v>0</v>
      </c>
      <c r="F10" s="426">
        <f>SUMIFS('דיווח פרטני'!$J:$J,'דיווח פרטני'!$C:$C,'פליטות חלקיקים'!F8,'דיווח פרטני'!$G:$G,'פליטות חלקיקים'!$B9)</f>
        <v>0</v>
      </c>
      <c r="G10" s="426">
        <f>SUMIFS('דיווח פרטני'!$J:$J,'דיווח פרטני'!$C:$C,'פליטות חלקיקים'!G8,'דיווח פרטני'!$G:$G,'פליטות חלקיקים'!$B9)</f>
        <v>0</v>
      </c>
    </row>
    <row r="11" spans="2:11" ht="13.5" customHeight="1" thickBot="1" x14ac:dyDescent="0.25">
      <c r="B11" s="933"/>
      <c r="C11" s="427" t="s">
        <v>49</v>
      </c>
      <c r="D11" s="428">
        <f>(D10*D9)/$C$45</f>
        <v>0</v>
      </c>
      <c r="E11" s="428">
        <f>(E10*E9)/$C$45</f>
        <v>0</v>
      </c>
      <c r="F11" s="428">
        <f>(F10*F9)/$C$45</f>
        <v>0</v>
      </c>
      <c r="G11" s="429">
        <f>(G10*G9)/$C$45</f>
        <v>0</v>
      </c>
    </row>
    <row r="12" spans="2:11" ht="13.5" customHeight="1" x14ac:dyDescent="0.2">
      <c r="B12" s="928" t="str">
        <f>גיליון3!T15</f>
        <v>Euro I</v>
      </c>
      <c r="C12" s="422" t="s">
        <v>47</v>
      </c>
      <c r="D12" s="423">
        <v>0.26500000000000001</v>
      </c>
      <c r="E12" s="423">
        <v>0.312</v>
      </c>
      <c r="F12" s="423">
        <v>0.39300000000000002</v>
      </c>
      <c r="G12" s="424">
        <v>0.21</v>
      </c>
    </row>
    <row r="13" spans="2:11" ht="13.5" customHeight="1" x14ac:dyDescent="0.2">
      <c r="B13" s="929"/>
      <c r="C13" s="425" t="s">
        <v>48</v>
      </c>
      <c r="D13" s="430">
        <f>SUMIFS('דיווח פרטני'!$J:$J,'דיווח פרטני'!$C:$C,'פליטות חלקיקים'!D8,'דיווח פרטני'!$G:$G,'פליטות חלקיקים'!$B12)</f>
        <v>0</v>
      </c>
      <c r="E13" s="430">
        <f>SUMIFS('דיווח פרטני'!$J:$J,'דיווח פרטני'!$C:$C,'פליטות חלקיקים'!E8,'דיווח פרטני'!$G:$G,'פליטות חלקיקים'!$B12)</f>
        <v>0</v>
      </c>
      <c r="F13" s="430">
        <f>SUMIFS('דיווח פרטני'!$J:$J,'דיווח פרטני'!$C:$C,'פליטות חלקיקים'!F8,'דיווח פרטני'!$G:$G,'פליטות חלקיקים'!$B12)</f>
        <v>0</v>
      </c>
      <c r="G13" s="430">
        <f>SUMIFS('דיווח פרטני'!$J:$J,'דיווח פרטני'!$C:$C,'פליטות חלקיקים'!G8,'דיווח פרטני'!$G:$G,'פליטות חלקיקים'!$B12)</f>
        <v>0</v>
      </c>
    </row>
    <row r="14" spans="2:11" ht="13.5" customHeight="1" thickBot="1" x14ac:dyDescent="0.25">
      <c r="B14" s="930"/>
      <c r="C14" s="427" t="s">
        <v>49</v>
      </c>
      <c r="D14" s="428">
        <f>(D13*D12)/$C$45</f>
        <v>0</v>
      </c>
      <c r="E14" s="428">
        <f>(E13*E12)/$C$45</f>
        <v>0</v>
      </c>
      <c r="F14" s="428">
        <f>(F13*F12)/$C$45</f>
        <v>0</v>
      </c>
      <c r="G14" s="429">
        <f>(G13*G12)/$C$45</f>
        <v>0</v>
      </c>
    </row>
    <row r="15" spans="2:11" ht="13.5" customHeight="1" x14ac:dyDescent="0.2">
      <c r="B15" s="928" t="str">
        <f>גיליון3!T16</f>
        <v>Euro II</v>
      </c>
      <c r="C15" s="422" t="s">
        <v>47</v>
      </c>
      <c r="D15" s="423">
        <v>0.11899999999999999</v>
      </c>
      <c r="E15" s="423">
        <v>0.14699999999999999</v>
      </c>
      <c r="F15" s="423">
        <v>0.19600000000000001</v>
      </c>
      <c r="G15" s="424">
        <v>0.115</v>
      </c>
    </row>
    <row r="16" spans="2:11" ht="13.5" customHeight="1" x14ac:dyDescent="0.2">
      <c r="B16" s="929"/>
      <c r="C16" s="425" t="s">
        <v>48</v>
      </c>
      <c r="D16" s="430">
        <f>SUMIFS('דיווח פרטני'!$J:$J,'דיווח פרטני'!$C:$C,'פליטות חלקיקים'!D8,'דיווח פרטני'!$G:$G,'פליטות חלקיקים'!$B15)</f>
        <v>0</v>
      </c>
      <c r="E16" s="430">
        <f>SUMIFS('דיווח פרטני'!$J:$J,'דיווח פרטני'!$C:$C,'פליטות חלקיקים'!E8,'דיווח פרטני'!$G:$G,'פליטות חלקיקים'!$B15)</f>
        <v>0</v>
      </c>
      <c r="F16" s="430">
        <f>SUMIFS('דיווח פרטני'!$J:$J,'דיווח פרטני'!$C:$C,'פליטות חלקיקים'!F8,'דיווח פרטני'!$G:$G,'פליטות חלקיקים'!$B15)</f>
        <v>0</v>
      </c>
      <c r="G16" s="430">
        <f>SUMIFS('דיווח פרטני'!$J:$J,'דיווח פרטני'!$C:$C,'פליטות חלקיקים'!G8,'דיווח פרטני'!$G:$G,'פליטות חלקיקים'!$B15)</f>
        <v>0</v>
      </c>
    </row>
    <row r="17" spans="2:7" ht="13.5" customHeight="1" thickBot="1" x14ac:dyDescent="0.25">
      <c r="B17" s="930"/>
      <c r="C17" s="427" t="s">
        <v>49</v>
      </c>
      <c r="D17" s="428">
        <f>(D16*D15)/$C$45</f>
        <v>0</v>
      </c>
      <c r="E17" s="428">
        <f>(E16*E15)/$C$45</f>
        <v>0</v>
      </c>
      <c r="F17" s="428">
        <f>(F16*F15)/$C$45</f>
        <v>0</v>
      </c>
      <c r="G17" s="429">
        <f>(G16*G15)/$C$45</f>
        <v>0</v>
      </c>
    </row>
    <row r="18" spans="2:7" ht="15" customHeight="1" x14ac:dyDescent="0.2">
      <c r="B18" s="931" t="str">
        <f>גיליון3!T17</f>
        <v>Euro II 98% עם מסנן</v>
      </c>
      <c r="C18" s="422" t="s">
        <v>47</v>
      </c>
      <c r="D18" s="423">
        <f>D15*0.02</f>
        <v>2.3799999999999997E-3</v>
      </c>
      <c r="E18" s="423">
        <f>E15*0.02</f>
        <v>2.9399999999999999E-3</v>
      </c>
      <c r="F18" s="423">
        <f>F15*0.02</f>
        <v>3.9199999999999999E-3</v>
      </c>
      <c r="G18" s="424">
        <f>G15*0.02</f>
        <v>2.3E-3</v>
      </c>
    </row>
    <row r="19" spans="2:7" ht="15" customHeight="1" x14ac:dyDescent="0.2">
      <c r="B19" s="934"/>
      <c r="C19" s="425" t="s">
        <v>48</v>
      </c>
      <c r="D19" s="430">
        <f>SUMIFS('דיווח פרטני'!$J:$J,'דיווח פרטני'!$C:$C,'פליטות חלקיקים'!D8,'דיווח פרטני'!$G:$G,'פליטות חלקיקים'!$B18)</f>
        <v>0</v>
      </c>
      <c r="E19" s="430">
        <f>SUMIFS('דיווח פרטני'!$J:$J,'דיווח פרטני'!$C:$C,'פליטות חלקיקים'!E8,'דיווח פרטני'!$G:$G,'פליטות חלקיקים'!$B18)</f>
        <v>0</v>
      </c>
      <c r="F19" s="430">
        <f>SUMIFS('דיווח פרטני'!$J:$J,'דיווח פרטני'!$C:$C,'פליטות חלקיקים'!F8,'דיווח פרטני'!$G:$G,'פליטות חלקיקים'!$B18)</f>
        <v>0</v>
      </c>
      <c r="G19" s="430">
        <f>SUMIFS('דיווח פרטני'!$J:$J,'דיווח פרטני'!$C:$C,'פליטות חלקיקים'!G8,'דיווח פרטני'!$G:$G,'פליטות חלקיקים'!$B18)</f>
        <v>0</v>
      </c>
    </row>
    <row r="20" spans="2:7" thickBot="1" x14ac:dyDescent="0.25">
      <c r="B20" s="935"/>
      <c r="C20" s="431" t="s">
        <v>49</v>
      </c>
      <c r="D20" s="432">
        <f>(D19*D18)/$C$45</f>
        <v>0</v>
      </c>
      <c r="E20" s="432">
        <f>(E19*E18)/$C$45</f>
        <v>0</v>
      </c>
      <c r="F20" s="432">
        <f>(F19*F18)/$C$45</f>
        <v>0</v>
      </c>
      <c r="G20" s="433">
        <f>(G19*G18)/$C$45</f>
        <v>0</v>
      </c>
    </row>
    <row r="21" spans="2:7" ht="14.25" customHeight="1" x14ac:dyDescent="0.2">
      <c r="B21" s="931" t="str">
        <f>גיליון3!T18</f>
        <v>Euro III</v>
      </c>
      <c r="C21" s="422" t="s">
        <v>47</v>
      </c>
      <c r="D21" s="423">
        <v>0.11799999999999999</v>
      </c>
      <c r="E21" s="423">
        <v>0.13400000000000001</v>
      </c>
      <c r="F21" s="423">
        <v>0.159</v>
      </c>
      <c r="G21" s="424">
        <v>0.108</v>
      </c>
    </row>
    <row r="22" spans="2:7" ht="13.5" customHeight="1" x14ac:dyDescent="0.2">
      <c r="B22" s="932"/>
      <c r="C22" s="425" t="s">
        <v>48</v>
      </c>
      <c r="D22" s="430">
        <f>SUMIFS('דיווח פרטני'!$J:$J,'דיווח פרטני'!$C:$C,'פליטות חלקיקים'!D8,'דיווח פרטני'!$G:$G,'פליטות חלקיקים'!$B21)</f>
        <v>0</v>
      </c>
      <c r="E22" s="430">
        <f>SUMIFS('דיווח פרטני'!$J:$J,'דיווח פרטני'!$C:$C,'פליטות חלקיקים'!E8,'דיווח פרטני'!$G:$G,'פליטות חלקיקים'!$B21)</f>
        <v>0</v>
      </c>
      <c r="F22" s="430">
        <f>SUMIFS('דיווח פרטני'!$J:$J,'דיווח פרטני'!$C:$C,'פליטות חלקיקים'!F8,'דיווח פרטני'!$G:$G,'פליטות חלקיקים'!$B21)</f>
        <v>0</v>
      </c>
      <c r="G22" s="430">
        <f>SUMIFS('דיווח פרטני'!$J:$J,'דיווח פרטני'!$C:$C,'פליטות חלקיקים'!G8,'דיווח פרטני'!$G:$G,'פליטות חלקיקים'!$B21)</f>
        <v>0</v>
      </c>
    </row>
    <row r="23" spans="2:7" ht="13.5" customHeight="1" thickBot="1" x14ac:dyDescent="0.25">
      <c r="B23" s="933"/>
      <c r="C23" s="427" t="s">
        <v>49</v>
      </c>
      <c r="D23" s="428">
        <f>(D22*D21)/$C$45</f>
        <v>0</v>
      </c>
      <c r="E23" s="428">
        <f>(E22*E21)/$C$45</f>
        <v>0</v>
      </c>
      <c r="F23" s="428">
        <f>(F22*F21)/$C$45</f>
        <v>0</v>
      </c>
      <c r="G23" s="429">
        <f>(G22*G21)/$C$45</f>
        <v>0</v>
      </c>
    </row>
    <row r="24" spans="2:7" ht="14.25" customHeight="1" x14ac:dyDescent="0.2">
      <c r="B24" s="931" t="str">
        <f>גיליון3!T19</f>
        <v>Euro III 98% עם מסנן</v>
      </c>
      <c r="C24" s="422" t="s">
        <v>47</v>
      </c>
      <c r="D24" s="423">
        <f>D21*0.02</f>
        <v>2.3600000000000001E-3</v>
      </c>
      <c r="E24" s="423">
        <f>E21*0.02</f>
        <v>2.6800000000000001E-3</v>
      </c>
      <c r="F24" s="423">
        <f>F21*0.02</f>
        <v>3.1800000000000001E-3</v>
      </c>
      <c r="G24" s="424">
        <f>G21*0.02</f>
        <v>2.16E-3</v>
      </c>
    </row>
    <row r="25" spans="2:7" ht="13.5" customHeight="1" x14ac:dyDescent="0.2">
      <c r="B25" s="934"/>
      <c r="C25" s="425" t="s">
        <v>48</v>
      </c>
      <c r="D25" s="430">
        <f>SUMIFS('דיווח פרטני'!$J:$J,'דיווח פרטני'!$C:$C,'פליטות חלקיקים'!D8,'דיווח פרטני'!$G:$G,'פליטות חלקיקים'!$B24)</f>
        <v>0</v>
      </c>
      <c r="E25" s="430">
        <f>SUMIFS('דיווח פרטני'!$J:$J,'דיווח פרטני'!$C:$C,'פליטות חלקיקים'!E8,'דיווח פרטני'!$G:$G,'פליטות חלקיקים'!$B24)</f>
        <v>0</v>
      </c>
      <c r="F25" s="430">
        <f>SUMIFS('דיווח פרטני'!$J:$J,'דיווח פרטני'!$C:$C,'פליטות חלקיקים'!F8,'דיווח פרטני'!$G:$G,'פליטות חלקיקים'!$B24)</f>
        <v>0</v>
      </c>
      <c r="G25" s="430">
        <f>SUMIFS('דיווח פרטני'!$J:$J,'דיווח פרטני'!$C:$C,'פליטות חלקיקים'!G8,'דיווח פרטני'!$G:$G,'פליטות חלקיקים'!$B24)</f>
        <v>0</v>
      </c>
    </row>
    <row r="26" spans="2:7" ht="13.5" customHeight="1" thickBot="1" x14ac:dyDescent="0.25">
      <c r="B26" s="935"/>
      <c r="C26" s="427" t="s">
        <v>49</v>
      </c>
      <c r="D26" s="428">
        <f>(G25*G24)/$C$45</f>
        <v>0</v>
      </c>
      <c r="E26" s="428">
        <f>(E25*E24)/$C$45</f>
        <v>0</v>
      </c>
      <c r="F26" s="428">
        <f>(F25*F24)/$C$45</f>
        <v>0</v>
      </c>
      <c r="G26" s="429">
        <f>(G25*G24)/$C$45</f>
        <v>0</v>
      </c>
    </row>
    <row r="27" spans="2:7" ht="13.5" customHeight="1" x14ac:dyDescent="0.2">
      <c r="B27" s="931" t="str">
        <f>גיליון3!T20</f>
        <v>Euro IV</v>
      </c>
      <c r="C27" s="422" t="s">
        <v>47</v>
      </c>
      <c r="D27" s="423">
        <v>2.3E-2</v>
      </c>
      <c r="E27" s="423">
        <v>2.5999999999999999E-2</v>
      </c>
      <c r="F27" s="423">
        <v>5.8999999999999997E-2</v>
      </c>
      <c r="G27" s="424">
        <v>2.1000000000000001E-2</v>
      </c>
    </row>
    <row r="28" spans="2:7" ht="13.5" customHeight="1" x14ac:dyDescent="0.2">
      <c r="B28" s="932"/>
      <c r="C28" s="425" t="s">
        <v>48</v>
      </c>
      <c r="D28" s="430">
        <f>SUMIFS('דיווח פרטני'!$J:$J,'דיווח פרטני'!$C:$C,'פליטות חלקיקים'!D8,'דיווח פרטני'!$G:$G,'פליטות חלקיקים'!$B27)</f>
        <v>0</v>
      </c>
      <c r="E28" s="430">
        <f>SUMIFS('דיווח פרטני'!$J:$J,'דיווח פרטני'!$C:$C,'פליטות חלקיקים'!E8,'דיווח פרטני'!$G:$G,'פליטות חלקיקים'!$B27)</f>
        <v>0</v>
      </c>
      <c r="F28" s="430">
        <f>SUMIFS('דיווח פרטני'!$J:$J,'דיווח פרטני'!$C:$C,'פליטות חלקיקים'!F8,'דיווח פרטני'!$G:$G,'פליטות חלקיקים'!$B27)</f>
        <v>0</v>
      </c>
      <c r="G28" s="430">
        <f>SUMIFS('דיווח פרטני'!$J:$J,'דיווח פרטני'!$C:$C,'פליטות חלקיקים'!G8,'דיווח פרטני'!$G:$G,'פליטות חלקיקים'!$B27)</f>
        <v>0</v>
      </c>
    </row>
    <row r="29" spans="2:7" ht="13.5" customHeight="1" thickBot="1" x14ac:dyDescent="0.25">
      <c r="B29" s="933"/>
      <c r="C29" s="427" t="s">
        <v>49</v>
      </c>
      <c r="D29" s="428">
        <f>(D28*D27)/$C$45</f>
        <v>0</v>
      </c>
      <c r="E29" s="428">
        <f>(E28*E27)/$C$45</f>
        <v>0</v>
      </c>
      <c r="F29" s="428">
        <f>(F28*F27)/$C$45</f>
        <v>0</v>
      </c>
      <c r="G29" s="429">
        <f>(G28*G27)/$C$45</f>
        <v>0</v>
      </c>
    </row>
    <row r="30" spans="2:7" ht="13.5" customHeight="1" x14ac:dyDescent="0.2">
      <c r="B30" s="928" t="str">
        <f>גיליון3!T21</f>
        <v>Euro IV 98% עם מסנן</v>
      </c>
      <c r="C30" s="422" t="s">
        <v>47</v>
      </c>
      <c r="D30" s="434">
        <f>D27*0.02</f>
        <v>4.6000000000000001E-4</v>
      </c>
      <c r="E30" s="434">
        <f>E27*0.02</f>
        <v>5.1999999999999995E-4</v>
      </c>
      <c r="F30" s="434">
        <f>F27*0.02</f>
        <v>1.1800000000000001E-3</v>
      </c>
      <c r="G30" s="435">
        <f>G27*0.02</f>
        <v>4.2000000000000002E-4</v>
      </c>
    </row>
    <row r="31" spans="2:7" ht="13.5" customHeight="1" x14ac:dyDescent="0.2">
      <c r="B31" s="929"/>
      <c r="C31" s="436" t="s">
        <v>48</v>
      </c>
      <c r="D31" s="437">
        <f>SUMIFS('דיווח פרטני'!$J:$J,'דיווח פרטני'!$C:$C,'פליטות חלקיקים'!D8,'דיווח פרטני'!$G:$G,'פליטות חלקיקים'!$B30)</f>
        <v>0</v>
      </c>
      <c r="E31" s="437">
        <f>SUMIFS('דיווח פרטני'!$J:$J,'דיווח פרטני'!$C:$C,'פליטות חלקיקים'!E8,'דיווח פרטני'!$G:$G,'פליטות חלקיקים'!$B30)</f>
        <v>0</v>
      </c>
      <c r="F31" s="437">
        <f>SUMIFS('דיווח פרטני'!$J:$J,'דיווח פרטני'!$C:$C,'פליטות חלקיקים'!F8,'דיווח פרטני'!$G:$G,'פליטות חלקיקים'!$B30)</f>
        <v>0</v>
      </c>
      <c r="G31" s="437">
        <f>SUMIFS('דיווח פרטני'!$J:$J,'דיווח פרטני'!$C:$C,'פליטות חלקיקים'!G8,'דיווח פרטני'!$G:$G,'פליטות חלקיקים'!$B30)</f>
        <v>0</v>
      </c>
    </row>
    <row r="32" spans="2:7" ht="13.5" customHeight="1" thickBot="1" x14ac:dyDescent="0.25">
      <c r="B32" s="930"/>
      <c r="C32" s="427" t="s">
        <v>49</v>
      </c>
      <c r="D32" s="438">
        <f>(D30*D31)/$C$45</f>
        <v>0</v>
      </c>
      <c r="E32" s="438">
        <f>(E30*E31)/$C$45</f>
        <v>0</v>
      </c>
      <c r="F32" s="438">
        <f>(F30*F31)/$C$45</f>
        <v>0</v>
      </c>
      <c r="G32" s="439">
        <f>(G30*G31)/$C$45</f>
        <v>0</v>
      </c>
    </row>
    <row r="33" spans="2:7" ht="13.5" customHeight="1" x14ac:dyDescent="0.2">
      <c r="B33" s="931" t="str">
        <f>גיליון3!T22</f>
        <v>Euro V</v>
      </c>
      <c r="C33" s="440" t="s">
        <v>47</v>
      </c>
      <c r="D33" s="441">
        <v>2.3E-2</v>
      </c>
      <c r="E33" s="441">
        <v>2.5999999999999999E-2</v>
      </c>
      <c r="F33" s="441">
        <v>0.03</v>
      </c>
      <c r="G33" s="442">
        <v>2.1000000000000001E-2</v>
      </c>
    </row>
    <row r="34" spans="2:7" ht="13.5" customHeight="1" x14ac:dyDescent="0.2">
      <c r="B34" s="932"/>
      <c r="C34" s="443" t="s">
        <v>50</v>
      </c>
      <c r="D34" s="444">
        <f>SUMIFS('דיווח פרטני'!$J:$J,'דיווח פרטני'!$C:$C,'פליטות חלקיקים'!D8,'דיווח פרטני'!$G:$G,'פליטות חלקיקים'!$B33)</f>
        <v>0</v>
      </c>
      <c r="E34" s="444">
        <f>SUMIFS('דיווח פרטני'!$J:$J,'דיווח פרטני'!$C:$C,'פליטות חלקיקים'!E8,'דיווח פרטני'!$G:$G,'פליטות חלקיקים'!$B33)</f>
        <v>0</v>
      </c>
      <c r="F34" s="444">
        <f>SUMIFS('דיווח פרטני'!$J:$J,'דיווח פרטני'!$C:$C,'פליטות חלקיקים'!F8,'דיווח פרטני'!$G:$G,'פליטות חלקיקים'!$B33)</f>
        <v>0</v>
      </c>
      <c r="G34" s="444">
        <f>SUMIFS('דיווח פרטני'!$J:$J,'דיווח פרטני'!$C:$C,'פליטות חלקיקים'!G8,'דיווח פרטני'!$G:$G,'פליטות חלקיקים'!$B33)</f>
        <v>0</v>
      </c>
    </row>
    <row r="35" spans="2:7" ht="13.5" customHeight="1" thickBot="1" x14ac:dyDescent="0.25">
      <c r="B35" s="933"/>
      <c r="C35" s="431" t="s">
        <v>49</v>
      </c>
      <c r="D35" s="432">
        <f>(D34*D33)/$C$45</f>
        <v>0</v>
      </c>
      <c r="E35" s="432">
        <f>(E34*E33)/$C$45</f>
        <v>0</v>
      </c>
      <c r="F35" s="432">
        <f>(F34*F33)/$C$45</f>
        <v>0</v>
      </c>
      <c r="G35" s="433">
        <f>(G34*G33)/$C$45</f>
        <v>0</v>
      </c>
    </row>
    <row r="36" spans="2:7" ht="13.5" customHeight="1" x14ac:dyDescent="0.2">
      <c r="B36" s="931" t="str">
        <f>גיליון3!T23</f>
        <v>Euro VI דיזל</v>
      </c>
      <c r="C36" s="440" t="s">
        <v>47</v>
      </c>
      <c r="D36" s="441">
        <v>2E-3</v>
      </c>
      <c r="E36" s="441">
        <v>3.0000000000000001E-3</v>
      </c>
      <c r="F36" s="441">
        <v>3.0000000000000001E-3</v>
      </c>
      <c r="G36" s="442">
        <v>2E-3</v>
      </c>
    </row>
    <row r="37" spans="2:7" ht="13.5" customHeight="1" x14ac:dyDescent="0.2">
      <c r="B37" s="932"/>
      <c r="C37" s="443" t="s">
        <v>48</v>
      </c>
      <c r="D37" s="444">
        <f>SUMIFS('דיווח פרטני'!$J:$J,'דיווח פרטני'!$C:$C,'פליטות חלקיקים'!D8,'דיווח פרטני'!$G:$G,'פליטות חלקיקים'!$B36)</f>
        <v>0</v>
      </c>
      <c r="E37" s="444">
        <f>SUMIFS('דיווח פרטני'!$J:$J,'דיווח פרטני'!$C:$C,'פליטות חלקיקים'!E8,'דיווח פרטני'!$G:$G,'פליטות חלקיקים'!$B36)</f>
        <v>0</v>
      </c>
      <c r="F37" s="444">
        <f>SUMIFS('דיווח פרטני'!$J:$J,'דיווח פרטני'!$C:$C,'פליטות חלקיקים'!F8,'דיווח פרטני'!$G:$G,'פליטות חלקיקים'!$B36)</f>
        <v>0</v>
      </c>
      <c r="G37" s="444">
        <f>SUMIFS('דיווח פרטני'!$J:$J,'דיווח פרטני'!$C:$C,'פליטות חלקיקים'!G8,'דיווח פרטני'!$G:$G,'פליטות חלקיקים'!$B36)</f>
        <v>9424977</v>
      </c>
    </row>
    <row r="38" spans="2:7" ht="13.5" customHeight="1" thickBot="1" x14ac:dyDescent="0.25">
      <c r="B38" s="933"/>
      <c r="C38" s="431" t="s">
        <v>49</v>
      </c>
      <c r="D38" s="432">
        <f>(D37*D36)/$C$45</f>
        <v>0</v>
      </c>
      <c r="E38" s="432">
        <f>(E37*E36)/$C$45</f>
        <v>0</v>
      </c>
      <c r="F38" s="432">
        <f>(F37*F36)/$C$45</f>
        <v>0</v>
      </c>
      <c r="G38" s="433">
        <f>(G37*G36)/$C$45</f>
        <v>2E-3</v>
      </c>
    </row>
    <row r="39" spans="2:7" ht="13.5" customHeight="1" x14ac:dyDescent="0.2">
      <c r="B39" s="931" t="str">
        <f>גיליון3!T24</f>
        <v>Euro VI גז דחוס או היברידי</v>
      </c>
      <c r="C39" s="440" t="s">
        <v>47</v>
      </c>
      <c r="D39" s="441">
        <v>1E-3</v>
      </c>
      <c r="E39" s="441">
        <v>1E-3</v>
      </c>
      <c r="F39" s="441">
        <v>1E-3</v>
      </c>
      <c r="G39" s="442">
        <v>1E-3</v>
      </c>
    </row>
    <row r="40" spans="2:7" ht="13.5" customHeight="1" x14ac:dyDescent="0.2">
      <c r="B40" s="932"/>
      <c r="C40" s="443" t="s">
        <v>48</v>
      </c>
      <c r="D40" s="444">
        <f>SUMIFS('דיווח פרטני'!$J:$J,'דיווח פרטני'!$C:$C,'פליטות חלקיקים'!D8,'דיווח פרטני'!$G:$G,'פליטות חלקיקים'!$B39)</f>
        <v>0</v>
      </c>
      <c r="E40" s="444">
        <f>SUMIFS('דיווח פרטני'!$J:$J,'דיווח פרטני'!$C:$C,'פליטות חלקיקים'!E8,'דיווח פרטני'!$G:$G,'פליטות חלקיקים'!$B39)</f>
        <v>0</v>
      </c>
      <c r="F40" s="444">
        <f>SUMIFS('דיווח פרטני'!$J:$J,'דיווח פרטני'!$C:$C,'פליטות חלקיקים'!F8,'דיווח פרטני'!$G:$G,'פליטות חלקיקים'!$B39)</f>
        <v>0</v>
      </c>
      <c r="G40" s="444">
        <f>SUMIFS('דיווח פרטני'!$J:$J,'דיווח פרטני'!$C:$C,'פליטות חלקיקים'!G8,'דיווח פרטני'!$G:$G,'פליטות חלקיקים'!$B39)</f>
        <v>0</v>
      </c>
    </row>
    <row r="41" spans="2:7" ht="13.5" customHeight="1" thickBot="1" x14ac:dyDescent="0.25">
      <c r="B41" s="933"/>
      <c r="C41" s="431" t="s">
        <v>49</v>
      </c>
      <c r="D41" s="432">
        <f>(D40*D39)/$C$45</f>
        <v>0</v>
      </c>
      <c r="E41" s="432">
        <f>(E40*E39)/$C$45</f>
        <v>0</v>
      </c>
      <c r="F41" s="432">
        <f>(F40*F39)/$C$45</f>
        <v>0</v>
      </c>
      <c r="G41" s="433">
        <f>(G40*G39)/$C$45</f>
        <v>0</v>
      </c>
    </row>
    <row r="42" spans="2:7" ht="13.5" customHeight="1" x14ac:dyDescent="0.2">
      <c r="B42" s="928" t="str">
        <f>גיליון3!T25</f>
        <v>Zero Emission חשמלי</v>
      </c>
      <c r="C42" s="422" t="s">
        <v>47</v>
      </c>
      <c r="D42" s="423">
        <v>0</v>
      </c>
      <c r="E42" s="423">
        <v>0</v>
      </c>
      <c r="F42" s="423">
        <v>0</v>
      </c>
      <c r="G42" s="424">
        <v>0</v>
      </c>
    </row>
    <row r="43" spans="2:7" ht="13.5" customHeight="1" x14ac:dyDescent="0.2">
      <c r="B43" s="929"/>
      <c r="C43" s="436" t="s">
        <v>48</v>
      </c>
      <c r="D43" s="437">
        <f>SUMIFS('דיווח פרטני'!$J:$J,'דיווח פרטני'!$C:$C,'פליטות חלקיקים'!D8,'דיווח פרטני'!$G:$G,'פליטות חלקיקים'!$B42)</f>
        <v>0</v>
      </c>
      <c r="E43" s="437">
        <f>SUMIFS('דיווח פרטני'!$J:$J,'דיווח פרטני'!$C:$C,'פליטות חלקיקים'!E8,'דיווח פרטני'!$G:$G,'פליטות חלקיקים'!$B42)</f>
        <v>0</v>
      </c>
      <c r="F43" s="437">
        <f>SUMIFS('דיווח פרטני'!$J:$J,'דיווח פרטני'!$C:$C,'פליטות חלקיקים'!F8,'דיווח פרטני'!$G:$G,'פליטות חלקיקים'!$B42)</f>
        <v>0</v>
      </c>
      <c r="G43" s="437">
        <f>SUMIFS('דיווח פרטני'!$J:$J,'דיווח פרטני'!$C:$C,'פליטות חלקיקים'!G8,'דיווח פרטני'!$G:$G,'פליטות חלקיקים'!$B42)</f>
        <v>0</v>
      </c>
    </row>
    <row r="44" spans="2:7" ht="13.5" customHeight="1" thickBot="1" x14ac:dyDescent="0.25">
      <c r="B44" s="930"/>
      <c r="C44" s="427" t="s">
        <v>49</v>
      </c>
      <c r="D44" s="428">
        <f>(D43*D42)/$C$45</f>
        <v>0</v>
      </c>
      <c r="E44" s="428">
        <f>(E43*E42)/$C$45</f>
        <v>0</v>
      </c>
      <c r="F44" s="428">
        <f>(F43*F42)/$C$45</f>
        <v>0</v>
      </c>
      <c r="G44" s="429">
        <f>(G42*G43)/$C$45</f>
        <v>0</v>
      </c>
    </row>
    <row r="45" spans="2:7" ht="32.25" customHeight="1" x14ac:dyDescent="0.2">
      <c r="B45" s="445" t="s">
        <v>51</v>
      </c>
      <c r="C45" s="446">
        <f>SUM(D45:G45)</f>
        <v>9424977</v>
      </c>
      <c r="D45" s="446">
        <f>SUM(D10+D13+D16+D19+D22+D25+D28+D31+D34+D37+D40+D43)</f>
        <v>0</v>
      </c>
      <c r="E45" s="446">
        <f>SUM(E10+E13+E16+E19+E22+E25+E28+E31+E34+E37+E40+E43)</f>
        <v>0</v>
      </c>
      <c r="F45" s="446">
        <f>SUM(F10+F13+F16+F19+F22+F25+F28+F31+F34+F37+F40+F43)</f>
        <v>0</v>
      </c>
      <c r="G45" s="446">
        <f>SUM(G10+G13+G16+G19+G22+G25+G28+G31+G34+G37+G40+G43)</f>
        <v>9424977</v>
      </c>
    </row>
    <row r="46" spans="2:7" ht="13.5" customHeight="1" x14ac:dyDescent="0.25">
      <c r="B46" s="447" t="s">
        <v>17</v>
      </c>
      <c r="C46" s="448">
        <f>SUM(D11+E11+F11+G11+D14+E14+F14+G14+D17+E17+F17+G17+D23+E23+F23+G23+D26+E26+F26+G26+D29+E29+F29+G29+D35+E35+F35+G35+D38+E38+F38+G38+D41+E41+F41+G41+F44+D44+E44+G44+D32+E32+F32+G32+D20+E20+F20+G20)</f>
        <v>2E-3</v>
      </c>
      <c r="D46" s="449"/>
      <c r="E46" s="449"/>
      <c r="F46" s="449"/>
      <c r="G46" s="449"/>
    </row>
    <row r="47" spans="2:7" ht="13.5" customHeight="1" x14ac:dyDescent="0.2">
      <c r="B47" s="416"/>
    </row>
    <row r="48" spans="2:7" ht="13.5" customHeight="1" x14ac:dyDescent="0.2">
      <c r="B48" s="416"/>
      <c r="F48" s="450"/>
    </row>
    <row r="49" spans="2:2" ht="13.5" customHeight="1" x14ac:dyDescent="0.2">
      <c r="B49" s="416"/>
    </row>
    <row r="50" spans="2:2" ht="13.5" customHeight="1" x14ac:dyDescent="0.2">
      <c r="B50" s="416"/>
    </row>
    <row r="51" spans="2:2" ht="13.5" customHeight="1" x14ac:dyDescent="0.2">
      <c r="B51" s="416"/>
    </row>
    <row r="52" spans="2:2" ht="13.5" customHeight="1" x14ac:dyDescent="0.2">
      <c r="B52" s="416"/>
    </row>
    <row r="53" spans="2:2" ht="13.5" customHeight="1" x14ac:dyDescent="0.2">
      <c r="B53" s="416"/>
    </row>
    <row r="54" spans="2:2" ht="13.5" customHeight="1" x14ac:dyDescent="0.2">
      <c r="B54" s="416"/>
    </row>
    <row r="55" spans="2:2" ht="13.5" customHeight="1" x14ac:dyDescent="0.2">
      <c r="B55" s="416"/>
    </row>
    <row r="56" spans="2:2" ht="13.5" customHeight="1" x14ac:dyDescent="0.2">
      <c r="B56" s="416"/>
    </row>
    <row r="57" spans="2:2" ht="13.5" customHeight="1" x14ac:dyDescent="0.2">
      <c r="B57" s="416"/>
    </row>
    <row r="58" spans="2:2" ht="13.5" customHeight="1" x14ac:dyDescent="0.2">
      <c r="B58" s="416"/>
    </row>
    <row r="59" spans="2:2" ht="13.5" customHeight="1" x14ac:dyDescent="0.2">
      <c r="B59" s="416"/>
    </row>
    <row r="60" spans="2:2" ht="13.5" customHeight="1" x14ac:dyDescent="0.2">
      <c r="B60" s="416"/>
    </row>
    <row r="61" spans="2:2" ht="13.5" customHeight="1" x14ac:dyDescent="0.2">
      <c r="B61" s="416"/>
    </row>
    <row r="62" spans="2:2" ht="13.5" customHeight="1" x14ac:dyDescent="0.2">
      <c r="B62" s="416"/>
    </row>
    <row r="63" spans="2:2" ht="13.5" customHeight="1" x14ac:dyDescent="0.2">
      <c r="B63" s="416"/>
    </row>
    <row r="64" spans="2:2" ht="13.5" customHeight="1" x14ac:dyDescent="0.2">
      <c r="B64" s="416"/>
    </row>
    <row r="65" spans="2:2" ht="13.5" customHeight="1" x14ac:dyDescent="0.2">
      <c r="B65" s="416"/>
    </row>
    <row r="66" spans="2:2" ht="13.5" customHeight="1" x14ac:dyDescent="0.2">
      <c r="B66" s="416"/>
    </row>
    <row r="67" spans="2:2" ht="13.5" customHeight="1" x14ac:dyDescent="0.2">
      <c r="B67" s="416"/>
    </row>
    <row r="68" spans="2:2" ht="13.5" customHeight="1" x14ac:dyDescent="0.2">
      <c r="B68" s="416"/>
    </row>
    <row r="69" spans="2:2" ht="13.5" customHeight="1" x14ac:dyDescent="0.2">
      <c r="B69" s="416"/>
    </row>
    <row r="70" spans="2:2" ht="13.5" customHeight="1" x14ac:dyDescent="0.2">
      <c r="B70" s="416"/>
    </row>
    <row r="71" spans="2:2" ht="13.5" customHeight="1" x14ac:dyDescent="0.2">
      <c r="B71" s="416"/>
    </row>
    <row r="72" spans="2:2" ht="13.5" customHeight="1" x14ac:dyDescent="0.2">
      <c r="B72" s="416"/>
    </row>
    <row r="73" spans="2:2" ht="13.5" customHeight="1" x14ac:dyDescent="0.2">
      <c r="B73" s="416"/>
    </row>
    <row r="74" spans="2:2" ht="13.5" customHeight="1" x14ac:dyDescent="0.2">
      <c r="B74" s="416"/>
    </row>
    <row r="75" spans="2:2" ht="13.5" customHeight="1" x14ac:dyDescent="0.2">
      <c r="B75" s="416"/>
    </row>
    <row r="76" spans="2:2" ht="13.5" customHeight="1" x14ac:dyDescent="0.2">
      <c r="B76" s="416"/>
    </row>
    <row r="77" spans="2:2" ht="13.5" customHeight="1" x14ac:dyDescent="0.2">
      <c r="B77" s="416"/>
    </row>
    <row r="78" spans="2:2" ht="13.5" customHeight="1" x14ac:dyDescent="0.2">
      <c r="B78" s="416"/>
    </row>
    <row r="79" spans="2:2" ht="13.5" customHeight="1" x14ac:dyDescent="0.2">
      <c r="B79" s="416"/>
    </row>
    <row r="80" spans="2:2" ht="13.5" customHeight="1" x14ac:dyDescent="0.2">
      <c r="B80" s="416"/>
    </row>
    <row r="81" spans="2:2" ht="13.5" customHeight="1" x14ac:dyDescent="0.2">
      <c r="B81" s="416"/>
    </row>
    <row r="82" spans="2:2" ht="13.5" customHeight="1" x14ac:dyDescent="0.2">
      <c r="B82" s="416"/>
    </row>
    <row r="83" spans="2:2" ht="13.5" customHeight="1" x14ac:dyDescent="0.2">
      <c r="B83" s="416"/>
    </row>
    <row r="84" spans="2:2" ht="13.5" customHeight="1" x14ac:dyDescent="0.2">
      <c r="B84" s="416"/>
    </row>
    <row r="85" spans="2:2" ht="13.5" customHeight="1" x14ac:dyDescent="0.2">
      <c r="B85" s="416"/>
    </row>
    <row r="86" spans="2:2" ht="13.5" customHeight="1" x14ac:dyDescent="0.2">
      <c r="B86" s="416"/>
    </row>
    <row r="87" spans="2:2" ht="13.5" customHeight="1" x14ac:dyDescent="0.2">
      <c r="B87" s="416"/>
    </row>
    <row r="88" spans="2:2" ht="13.5" customHeight="1" x14ac:dyDescent="0.2">
      <c r="B88" s="416"/>
    </row>
    <row r="89" spans="2:2" ht="13.5" customHeight="1" x14ac:dyDescent="0.2">
      <c r="B89" s="416"/>
    </row>
    <row r="90" spans="2:2" ht="13.5" customHeight="1" x14ac:dyDescent="0.2">
      <c r="B90" s="416"/>
    </row>
    <row r="91" spans="2:2" ht="13.5" customHeight="1" x14ac:dyDescent="0.2">
      <c r="B91" s="416"/>
    </row>
    <row r="92" spans="2:2" ht="13.5" customHeight="1" x14ac:dyDescent="0.2">
      <c r="B92" s="416"/>
    </row>
    <row r="93" spans="2:2" ht="13.5" customHeight="1" x14ac:dyDescent="0.2">
      <c r="B93" s="416"/>
    </row>
    <row r="94" spans="2:2" ht="13.5" customHeight="1" x14ac:dyDescent="0.2">
      <c r="B94" s="416"/>
    </row>
    <row r="95" spans="2:2" ht="13.5" customHeight="1" x14ac:dyDescent="0.2">
      <c r="B95" s="416"/>
    </row>
    <row r="96" spans="2:2" ht="13.5" customHeight="1" x14ac:dyDescent="0.2">
      <c r="B96" s="416"/>
    </row>
    <row r="97" spans="2:2" ht="13.5" customHeight="1" x14ac:dyDescent="0.2">
      <c r="B97" s="416"/>
    </row>
    <row r="98" spans="2:2" ht="13.5" customHeight="1" x14ac:dyDescent="0.2">
      <c r="B98" s="416"/>
    </row>
    <row r="99" spans="2:2" ht="13.5" customHeight="1" x14ac:dyDescent="0.2">
      <c r="B99" s="416"/>
    </row>
    <row r="100" spans="2:2" ht="13.5" customHeight="1" x14ac:dyDescent="0.2">
      <c r="B100" s="416"/>
    </row>
    <row r="101" spans="2:2" ht="13.5" customHeight="1" x14ac:dyDescent="0.2">
      <c r="B101" s="416"/>
    </row>
    <row r="102" spans="2:2" ht="13.5" customHeight="1" x14ac:dyDescent="0.2">
      <c r="B102" s="416"/>
    </row>
    <row r="103" spans="2:2" ht="13.5" customHeight="1" x14ac:dyDescent="0.2">
      <c r="B103" s="416"/>
    </row>
    <row r="104" spans="2:2" ht="13.5" customHeight="1" x14ac:dyDescent="0.2">
      <c r="B104" s="416"/>
    </row>
    <row r="105" spans="2:2" ht="13.5" customHeight="1" x14ac:dyDescent="0.2">
      <c r="B105" s="416"/>
    </row>
    <row r="106" spans="2:2" ht="13.5" customHeight="1" x14ac:dyDescent="0.2">
      <c r="B106" s="416"/>
    </row>
    <row r="107" spans="2:2" ht="13.5" customHeight="1" x14ac:dyDescent="0.2">
      <c r="B107" s="416"/>
    </row>
    <row r="108" spans="2:2" ht="13.5" customHeight="1" x14ac:dyDescent="0.2">
      <c r="B108" s="416"/>
    </row>
    <row r="109" spans="2:2" ht="13.5" customHeight="1" x14ac:dyDescent="0.2">
      <c r="B109" s="416"/>
    </row>
    <row r="110" spans="2:2" ht="13.5" customHeight="1" x14ac:dyDescent="0.2">
      <c r="B110" s="416"/>
    </row>
    <row r="111" spans="2:2" ht="13.5" customHeight="1" x14ac:dyDescent="0.2">
      <c r="B111" s="416"/>
    </row>
    <row r="112" spans="2:2" ht="13.5" customHeight="1" x14ac:dyDescent="0.2">
      <c r="B112" s="416"/>
    </row>
    <row r="113" spans="2:2" ht="13.5" customHeight="1" x14ac:dyDescent="0.2">
      <c r="B113" s="416"/>
    </row>
    <row r="114" spans="2:2" ht="13.5" customHeight="1" x14ac:dyDescent="0.2">
      <c r="B114" s="416"/>
    </row>
    <row r="115" spans="2:2" ht="13.5" customHeight="1" x14ac:dyDescent="0.2">
      <c r="B115" s="416"/>
    </row>
    <row r="116" spans="2:2" ht="13.5" customHeight="1" x14ac:dyDescent="0.2">
      <c r="B116" s="416"/>
    </row>
    <row r="117" spans="2:2" ht="13.5" customHeight="1" x14ac:dyDescent="0.2">
      <c r="B117" s="416"/>
    </row>
    <row r="118" spans="2:2" ht="13.5" customHeight="1" x14ac:dyDescent="0.2">
      <c r="B118" s="416"/>
    </row>
    <row r="119" spans="2:2" ht="13.5" customHeight="1" x14ac:dyDescent="0.2">
      <c r="B119" s="416"/>
    </row>
    <row r="120" spans="2:2" ht="13.5" customHeight="1" x14ac:dyDescent="0.2">
      <c r="B120" s="416"/>
    </row>
    <row r="121" spans="2:2" ht="13.5" customHeight="1" x14ac:dyDescent="0.2">
      <c r="B121" s="416"/>
    </row>
    <row r="122" spans="2:2" ht="13.5" customHeight="1" x14ac:dyDescent="0.2">
      <c r="B122" s="416"/>
    </row>
    <row r="123" spans="2:2" ht="13.5" customHeight="1" x14ac:dyDescent="0.2">
      <c r="B123" s="416"/>
    </row>
    <row r="124" spans="2:2" ht="13.5" customHeight="1" x14ac:dyDescent="0.2">
      <c r="B124" s="416"/>
    </row>
    <row r="125" spans="2:2" ht="13.5" customHeight="1" x14ac:dyDescent="0.2">
      <c r="B125" s="416"/>
    </row>
    <row r="126" spans="2:2" ht="13.5" customHeight="1" x14ac:dyDescent="0.2">
      <c r="B126" s="416"/>
    </row>
    <row r="127" spans="2:2" ht="13.5" customHeight="1" x14ac:dyDescent="0.2">
      <c r="B127" s="416"/>
    </row>
    <row r="128" spans="2:2" ht="13.5" customHeight="1" x14ac:dyDescent="0.2">
      <c r="B128" s="416"/>
    </row>
    <row r="129" spans="2:2" ht="13.5" customHeight="1" x14ac:dyDescent="0.2">
      <c r="B129" s="416"/>
    </row>
    <row r="130" spans="2:2" ht="13.5" customHeight="1" x14ac:dyDescent="0.2">
      <c r="B130" s="416"/>
    </row>
    <row r="131" spans="2:2" ht="13.5" customHeight="1" x14ac:dyDescent="0.2">
      <c r="B131" s="416"/>
    </row>
    <row r="132" spans="2:2" ht="13.5" customHeight="1" x14ac:dyDescent="0.2">
      <c r="B132" s="416"/>
    </row>
    <row r="133" spans="2:2" ht="13.5" customHeight="1" x14ac:dyDescent="0.2">
      <c r="B133" s="416"/>
    </row>
    <row r="134" spans="2:2" ht="13.5" customHeight="1" x14ac:dyDescent="0.2">
      <c r="B134" s="416"/>
    </row>
    <row r="135" spans="2:2" ht="13.5" customHeight="1" x14ac:dyDescent="0.2">
      <c r="B135" s="416"/>
    </row>
    <row r="136" spans="2:2" ht="13.5" customHeight="1" x14ac:dyDescent="0.2">
      <c r="B136" s="416"/>
    </row>
    <row r="137" spans="2:2" ht="13.5" customHeight="1" x14ac:dyDescent="0.2">
      <c r="B137" s="416"/>
    </row>
    <row r="138" spans="2:2" ht="13.5" customHeight="1" x14ac:dyDescent="0.2">
      <c r="B138" s="416"/>
    </row>
    <row r="139" spans="2:2" ht="13.5" customHeight="1" x14ac:dyDescent="0.2">
      <c r="B139" s="416"/>
    </row>
    <row r="140" spans="2:2" ht="13.5" customHeight="1" x14ac:dyDescent="0.2">
      <c r="B140" s="416"/>
    </row>
    <row r="141" spans="2:2" ht="13.5" customHeight="1" x14ac:dyDescent="0.2">
      <c r="B141" s="416"/>
    </row>
    <row r="142" spans="2:2" ht="13.5" customHeight="1" x14ac:dyDescent="0.2">
      <c r="B142" s="416"/>
    </row>
    <row r="143" spans="2:2" ht="13.5" customHeight="1" x14ac:dyDescent="0.2">
      <c r="B143" s="416"/>
    </row>
    <row r="144" spans="2:2" ht="13.5" customHeight="1" x14ac:dyDescent="0.2">
      <c r="B144" s="416"/>
    </row>
    <row r="145" spans="2:2" ht="13.5" customHeight="1" x14ac:dyDescent="0.2">
      <c r="B145" s="416"/>
    </row>
    <row r="146" spans="2:2" ht="13.5" customHeight="1" x14ac:dyDescent="0.2">
      <c r="B146" s="416"/>
    </row>
    <row r="147" spans="2:2" ht="13.5" customHeight="1" x14ac:dyDescent="0.2">
      <c r="B147" s="416"/>
    </row>
    <row r="148" spans="2:2" ht="13.5" customHeight="1" x14ac:dyDescent="0.2">
      <c r="B148" s="416"/>
    </row>
    <row r="149" spans="2:2" ht="13.5" customHeight="1" x14ac:dyDescent="0.2">
      <c r="B149" s="416"/>
    </row>
    <row r="150" spans="2:2" ht="13.5" customHeight="1" x14ac:dyDescent="0.2">
      <c r="B150" s="416"/>
    </row>
    <row r="151" spans="2:2" ht="13.5" customHeight="1" x14ac:dyDescent="0.2">
      <c r="B151" s="416"/>
    </row>
    <row r="152" spans="2:2" ht="13.5" customHeight="1" x14ac:dyDescent="0.2">
      <c r="B152" s="416"/>
    </row>
    <row r="153" spans="2:2" ht="13.5" customHeight="1" x14ac:dyDescent="0.2">
      <c r="B153" s="416"/>
    </row>
    <row r="154" spans="2:2" ht="13.5" customHeight="1" x14ac:dyDescent="0.2">
      <c r="B154" s="416"/>
    </row>
    <row r="155" spans="2:2" ht="13.5" customHeight="1" x14ac:dyDescent="0.2">
      <c r="B155" s="416"/>
    </row>
    <row r="156" spans="2:2" ht="13.5" customHeight="1" x14ac:dyDescent="0.2">
      <c r="B156" s="416"/>
    </row>
    <row r="157" spans="2:2" ht="13.5" customHeight="1" x14ac:dyDescent="0.2">
      <c r="B157" s="416"/>
    </row>
    <row r="158" spans="2:2" ht="13.5" customHeight="1" x14ac:dyDescent="0.2">
      <c r="B158" s="416"/>
    </row>
    <row r="159" spans="2:2" ht="13.5" customHeight="1" x14ac:dyDescent="0.2">
      <c r="B159" s="416"/>
    </row>
    <row r="160" spans="2:2" ht="13.5" customHeight="1" x14ac:dyDescent="0.2">
      <c r="B160" s="416"/>
    </row>
    <row r="161" spans="2:2" ht="13.5" customHeight="1" x14ac:dyDescent="0.2">
      <c r="B161" s="416"/>
    </row>
    <row r="162" spans="2:2" ht="13.5" customHeight="1" x14ac:dyDescent="0.2">
      <c r="B162" s="416"/>
    </row>
    <row r="163" spans="2:2" ht="13.5" customHeight="1" x14ac:dyDescent="0.2">
      <c r="B163" s="416"/>
    </row>
    <row r="164" spans="2:2" ht="13.5" customHeight="1" x14ac:dyDescent="0.2">
      <c r="B164" s="416"/>
    </row>
    <row r="165" spans="2:2" ht="13.5" customHeight="1" x14ac:dyDescent="0.2">
      <c r="B165" s="416"/>
    </row>
    <row r="166" spans="2:2" ht="13.5" customHeight="1" x14ac:dyDescent="0.2">
      <c r="B166" s="416"/>
    </row>
    <row r="167" spans="2:2" ht="13.5" customHeight="1" x14ac:dyDescent="0.2">
      <c r="B167" s="416"/>
    </row>
    <row r="168" spans="2:2" ht="13.5" customHeight="1" x14ac:dyDescent="0.2">
      <c r="B168" s="416"/>
    </row>
    <row r="169" spans="2:2" ht="13.5" customHeight="1" x14ac:dyDescent="0.2">
      <c r="B169" s="416"/>
    </row>
    <row r="170" spans="2:2" ht="13.5" customHeight="1" x14ac:dyDescent="0.2">
      <c r="B170" s="416"/>
    </row>
    <row r="171" spans="2:2" ht="13.5" customHeight="1" x14ac:dyDescent="0.2">
      <c r="B171" s="416"/>
    </row>
    <row r="172" spans="2:2" ht="13.5" customHeight="1" x14ac:dyDescent="0.2">
      <c r="B172" s="416"/>
    </row>
    <row r="173" spans="2:2" ht="13.5" customHeight="1" x14ac:dyDescent="0.2">
      <c r="B173" s="416"/>
    </row>
    <row r="174" spans="2:2" ht="13.5" customHeight="1" x14ac:dyDescent="0.2">
      <c r="B174" s="416"/>
    </row>
    <row r="175" spans="2:2" ht="13.5" customHeight="1" x14ac:dyDescent="0.2">
      <c r="B175" s="416"/>
    </row>
    <row r="176" spans="2:2" ht="13.5" customHeight="1" x14ac:dyDescent="0.2">
      <c r="B176" s="416"/>
    </row>
    <row r="177" spans="2:2" ht="13.5" customHeight="1" x14ac:dyDescent="0.2">
      <c r="B177" s="416"/>
    </row>
    <row r="178" spans="2:2" ht="13.5" customHeight="1" x14ac:dyDescent="0.2">
      <c r="B178" s="416"/>
    </row>
    <row r="179" spans="2:2" ht="13.5" customHeight="1" x14ac:dyDescent="0.2">
      <c r="B179" s="416"/>
    </row>
    <row r="180" spans="2:2" ht="13.5" customHeight="1" x14ac:dyDescent="0.2">
      <c r="B180" s="416"/>
    </row>
    <row r="181" spans="2:2" ht="13.5" customHeight="1" x14ac:dyDescent="0.2">
      <c r="B181" s="416"/>
    </row>
    <row r="182" spans="2:2" ht="13.5" customHeight="1" x14ac:dyDescent="0.2">
      <c r="B182" s="416"/>
    </row>
    <row r="183" spans="2:2" ht="13.5" customHeight="1" x14ac:dyDescent="0.2">
      <c r="B183" s="416"/>
    </row>
    <row r="184" spans="2:2" ht="13.5" customHeight="1" x14ac:dyDescent="0.2">
      <c r="B184" s="416"/>
    </row>
    <row r="185" spans="2:2" ht="13.5" customHeight="1" x14ac:dyDescent="0.2">
      <c r="B185" s="416"/>
    </row>
    <row r="186" spans="2:2" ht="13.5" customHeight="1" x14ac:dyDescent="0.2">
      <c r="B186" s="416"/>
    </row>
    <row r="187" spans="2:2" ht="13.5" customHeight="1" x14ac:dyDescent="0.2">
      <c r="B187" s="416"/>
    </row>
    <row r="188" spans="2:2" ht="13.5" customHeight="1" x14ac:dyDescent="0.2">
      <c r="B188" s="416"/>
    </row>
    <row r="189" spans="2:2" ht="13.5" customHeight="1" x14ac:dyDescent="0.2">
      <c r="B189" s="416"/>
    </row>
    <row r="190" spans="2:2" ht="13.5" customHeight="1" x14ac:dyDescent="0.2">
      <c r="B190" s="416"/>
    </row>
    <row r="191" spans="2:2" ht="13.5" customHeight="1" x14ac:dyDescent="0.2">
      <c r="B191" s="416"/>
    </row>
    <row r="192" spans="2:2" ht="13.5" customHeight="1" x14ac:dyDescent="0.2">
      <c r="B192" s="416"/>
    </row>
    <row r="193" spans="2:2" ht="13.5" customHeight="1" x14ac:dyDescent="0.2">
      <c r="B193" s="416"/>
    </row>
    <row r="194" spans="2:2" ht="13.5" customHeight="1" x14ac:dyDescent="0.2">
      <c r="B194" s="416"/>
    </row>
    <row r="195" spans="2:2" ht="13.5" customHeight="1" x14ac:dyDescent="0.2">
      <c r="B195" s="416"/>
    </row>
    <row r="196" spans="2:2" ht="13.5" customHeight="1" x14ac:dyDescent="0.2">
      <c r="B196" s="416"/>
    </row>
    <row r="197" spans="2:2" ht="13.5" customHeight="1" x14ac:dyDescent="0.2">
      <c r="B197" s="416"/>
    </row>
    <row r="198" spans="2:2" ht="13.5" customHeight="1" x14ac:dyDescent="0.2">
      <c r="B198" s="416"/>
    </row>
    <row r="199" spans="2:2" ht="13.5" customHeight="1" x14ac:dyDescent="0.2">
      <c r="B199" s="416"/>
    </row>
    <row r="200" spans="2:2" ht="13.5" customHeight="1" x14ac:dyDescent="0.2">
      <c r="B200" s="416"/>
    </row>
    <row r="201" spans="2:2" ht="13.5" customHeight="1" x14ac:dyDescent="0.2">
      <c r="B201" s="416"/>
    </row>
    <row r="202" spans="2:2" ht="13.5" customHeight="1" x14ac:dyDescent="0.2">
      <c r="B202" s="416"/>
    </row>
    <row r="203" spans="2:2" ht="13.5" customHeight="1" x14ac:dyDescent="0.2">
      <c r="B203" s="416"/>
    </row>
    <row r="204" spans="2:2" ht="13.5" customHeight="1" x14ac:dyDescent="0.2">
      <c r="B204" s="416"/>
    </row>
    <row r="205" spans="2:2" ht="13.5" customHeight="1" x14ac:dyDescent="0.2">
      <c r="B205" s="416"/>
    </row>
    <row r="206" spans="2:2" ht="13.5" customHeight="1" x14ac:dyDescent="0.2">
      <c r="B206" s="416"/>
    </row>
    <row r="207" spans="2:2" ht="13.5" customHeight="1" x14ac:dyDescent="0.2">
      <c r="B207" s="416"/>
    </row>
    <row r="208" spans="2:2" ht="13.5" customHeight="1" x14ac:dyDescent="0.2">
      <c r="B208" s="416"/>
    </row>
    <row r="209" spans="2:2" ht="13.5" customHeight="1" x14ac:dyDescent="0.2">
      <c r="B209" s="416"/>
    </row>
    <row r="210" spans="2:2" ht="13.5" customHeight="1" x14ac:dyDescent="0.2">
      <c r="B210" s="416"/>
    </row>
    <row r="211" spans="2:2" ht="13.5" customHeight="1" x14ac:dyDescent="0.2">
      <c r="B211" s="416"/>
    </row>
    <row r="212" spans="2:2" ht="13.5" customHeight="1" x14ac:dyDescent="0.2">
      <c r="B212" s="416"/>
    </row>
    <row r="213" spans="2:2" ht="13.5" customHeight="1" x14ac:dyDescent="0.2">
      <c r="B213" s="416"/>
    </row>
    <row r="214" spans="2:2" ht="13.5" customHeight="1" x14ac:dyDescent="0.2">
      <c r="B214" s="416"/>
    </row>
    <row r="215" spans="2:2" ht="13.5" customHeight="1" x14ac:dyDescent="0.2">
      <c r="B215" s="416"/>
    </row>
    <row r="216" spans="2:2" ht="13.5" customHeight="1" x14ac:dyDescent="0.2">
      <c r="B216" s="416"/>
    </row>
    <row r="217" spans="2:2" ht="13.5" customHeight="1" x14ac:dyDescent="0.2">
      <c r="B217" s="416"/>
    </row>
    <row r="218" spans="2:2" ht="13.5" customHeight="1" x14ac:dyDescent="0.2">
      <c r="B218" s="416"/>
    </row>
    <row r="219" spans="2:2" ht="13.5" customHeight="1" x14ac:dyDescent="0.2">
      <c r="B219" s="416"/>
    </row>
    <row r="220" spans="2:2" ht="13.5" customHeight="1" x14ac:dyDescent="0.2">
      <c r="B220" s="416"/>
    </row>
    <row r="221" spans="2:2" ht="13.5" customHeight="1" x14ac:dyDescent="0.2">
      <c r="B221" s="416"/>
    </row>
    <row r="222" spans="2:2" ht="13.5" customHeight="1" x14ac:dyDescent="0.2">
      <c r="B222" s="416"/>
    </row>
    <row r="223" spans="2:2" ht="13.5" customHeight="1" x14ac:dyDescent="0.2">
      <c r="B223" s="416"/>
    </row>
    <row r="224" spans="2:2" ht="13.5" customHeight="1" x14ac:dyDescent="0.2">
      <c r="B224" s="416"/>
    </row>
    <row r="225" spans="2:2" ht="13.5" customHeight="1" x14ac:dyDescent="0.2">
      <c r="B225" s="416"/>
    </row>
    <row r="226" spans="2:2" ht="13.5" customHeight="1" x14ac:dyDescent="0.2">
      <c r="B226" s="416"/>
    </row>
    <row r="227" spans="2:2" ht="13.5" customHeight="1" x14ac:dyDescent="0.2">
      <c r="B227" s="416"/>
    </row>
    <row r="228" spans="2:2" ht="13.5" customHeight="1" x14ac:dyDescent="0.2">
      <c r="B228" s="416"/>
    </row>
    <row r="229" spans="2:2" ht="13.5" customHeight="1" x14ac:dyDescent="0.2">
      <c r="B229" s="416"/>
    </row>
    <row r="230" spans="2:2" ht="13.5" customHeight="1" x14ac:dyDescent="0.2">
      <c r="B230" s="416"/>
    </row>
    <row r="231" spans="2:2" ht="13.5" customHeight="1" x14ac:dyDescent="0.2">
      <c r="B231" s="416"/>
    </row>
    <row r="232" spans="2:2" ht="13.5" customHeight="1" x14ac:dyDescent="0.2">
      <c r="B232" s="416"/>
    </row>
    <row r="233" spans="2:2" ht="13.5" customHeight="1" x14ac:dyDescent="0.2">
      <c r="B233" s="416"/>
    </row>
    <row r="234" spans="2:2" ht="13.5" customHeight="1" x14ac:dyDescent="0.2">
      <c r="B234" s="416"/>
    </row>
    <row r="235" spans="2:2" ht="13.5" customHeight="1" x14ac:dyDescent="0.2">
      <c r="B235" s="416"/>
    </row>
    <row r="236" spans="2:2" ht="13.5" customHeight="1" x14ac:dyDescent="0.2">
      <c r="B236" s="416"/>
    </row>
    <row r="237" spans="2:2" ht="13.5" customHeight="1" x14ac:dyDescent="0.2">
      <c r="B237" s="416"/>
    </row>
    <row r="238" spans="2:2" ht="13.5" customHeight="1" x14ac:dyDescent="0.2">
      <c r="B238" s="416"/>
    </row>
    <row r="239" spans="2:2" ht="13.5" customHeight="1" x14ac:dyDescent="0.2">
      <c r="B239" s="416"/>
    </row>
    <row r="240" spans="2:2" ht="13.5" customHeight="1" x14ac:dyDescent="0.2">
      <c r="B240" s="416"/>
    </row>
    <row r="241" spans="2:2" ht="13.5" customHeight="1" x14ac:dyDescent="0.2">
      <c r="B241" s="416"/>
    </row>
    <row r="242" spans="2:2" ht="13.5" customHeight="1" x14ac:dyDescent="0.2">
      <c r="B242" s="416"/>
    </row>
    <row r="243" spans="2:2" ht="13.5" customHeight="1" x14ac:dyDescent="0.2">
      <c r="B243" s="416"/>
    </row>
    <row r="244" spans="2:2" ht="13.5" customHeight="1" x14ac:dyDescent="0.2">
      <c r="B244" s="416"/>
    </row>
    <row r="245" spans="2:2" ht="13.5" customHeight="1" x14ac:dyDescent="0.2">
      <c r="B245" s="416"/>
    </row>
    <row r="246" spans="2:2" ht="13.5" customHeight="1" x14ac:dyDescent="0.2">
      <c r="B246" s="416"/>
    </row>
    <row r="247" spans="2:2" ht="13.5" customHeight="1" x14ac:dyDescent="0.2">
      <c r="B247" s="416"/>
    </row>
    <row r="248" spans="2:2" ht="13.5" customHeight="1" x14ac:dyDescent="0.2">
      <c r="B248" s="416"/>
    </row>
    <row r="249" spans="2:2" ht="13.5" customHeight="1" x14ac:dyDescent="0.2">
      <c r="B249" s="416"/>
    </row>
    <row r="250" spans="2:2" ht="13.5" customHeight="1" x14ac:dyDescent="0.2">
      <c r="B250" s="416"/>
    </row>
    <row r="251" spans="2:2" ht="13.5" customHeight="1" x14ac:dyDescent="0.2">
      <c r="B251" s="416"/>
    </row>
    <row r="252" spans="2:2" ht="13.5" customHeight="1" x14ac:dyDescent="0.2">
      <c r="B252" s="416"/>
    </row>
    <row r="253" spans="2:2" ht="13.5" customHeight="1" x14ac:dyDescent="0.2">
      <c r="B253" s="416"/>
    </row>
    <row r="254" spans="2:2" ht="13.5" customHeight="1" x14ac:dyDescent="0.2">
      <c r="B254" s="416"/>
    </row>
    <row r="255" spans="2:2" ht="13.5" customHeight="1" x14ac:dyDescent="0.2">
      <c r="B255" s="416"/>
    </row>
    <row r="256" spans="2:2" ht="13.5" customHeight="1" x14ac:dyDescent="0.2">
      <c r="B256" s="416"/>
    </row>
    <row r="257" spans="2:2" ht="13.5" customHeight="1" x14ac:dyDescent="0.2">
      <c r="B257" s="416"/>
    </row>
    <row r="258" spans="2:2" ht="13.5" customHeight="1" x14ac:dyDescent="0.2">
      <c r="B258" s="416"/>
    </row>
    <row r="259" spans="2:2" ht="13.5" customHeight="1" x14ac:dyDescent="0.2">
      <c r="B259" s="416"/>
    </row>
    <row r="260" spans="2:2" ht="13.5" customHeight="1" x14ac:dyDescent="0.2">
      <c r="B260" s="416"/>
    </row>
    <row r="261" spans="2:2" ht="13.5" customHeight="1" x14ac:dyDescent="0.2">
      <c r="B261" s="416"/>
    </row>
    <row r="262" spans="2:2" ht="13.5" customHeight="1" x14ac:dyDescent="0.2">
      <c r="B262" s="416"/>
    </row>
    <row r="263" spans="2:2" ht="13.5" customHeight="1" x14ac:dyDescent="0.2">
      <c r="B263" s="416"/>
    </row>
    <row r="264" spans="2:2" ht="13.5" customHeight="1" x14ac:dyDescent="0.2">
      <c r="B264" s="416"/>
    </row>
    <row r="265" spans="2:2" ht="13.5" customHeight="1" x14ac:dyDescent="0.2">
      <c r="B265" s="416"/>
    </row>
    <row r="266" spans="2:2" ht="13.5" customHeight="1" x14ac:dyDescent="0.2">
      <c r="B266" s="416"/>
    </row>
    <row r="267" spans="2:2" ht="13.5" customHeight="1" x14ac:dyDescent="0.2">
      <c r="B267" s="416"/>
    </row>
    <row r="268" spans="2:2" ht="13.5" customHeight="1" x14ac:dyDescent="0.2">
      <c r="B268" s="416"/>
    </row>
    <row r="269" spans="2:2" ht="13.5" customHeight="1" x14ac:dyDescent="0.2">
      <c r="B269" s="416"/>
    </row>
    <row r="270" spans="2:2" ht="13.5" customHeight="1" x14ac:dyDescent="0.2">
      <c r="B270" s="416"/>
    </row>
    <row r="271" spans="2:2" ht="13.5" customHeight="1" x14ac:dyDescent="0.2">
      <c r="B271" s="416"/>
    </row>
    <row r="272" spans="2:2" ht="13.5" customHeight="1" x14ac:dyDescent="0.2">
      <c r="B272" s="416"/>
    </row>
    <row r="273" spans="2:2" ht="13.5" customHeight="1" x14ac:dyDescent="0.2">
      <c r="B273" s="416"/>
    </row>
    <row r="274" spans="2:2" ht="13.5" customHeight="1" x14ac:dyDescent="0.2">
      <c r="B274" s="416"/>
    </row>
    <row r="275" spans="2:2" ht="13.5" customHeight="1" x14ac:dyDescent="0.2">
      <c r="B275" s="416"/>
    </row>
    <row r="276" spans="2:2" ht="13.5" customHeight="1" x14ac:dyDescent="0.2">
      <c r="B276" s="416"/>
    </row>
    <row r="277" spans="2:2" ht="13.5" customHeight="1" x14ac:dyDescent="0.2">
      <c r="B277" s="416"/>
    </row>
    <row r="278" spans="2:2" ht="13.5" customHeight="1" x14ac:dyDescent="0.2">
      <c r="B278" s="416"/>
    </row>
    <row r="279" spans="2:2" ht="13.5" customHeight="1" x14ac:dyDescent="0.2">
      <c r="B279" s="416"/>
    </row>
    <row r="280" spans="2:2" ht="13.5" customHeight="1" x14ac:dyDescent="0.2">
      <c r="B280" s="416"/>
    </row>
    <row r="281" spans="2:2" ht="13.5" customHeight="1" x14ac:dyDescent="0.2">
      <c r="B281" s="416"/>
    </row>
    <row r="282" spans="2:2" ht="13.5" customHeight="1" x14ac:dyDescent="0.2">
      <c r="B282" s="416"/>
    </row>
    <row r="283" spans="2:2" ht="13.5" customHeight="1" x14ac:dyDescent="0.2">
      <c r="B283" s="416"/>
    </row>
    <row r="284" spans="2:2" ht="13.5" customHeight="1" x14ac:dyDescent="0.2">
      <c r="B284" s="416"/>
    </row>
    <row r="285" spans="2:2" ht="13.5" customHeight="1" x14ac:dyDescent="0.2">
      <c r="B285" s="416"/>
    </row>
    <row r="286" spans="2:2" ht="13.5" customHeight="1" x14ac:dyDescent="0.2">
      <c r="B286" s="416"/>
    </row>
    <row r="287" spans="2:2" ht="13.5" customHeight="1" x14ac:dyDescent="0.2">
      <c r="B287" s="416"/>
    </row>
    <row r="288" spans="2:2" ht="13.5" customHeight="1" x14ac:dyDescent="0.2">
      <c r="B288" s="416"/>
    </row>
    <row r="289" spans="2:2" ht="13.5" customHeight="1" x14ac:dyDescent="0.2">
      <c r="B289" s="416"/>
    </row>
    <row r="290" spans="2:2" ht="13.5" customHeight="1" x14ac:dyDescent="0.2">
      <c r="B290" s="416"/>
    </row>
    <row r="291" spans="2:2" ht="13.5" customHeight="1" x14ac:dyDescent="0.2">
      <c r="B291" s="416"/>
    </row>
    <row r="292" spans="2:2" ht="13.5" customHeight="1" x14ac:dyDescent="0.2">
      <c r="B292" s="416"/>
    </row>
    <row r="293" spans="2:2" ht="13.5" customHeight="1" x14ac:dyDescent="0.2">
      <c r="B293" s="416"/>
    </row>
    <row r="294" spans="2:2" ht="13.5" customHeight="1" x14ac:dyDescent="0.2">
      <c r="B294" s="416"/>
    </row>
    <row r="295" spans="2:2" ht="13.5" customHeight="1" x14ac:dyDescent="0.2">
      <c r="B295" s="416"/>
    </row>
    <row r="296" spans="2:2" ht="13.5" customHeight="1" x14ac:dyDescent="0.2">
      <c r="B296" s="416"/>
    </row>
    <row r="297" spans="2:2" ht="13.5" customHeight="1" x14ac:dyDescent="0.2">
      <c r="B297" s="416"/>
    </row>
    <row r="298" spans="2:2" ht="13.5" customHeight="1" x14ac:dyDescent="0.2">
      <c r="B298" s="416"/>
    </row>
    <row r="299" spans="2:2" ht="13.5" customHeight="1" x14ac:dyDescent="0.2">
      <c r="B299" s="416"/>
    </row>
    <row r="300" spans="2:2" ht="13.5" customHeight="1" x14ac:dyDescent="0.2">
      <c r="B300" s="416"/>
    </row>
    <row r="301" spans="2:2" ht="13.5" customHeight="1" x14ac:dyDescent="0.2">
      <c r="B301" s="416"/>
    </row>
    <row r="302" spans="2:2" ht="13.5" customHeight="1" x14ac:dyDescent="0.2">
      <c r="B302" s="416"/>
    </row>
    <row r="303" spans="2:2" ht="13.5" customHeight="1" x14ac:dyDescent="0.2">
      <c r="B303" s="416"/>
    </row>
    <row r="304" spans="2:2" ht="13.5" customHeight="1" x14ac:dyDescent="0.2">
      <c r="B304" s="416"/>
    </row>
    <row r="305" spans="2:2" ht="13.5" customHeight="1" x14ac:dyDescent="0.2">
      <c r="B305" s="416"/>
    </row>
    <row r="306" spans="2:2" ht="13.5" customHeight="1" x14ac:dyDescent="0.2">
      <c r="B306" s="416"/>
    </row>
    <row r="307" spans="2:2" ht="13.5" customHeight="1" x14ac:dyDescent="0.2">
      <c r="B307" s="416"/>
    </row>
    <row r="308" spans="2:2" ht="13.5" customHeight="1" x14ac:dyDescent="0.2">
      <c r="B308" s="416"/>
    </row>
    <row r="309" spans="2:2" ht="13.5" customHeight="1" x14ac:dyDescent="0.2">
      <c r="B309" s="416"/>
    </row>
    <row r="310" spans="2:2" ht="13.5" customHeight="1" x14ac:dyDescent="0.2">
      <c r="B310" s="416"/>
    </row>
    <row r="311" spans="2:2" ht="13.5" customHeight="1" x14ac:dyDescent="0.2">
      <c r="B311" s="416"/>
    </row>
    <row r="312" spans="2:2" ht="13.5" customHeight="1" x14ac:dyDescent="0.2">
      <c r="B312" s="416"/>
    </row>
    <row r="313" spans="2:2" ht="13.5" customHeight="1" x14ac:dyDescent="0.2">
      <c r="B313" s="416"/>
    </row>
    <row r="314" spans="2:2" ht="13.5" customHeight="1" x14ac:dyDescent="0.2">
      <c r="B314" s="416"/>
    </row>
    <row r="315" spans="2:2" ht="13.5" customHeight="1" x14ac:dyDescent="0.2">
      <c r="B315" s="416"/>
    </row>
    <row r="316" spans="2:2" ht="13.5" customHeight="1" x14ac:dyDescent="0.2">
      <c r="B316" s="416"/>
    </row>
    <row r="317" spans="2:2" ht="13.5" customHeight="1" x14ac:dyDescent="0.2">
      <c r="B317" s="416"/>
    </row>
    <row r="318" spans="2:2" ht="13.5" customHeight="1" x14ac:dyDescent="0.2">
      <c r="B318" s="416"/>
    </row>
    <row r="319" spans="2:2" ht="13.5" customHeight="1" x14ac:dyDescent="0.2">
      <c r="B319" s="416"/>
    </row>
    <row r="320" spans="2:2" ht="13.5" customHeight="1" x14ac:dyDescent="0.2">
      <c r="B320" s="416"/>
    </row>
    <row r="321" spans="2:2" ht="13.5" customHeight="1" x14ac:dyDescent="0.2">
      <c r="B321" s="416"/>
    </row>
    <row r="322" spans="2:2" ht="13.5" customHeight="1" x14ac:dyDescent="0.2">
      <c r="B322" s="416"/>
    </row>
    <row r="323" spans="2:2" ht="13.5" customHeight="1" x14ac:dyDescent="0.2">
      <c r="B323" s="416"/>
    </row>
    <row r="324" spans="2:2" ht="13.5" customHeight="1" x14ac:dyDescent="0.2">
      <c r="B324" s="416"/>
    </row>
    <row r="325" spans="2:2" ht="13.5" customHeight="1" x14ac:dyDescent="0.2">
      <c r="B325" s="416"/>
    </row>
    <row r="326" spans="2:2" ht="13.5" customHeight="1" x14ac:dyDescent="0.2">
      <c r="B326" s="416"/>
    </row>
    <row r="327" spans="2:2" ht="13.5" customHeight="1" x14ac:dyDescent="0.2">
      <c r="B327" s="416"/>
    </row>
    <row r="328" spans="2:2" ht="13.5" customHeight="1" x14ac:dyDescent="0.2">
      <c r="B328" s="416"/>
    </row>
    <row r="329" spans="2:2" ht="13.5" customHeight="1" x14ac:dyDescent="0.2">
      <c r="B329" s="416"/>
    </row>
    <row r="330" spans="2:2" ht="13.5" customHeight="1" x14ac:dyDescent="0.2">
      <c r="B330" s="416"/>
    </row>
    <row r="331" spans="2:2" ht="13.5" customHeight="1" x14ac:dyDescent="0.2">
      <c r="B331" s="416"/>
    </row>
    <row r="332" spans="2:2" ht="13.5" customHeight="1" x14ac:dyDescent="0.2">
      <c r="B332" s="416"/>
    </row>
    <row r="333" spans="2:2" ht="13.5" customHeight="1" x14ac:dyDescent="0.2">
      <c r="B333" s="416"/>
    </row>
    <row r="334" spans="2:2" ht="13.5" customHeight="1" x14ac:dyDescent="0.2">
      <c r="B334" s="416"/>
    </row>
    <row r="335" spans="2:2" ht="13.5" customHeight="1" x14ac:dyDescent="0.2">
      <c r="B335" s="416"/>
    </row>
    <row r="336" spans="2:2" ht="13.5" customHeight="1" x14ac:dyDescent="0.2">
      <c r="B336" s="416"/>
    </row>
    <row r="337" spans="2:2" ht="13.5" customHeight="1" x14ac:dyDescent="0.2">
      <c r="B337" s="416"/>
    </row>
    <row r="338" spans="2:2" ht="13.5" customHeight="1" x14ac:dyDescent="0.2">
      <c r="B338" s="416"/>
    </row>
    <row r="339" spans="2:2" ht="13.5" customHeight="1" x14ac:dyDescent="0.2">
      <c r="B339" s="416"/>
    </row>
    <row r="340" spans="2:2" ht="13.5" customHeight="1" x14ac:dyDescent="0.2">
      <c r="B340" s="416"/>
    </row>
    <row r="341" spans="2:2" ht="13.5" customHeight="1" x14ac:dyDescent="0.2">
      <c r="B341" s="416"/>
    </row>
    <row r="342" spans="2:2" ht="13.5" customHeight="1" x14ac:dyDescent="0.2">
      <c r="B342" s="416"/>
    </row>
    <row r="343" spans="2:2" ht="13.5" customHeight="1" x14ac:dyDescent="0.2">
      <c r="B343" s="416"/>
    </row>
    <row r="344" spans="2:2" ht="13.5" customHeight="1" x14ac:dyDescent="0.2">
      <c r="B344" s="416"/>
    </row>
    <row r="345" spans="2:2" ht="13.5" customHeight="1" x14ac:dyDescent="0.2">
      <c r="B345" s="416"/>
    </row>
    <row r="346" spans="2:2" ht="13.5" customHeight="1" x14ac:dyDescent="0.2">
      <c r="B346" s="416"/>
    </row>
    <row r="347" spans="2:2" ht="13.5" customHeight="1" x14ac:dyDescent="0.2">
      <c r="B347" s="416"/>
    </row>
    <row r="348" spans="2:2" ht="13.5" customHeight="1" x14ac:dyDescent="0.2">
      <c r="B348" s="416"/>
    </row>
    <row r="349" spans="2:2" ht="13.5" customHeight="1" x14ac:dyDescent="0.2">
      <c r="B349" s="416"/>
    </row>
    <row r="350" spans="2:2" ht="13.5" customHeight="1" x14ac:dyDescent="0.2">
      <c r="B350" s="416"/>
    </row>
    <row r="351" spans="2:2" ht="13.5" customHeight="1" x14ac:dyDescent="0.2">
      <c r="B351" s="416"/>
    </row>
    <row r="352" spans="2:2" ht="13.5" customHeight="1" x14ac:dyDescent="0.2">
      <c r="B352" s="416"/>
    </row>
    <row r="353" spans="2:2" ht="13.5" customHeight="1" x14ac:dyDescent="0.2">
      <c r="B353" s="416"/>
    </row>
    <row r="354" spans="2:2" ht="13.5" customHeight="1" x14ac:dyDescent="0.2">
      <c r="B354" s="416"/>
    </row>
    <row r="355" spans="2:2" ht="13.5" customHeight="1" x14ac:dyDescent="0.2">
      <c r="B355" s="416"/>
    </row>
    <row r="356" spans="2:2" ht="13.5" customHeight="1" x14ac:dyDescent="0.2">
      <c r="B356" s="416"/>
    </row>
    <row r="357" spans="2:2" ht="13.5" customHeight="1" x14ac:dyDescent="0.2">
      <c r="B357" s="416"/>
    </row>
    <row r="358" spans="2:2" ht="13.5" customHeight="1" x14ac:dyDescent="0.2">
      <c r="B358" s="416"/>
    </row>
    <row r="359" spans="2:2" ht="13.5" customHeight="1" x14ac:dyDescent="0.2">
      <c r="B359" s="416"/>
    </row>
    <row r="360" spans="2:2" ht="13.5" customHeight="1" x14ac:dyDescent="0.2">
      <c r="B360" s="416"/>
    </row>
    <row r="361" spans="2:2" ht="13.5" customHeight="1" x14ac:dyDescent="0.2">
      <c r="B361" s="416"/>
    </row>
    <row r="362" spans="2:2" ht="13.5" customHeight="1" x14ac:dyDescent="0.2">
      <c r="B362" s="416"/>
    </row>
    <row r="363" spans="2:2" ht="13.5" customHeight="1" x14ac:dyDescent="0.2">
      <c r="B363" s="416"/>
    </row>
    <row r="364" spans="2:2" ht="13.5" customHeight="1" x14ac:dyDescent="0.2">
      <c r="B364" s="416"/>
    </row>
    <row r="365" spans="2:2" ht="13.5" customHeight="1" x14ac:dyDescent="0.2">
      <c r="B365" s="416"/>
    </row>
    <row r="366" spans="2:2" ht="13.5" customHeight="1" x14ac:dyDescent="0.2">
      <c r="B366" s="416"/>
    </row>
    <row r="367" spans="2:2" ht="13.5" customHeight="1" x14ac:dyDescent="0.2">
      <c r="B367" s="416"/>
    </row>
    <row r="368" spans="2:2" ht="13.5" customHeight="1" x14ac:dyDescent="0.2">
      <c r="B368" s="416"/>
    </row>
    <row r="369" spans="2:2" ht="13.5" customHeight="1" x14ac:dyDescent="0.2">
      <c r="B369" s="416"/>
    </row>
    <row r="370" spans="2:2" ht="13.5" customHeight="1" x14ac:dyDescent="0.2">
      <c r="B370" s="416"/>
    </row>
    <row r="371" spans="2:2" ht="13.5" customHeight="1" x14ac:dyDescent="0.2">
      <c r="B371" s="416"/>
    </row>
    <row r="372" spans="2:2" ht="13.5" customHeight="1" x14ac:dyDescent="0.2">
      <c r="B372" s="416"/>
    </row>
    <row r="373" spans="2:2" ht="13.5" customHeight="1" x14ac:dyDescent="0.2">
      <c r="B373" s="416"/>
    </row>
    <row r="374" spans="2:2" ht="13.5" customHeight="1" x14ac:dyDescent="0.2">
      <c r="B374" s="416"/>
    </row>
    <row r="375" spans="2:2" ht="13.5" customHeight="1" x14ac:dyDescent="0.2">
      <c r="B375" s="416"/>
    </row>
    <row r="376" spans="2:2" ht="13.5" customHeight="1" x14ac:dyDescent="0.2">
      <c r="B376" s="416"/>
    </row>
    <row r="377" spans="2:2" ht="13.5" customHeight="1" x14ac:dyDescent="0.2">
      <c r="B377" s="416"/>
    </row>
    <row r="378" spans="2:2" ht="13.5" customHeight="1" x14ac:dyDescent="0.2">
      <c r="B378" s="416"/>
    </row>
    <row r="379" spans="2:2" ht="13.5" customHeight="1" x14ac:dyDescent="0.2">
      <c r="B379" s="416"/>
    </row>
    <row r="380" spans="2:2" ht="13.5" customHeight="1" x14ac:dyDescent="0.2">
      <c r="B380" s="416"/>
    </row>
    <row r="381" spans="2:2" ht="13.5" customHeight="1" x14ac:dyDescent="0.2">
      <c r="B381" s="416"/>
    </row>
    <row r="382" spans="2:2" ht="13.5" customHeight="1" x14ac:dyDescent="0.2">
      <c r="B382" s="416"/>
    </row>
    <row r="383" spans="2:2" ht="13.5" customHeight="1" x14ac:dyDescent="0.2">
      <c r="B383" s="416"/>
    </row>
    <row r="384" spans="2:2" ht="13.5" customHeight="1" x14ac:dyDescent="0.2">
      <c r="B384" s="416"/>
    </row>
    <row r="385" spans="2:2" ht="13.5" customHeight="1" x14ac:dyDescent="0.2">
      <c r="B385" s="416"/>
    </row>
    <row r="386" spans="2:2" ht="13.5" customHeight="1" x14ac:dyDescent="0.2">
      <c r="B386" s="416"/>
    </row>
    <row r="387" spans="2:2" ht="13.5" customHeight="1" x14ac:dyDescent="0.2">
      <c r="B387" s="416"/>
    </row>
    <row r="388" spans="2:2" ht="13.5" customHeight="1" x14ac:dyDescent="0.2">
      <c r="B388" s="416"/>
    </row>
    <row r="389" spans="2:2" ht="13.5" customHeight="1" x14ac:dyDescent="0.2">
      <c r="B389" s="416"/>
    </row>
    <row r="390" spans="2:2" ht="13.5" customHeight="1" x14ac:dyDescent="0.2">
      <c r="B390" s="416"/>
    </row>
    <row r="391" spans="2:2" ht="13.5" customHeight="1" x14ac:dyDescent="0.2">
      <c r="B391" s="416"/>
    </row>
    <row r="392" spans="2:2" ht="13.5" customHeight="1" x14ac:dyDescent="0.2">
      <c r="B392" s="416"/>
    </row>
    <row r="393" spans="2:2" ht="13.5" customHeight="1" x14ac:dyDescent="0.2">
      <c r="B393" s="416"/>
    </row>
    <row r="394" spans="2:2" ht="13.5" customHeight="1" x14ac:dyDescent="0.2">
      <c r="B394" s="416"/>
    </row>
    <row r="395" spans="2:2" ht="13.5" customHeight="1" x14ac:dyDescent="0.2">
      <c r="B395" s="416"/>
    </row>
    <row r="396" spans="2:2" ht="13.5" customHeight="1" x14ac:dyDescent="0.2">
      <c r="B396" s="416"/>
    </row>
    <row r="397" spans="2:2" ht="13.5" customHeight="1" x14ac:dyDescent="0.2">
      <c r="B397" s="416"/>
    </row>
    <row r="398" spans="2:2" ht="13.5" customHeight="1" x14ac:dyDescent="0.2">
      <c r="B398" s="416"/>
    </row>
    <row r="399" spans="2:2" ht="13.5" customHeight="1" x14ac:dyDescent="0.2">
      <c r="B399" s="416"/>
    </row>
    <row r="400" spans="2:2" ht="13.5" customHeight="1" x14ac:dyDescent="0.2">
      <c r="B400" s="416"/>
    </row>
    <row r="401" spans="2:2" ht="13.5" customHeight="1" x14ac:dyDescent="0.2">
      <c r="B401" s="416"/>
    </row>
    <row r="402" spans="2:2" ht="13.5" customHeight="1" x14ac:dyDescent="0.2">
      <c r="B402" s="416"/>
    </row>
    <row r="403" spans="2:2" ht="13.5" customHeight="1" x14ac:dyDescent="0.2">
      <c r="B403" s="416"/>
    </row>
    <row r="404" spans="2:2" ht="13.5" customHeight="1" x14ac:dyDescent="0.2">
      <c r="B404" s="416"/>
    </row>
    <row r="405" spans="2:2" ht="13.5" customHeight="1" x14ac:dyDescent="0.2">
      <c r="B405" s="416"/>
    </row>
    <row r="406" spans="2:2" ht="13.5" customHeight="1" x14ac:dyDescent="0.2">
      <c r="B406" s="416"/>
    </row>
    <row r="407" spans="2:2" ht="13.5" customHeight="1" x14ac:dyDescent="0.2">
      <c r="B407" s="416"/>
    </row>
    <row r="408" spans="2:2" ht="13.5" customHeight="1" x14ac:dyDescent="0.2">
      <c r="B408" s="416"/>
    </row>
    <row r="409" spans="2:2" ht="13.5" customHeight="1" x14ac:dyDescent="0.2">
      <c r="B409" s="416"/>
    </row>
    <row r="410" spans="2:2" ht="13.5" customHeight="1" x14ac:dyDescent="0.2">
      <c r="B410" s="416"/>
    </row>
    <row r="411" spans="2:2" ht="13.5" customHeight="1" x14ac:dyDescent="0.2">
      <c r="B411" s="416"/>
    </row>
    <row r="412" spans="2:2" ht="13.5" customHeight="1" x14ac:dyDescent="0.2">
      <c r="B412" s="416"/>
    </row>
    <row r="413" spans="2:2" ht="13.5" customHeight="1" x14ac:dyDescent="0.2">
      <c r="B413" s="416"/>
    </row>
    <row r="414" spans="2:2" ht="13.5" customHeight="1" x14ac:dyDescent="0.2">
      <c r="B414" s="416"/>
    </row>
    <row r="415" spans="2:2" ht="13.5" customHeight="1" x14ac:dyDescent="0.2">
      <c r="B415" s="416"/>
    </row>
    <row r="416" spans="2:2" ht="13.5" customHeight="1" x14ac:dyDescent="0.2">
      <c r="B416" s="416"/>
    </row>
    <row r="417" spans="2:2" ht="13.5" customHeight="1" x14ac:dyDescent="0.2">
      <c r="B417" s="416"/>
    </row>
    <row r="418" spans="2:2" ht="13.5" customHeight="1" x14ac:dyDescent="0.2">
      <c r="B418" s="416"/>
    </row>
    <row r="419" spans="2:2" ht="13.5" customHeight="1" x14ac:dyDescent="0.2">
      <c r="B419" s="416"/>
    </row>
    <row r="420" spans="2:2" ht="13.5" customHeight="1" x14ac:dyDescent="0.2">
      <c r="B420" s="416"/>
    </row>
    <row r="421" spans="2:2" ht="13.5" customHeight="1" x14ac:dyDescent="0.2">
      <c r="B421" s="416"/>
    </row>
    <row r="422" spans="2:2" ht="13.5" customHeight="1" x14ac:dyDescent="0.2">
      <c r="B422" s="416"/>
    </row>
    <row r="423" spans="2:2" ht="13.5" customHeight="1" x14ac:dyDescent="0.2">
      <c r="B423" s="416"/>
    </row>
    <row r="424" spans="2:2" ht="13.5" customHeight="1" x14ac:dyDescent="0.2">
      <c r="B424" s="416"/>
    </row>
    <row r="425" spans="2:2" ht="13.5" customHeight="1" x14ac:dyDescent="0.2">
      <c r="B425" s="416"/>
    </row>
    <row r="426" spans="2:2" ht="13.5" customHeight="1" x14ac:dyDescent="0.2">
      <c r="B426" s="416"/>
    </row>
    <row r="427" spans="2:2" ht="13.5" customHeight="1" x14ac:dyDescent="0.2">
      <c r="B427" s="416"/>
    </row>
    <row r="428" spans="2:2" ht="13.5" customHeight="1" x14ac:dyDescent="0.2">
      <c r="B428" s="416"/>
    </row>
    <row r="429" spans="2:2" ht="13.5" customHeight="1" x14ac:dyDescent="0.2">
      <c r="B429" s="416"/>
    </row>
    <row r="430" spans="2:2" ht="13.5" customHeight="1" x14ac:dyDescent="0.2">
      <c r="B430" s="416"/>
    </row>
    <row r="431" spans="2:2" ht="13.5" customHeight="1" x14ac:dyDescent="0.2">
      <c r="B431" s="416"/>
    </row>
    <row r="432" spans="2:2" ht="13.5" customHeight="1" x14ac:dyDescent="0.2">
      <c r="B432" s="416"/>
    </row>
    <row r="433" spans="2:2" ht="13.5" customHeight="1" x14ac:dyDescent="0.2">
      <c r="B433" s="416"/>
    </row>
    <row r="434" spans="2:2" ht="13.5" customHeight="1" x14ac:dyDescent="0.2">
      <c r="B434" s="416"/>
    </row>
    <row r="435" spans="2:2" ht="13.5" customHeight="1" x14ac:dyDescent="0.2">
      <c r="B435" s="416"/>
    </row>
    <row r="436" spans="2:2" ht="13.5" customHeight="1" x14ac:dyDescent="0.2">
      <c r="B436" s="416"/>
    </row>
    <row r="437" spans="2:2" ht="13.5" customHeight="1" x14ac:dyDescent="0.2">
      <c r="B437" s="416"/>
    </row>
    <row r="438" spans="2:2" ht="13.5" customHeight="1" x14ac:dyDescent="0.2">
      <c r="B438" s="416"/>
    </row>
    <row r="439" spans="2:2" ht="13.5" customHeight="1" x14ac:dyDescent="0.2">
      <c r="B439" s="416"/>
    </row>
    <row r="440" spans="2:2" ht="13.5" customHeight="1" x14ac:dyDescent="0.2">
      <c r="B440" s="416"/>
    </row>
    <row r="441" spans="2:2" ht="13.5" customHeight="1" x14ac:dyDescent="0.2">
      <c r="B441" s="416"/>
    </row>
    <row r="442" spans="2:2" ht="13.5" customHeight="1" x14ac:dyDescent="0.2">
      <c r="B442" s="416"/>
    </row>
    <row r="443" spans="2:2" ht="13.5" customHeight="1" x14ac:dyDescent="0.2">
      <c r="B443" s="416"/>
    </row>
    <row r="444" spans="2:2" ht="13.5" customHeight="1" x14ac:dyDescent="0.2">
      <c r="B444" s="416"/>
    </row>
    <row r="445" spans="2:2" ht="13.5" customHeight="1" x14ac:dyDescent="0.2">
      <c r="B445" s="416"/>
    </row>
    <row r="446" spans="2:2" ht="13.5" customHeight="1" x14ac:dyDescent="0.2">
      <c r="B446" s="416"/>
    </row>
    <row r="447" spans="2:2" ht="13.5" customHeight="1" x14ac:dyDescent="0.2">
      <c r="B447" s="416"/>
    </row>
    <row r="448" spans="2:2" ht="13.5" customHeight="1" x14ac:dyDescent="0.2">
      <c r="B448" s="416"/>
    </row>
    <row r="449" spans="2:2" ht="13.5" customHeight="1" x14ac:dyDescent="0.2">
      <c r="B449" s="416"/>
    </row>
    <row r="450" spans="2:2" ht="13.5" customHeight="1" x14ac:dyDescent="0.2">
      <c r="B450" s="416"/>
    </row>
    <row r="451" spans="2:2" ht="13.5" customHeight="1" x14ac:dyDescent="0.2">
      <c r="B451" s="416"/>
    </row>
    <row r="452" spans="2:2" ht="13.5" customHeight="1" x14ac:dyDescent="0.2">
      <c r="B452" s="416"/>
    </row>
    <row r="453" spans="2:2" ht="13.5" customHeight="1" x14ac:dyDescent="0.2">
      <c r="B453" s="416"/>
    </row>
    <row r="454" spans="2:2" ht="13.5" customHeight="1" x14ac:dyDescent="0.2">
      <c r="B454" s="416"/>
    </row>
    <row r="455" spans="2:2" ht="13.5" customHeight="1" x14ac:dyDescent="0.2">
      <c r="B455" s="416"/>
    </row>
    <row r="456" spans="2:2" ht="13.5" customHeight="1" x14ac:dyDescent="0.2">
      <c r="B456" s="416"/>
    </row>
    <row r="457" spans="2:2" ht="13.5" customHeight="1" x14ac:dyDescent="0.2">
      <c r="B457" s="416"/>
    </row>
    <row r="458" spans="2:2" ht="13.5" customHeight="1" x14ac:dyDescent="0.2">
      <c r="B458" s="416"/>
    </row>
    <row r="459" spans="2:2" ht="13.5" customHeight="1" x14ac:dyDescent="0.2">
      <c r="B459" s="416"/>
    </row>
    <row r="460" spans="2:2" ht="13.5" customHeight="1" x14ac:dyDescent="0.2">
      <c r="B460" s="416"/>
    </row>
    <row r="461" spans="2:2" ht="13.5" customHeight="1" x14ac:dyDescent="0.2">
      <c r="B461" s="416"/>
    </row>
    <row r="462" spans="2:2" ht="13.5" customHeight="1" x14ac:dyDescent="0.2">
      <c r="B462" s="416"/>
    </row>
    <row r="463" spans="2:2" ht="13.5" customHeight="1" x14ac:dyDescent="0.2">
      <c r="B463" s="416"/>
    </row>
    <row r="464" spans="2:2" ht="13.5" customHeight="1" x14ac:dyDescent="0.2">
      <c r="B464" s="416"/>
    </row>
    <row r="465" spans="2:2" ht="13.5" customHeight="1" x14ac:dyDescent="0.2">
      <c r="B465" s="416"/>
    </row>
    <row r="466" spans="2:2" ht="13.5" customHeight="1" x14ac:dyDescent="0.2">
      <c r="B466" s="416"/>
    </row>
    <row r="467" spans="2:2" ht="13.5" customHeight="1" x14ac:dyDescent="0.2">
      <c r="B467" s="416"/>
    </row>
    <row r="468" spans="2:2" ht="13.5" customHeight="1" x14ac:dyDescent="0.2">
      <c r="B468" s="416"/>
    </row>
    <row r="469" spans="2:2" ht="13.5" customHeight="1" x14ac:dyDescent="0.2">
      <c r="B469" s="416"/>
    </row>
    <row r="470" spans="2:2" ht="13.5" customHeight="1" x14ac:dyDescent="0.2">
      <c r="B470" s="416"/>
    </row>
    <row r="471" spans="2:2" ht="13.5" customHeight="1" x14ac:dyDescent="0.2">
      <c r="B471" s="416"/>
    </row>
    <row r="472" spans="2:2" ht="13.5" customHeight="1" x14ac:dyDescent="0.2">
      <c r="B472" s="416"/>
    </row>
    <row r="473" spans="2:2" ht="13.5" customHeight="1" x14ac:dyDescent="0.2">
      <c r="B473" s="416"/>
    </row>
    <row r="474" spans="2:2" ht="13.5" customHeight="1" x14ac:dyDescent="0.2">
      <c r="B474" s="416"/>
    </row>
    <row r="475" spans="2:2" ht="13.5" customHeight="1" x14ac:dyDescent="0.2">
      <c r="B475" s="416"/>
    </row>
    <row r="476" spans="2:2" ht="13.5" customHeight="1" x14ac:dyDescent="0.2">
      <c r="B476" s="416"/>
    </row>
    <row r="477" spans="2:2" ht="13.5" customHeight="1" x14ac:dyDescent="0.2">
      <c r="B477" s="416"/>
    </row>
    <row r="478" spans="2:2" ht="13.5" customHeight="1" x14ac:dyDescent="0.2">
      <c r="B478" s="416"/>
    </row>
    <row r="479" spans="2:2" ht="13.5" customHeight="1" x14ac:dyDescent="0.2">
      <c r="B479" s="416"/>
    </row>
    <row r="480" spans="2:2" ht="13.5" customHeight="1" x14ac:dyDescent="0.2">
      <c r="B480" s="416"/>
    </row>
    <row r="481" spans="2:2" ht="13.5" customHeight="1" x14ac:dyDescent="0.2">
      <c r="B481" s="416"/>
    </row>
    <row r="482" spans="2:2" ht="13.5" customHeight="1" x14ac:dyDescent="0.2">
      <c r="B482" s="416"/>
    </row>
    <row r="483" spans="2:2" ht="13.5" customHeight="1" x14ac:dyDescent="0.2">
      <c r="B483" s="416"/>
    </row>
    <row r="484" spans="2:2" ht="13.5" customHeight="1" x14ac:dyDescent="0.2">
      <c r="B484" s="416"/>
    </row>
    <row r="485" spans="2:2" ht="13.5" customHeight="1" x14ac:dyDescent="0.2">
      <c r="B485" s="416"/>
    </row>
    <row r="486" spans="2:2" ht="13.5" customHeight="1" x14ac:dyDescent="0.2">
      <c r="B486" s="416"/>
    </row>
    <row r="487" spans="2:2" ht="13.5" customHeight="1" x14ac:dyDescent="0.2">
      <c r="B487" s="416"/>
    </row>
    <row r="488" spans="2:2" ht="13.5" customHeight="1" x14ac:dyDescent="0.2">
      <c r="B488" s="416"/>
    </row>
    <row r="489" spans="2:2" ht="13.5" customHeight="1" x14ac:dyDescent="0.2">
      <c r="B489" s="416"/>
    </row>
    <row r="490" spans="2:2" ht="13.5" customHeight="1" x14ac:dyDescent="0.2">
      <c r="B490" s="416"/>
    </row>
    <row r="491" spans="2:2" ht="13.5" customHeight="1" x14ac:dyDescent="0.2">
      <c r="B491" s="416"/>
    </row>
    <row r="492" spans="2:2" ht="13.5" customHeight="1" x14ac:dyDescent="0.2">
      <c r="B492" s="416"/>
    </row>
    <row r="493" spans="2:2" ht="13.5" customHeight="1" x14ac:dyDescent="0.2">
      <c r="B493" s="416"/>
    </row>
    <row r="494" spans="2:2" ht="13.5" customHeight="1" x14ac:dyDescent="0.2">
      <c r="B494" s="416"/>
    </row>
    <row r="495" spans="2:2" ht="13.5" customHeight="1" x14ac:dyDescent="0.2">
      <c r="B495" s="416"/>
    </row>
    <row r="496" spans="2:2" ht="13.5" customHeight="1" x14ac:dyDescent="0.2">
      <c r="B496" s="416"/>
    </row>
    <row r="497" spans="2:2" ht="13.5" customHeight="1" x14ac:dyDescent="0.2">
      <c r="B497" s="416"/>
    </row>
    <row r="498" spans="2:2" ht="13.5" customHeight="1" x14ac:dyDescent="0.2">
      <c r="B498" s="416"/>
    </row>
    <row r="499" spans="2:2" ht="13.5" customHeight="1" x14ac:dyDescent="0.2">
      <c r="B499" s="416"/>
    </row>
    <row r="500" spans="2:2" ht="13.5" customHeight="1" x14ac:dyDescent="0.2">
      <c r="B500" s="416"/>
    </row>
    <row r="501" spans="2:2" ht="13.5" customHeight="1" x14ac:dyDescent="0.2">
      <c r="B501" s="416"/>
    </row>
    <row r="502" spans="2:2" ht="13.5" customHeight="1" x14ac:dyDescent="0.2">
      <c r="B502" s="416"/>
    </row>
    <row r="503" spans="2:2" ht="13.5" customHeight="1" x14ac:dyDescent="0.2">
      <c r="B503" s="416"/>
    </row>
    <row r="504" spans="2:2" ht="13.5" customHeight="1" x14ac:dyDescent="0.2">
      <c r="B504" s="416"/>
    </row>
    <row r="505" spans="2:2" ht="13.5" customHeight="1" x14ac:dyDescent="0.2">
      <c r="B505" s="416"/>
    </row>
    <row r="506" spans="2:2" ht="13.5" customHeight="1" x14ac:dyDescent="0.2">
      <c r="B506" s="416"/>
    </row>
    <row r="507" spans="2:2" ht="13.5" customHeight="1" x14ac:dyDescent="0.2">
      <c r="B507" s="416"/>
    </row>
    <row r="508" spans="2:2" ht="13.5" customHeight="1" x14ac:dyDescent="0.2">
      <c r="B508" s="416"/>
    </row>
    <row r="509" spans="2:2" ht="13.5" customHeight="1" x14ac:dyDescent="0.2">
      <c r="B509" s="416"/>
    </row>
    <row r="510" spans="2:2" ht="13.5" customHeight="1" x14ac:dyDescent="0.2">
      <c r="B510" s="416"/>
    </row>
    <row r="511" spans="2:2" ht="13.5" customHeight="1" x14ac:dyDescent="0.2">
      <c r="B511" s="416"/>
    </row>
    <row r="512" spans="2:2" ht="13.5" customHeight="1" x14ac:dyDescent="0.2">
      <c r="B512" s="416"/>
    </row>
    <row r="513" spans="2:2" ht="13.5" customHeight="1" x14ac:dyDescent="0.2">
      <c r="B513" s="416"/>
    </row>
    <row r="514" spans="2:2" ht="13.5" customHeight="1" x14ac:dyDescent="0.2">
      <c r="B514" s="416"/>
    </row>
    <row r="515" spans="2:2" ht="13.5" customHeight="1" x14ac:dyDescent="0.2">
      <c r="B515" s="416"/>
    </row>
    <row r="516" spans="2:2" ht="13.5" customHeight="1" x14ac:dyDescent="0.2">
      <c r="B516" s="416"/>
    </row>
    <row r="517" spans="2:2" ht="13.5" customHeight="1" x14ac:dyDescent="0.2">
      <c r="B517" s="416"/>
    </row>
    <row r="518" spans="2:2" ht="13.5" customHeight="1" x14ac:dyDescent="0.2">
      <c r="B518" s="416"/>
    </row>
    <row r="519" spans="2:2" ht="13.5" customHeight="1" x14ac:dyDescent="0.2">
      <c r="B519" s="416"/>
    </row>
    <row r="520" spans="2:2" ht="13.5" customHeight="1" x14ac:dyDescent="0.2">
      <c r="B520" s="416"/>
    </row>
    <row r="521" spans="2:2" ht="13.5" customHeight="1" x14ac:dyDescent="0.2">
      <c r="B521" s="416"/>
    </row>
    <row r="522" spans="2:2" ht="13.5" customHeight="1" x14ac:dyDescent="0.2">
      <c r="B522" s="416"/>
    </row>
    <row r="523" spans="2:2" ht="13.5" customHeight="1" x14ac:dyDescent="0.2">
      <c r="B523" s="416"/>
    </row>
    <row r="524" spans="2:2" ht="13.5" customHeight="1" x14ac:dyDescent="0.2">
      <c r="B524" s="416"/>
    </row>
    <row r="525" spans="2:2" ht="13.5" customHeight="1" x14ac:dyDescent="0.2">
      <c r="B525" s="416"/>
    </row>
    <row r="526" spans="2:2" ht="13.5" customHeight="1" x14ac:dyDescent="0.2">
      <c r="B526" s="416"/>
    </row>
    <row r="527" spans="2:2" ht="13.5" customHeight="1" x14ac:dyDescent="0.2">
      <c r="B527" s="416"/>
    </row>
    <row r="528" spans="2:2" ht="13.5" customHeight="1" x14ac:dyDescent="0.2">
      <c r="B528" s="416"/>
    </row>
    <row r="529" spans="2:2" ht="13.5" customHeight="1" x14ac:dyDescent="0.2">
      <c r="B529" s="416"/>
    </row>
    <row r="530" spans="2:2" ht="13.5" customHeight="1" x14ac:dyDescent="0.2">
      <c r="B530" s="416"/>
    </row>
    <row r="531" spans="2:2" ht="13.5" customHeight="1" x14ac:dyDescent="0.2">
      <c r="B531" s="416"/>
    </row>
    <row r="532" spans="2:2" ht="13.5" customHeight="1" x14ac:dyDescent="0.2">
      <c r="B532" s="416"/>
    </row>
    <row r="533" spans="2:2" ht="13.5" customHeight="1" x14ac:dyDescent="0.2">
      <c r="B533" s="416"/>
    </row>
    <row r="534" spans="2:2" ht="13.5" customHeight="1" x14ac:dyDescent="0.2">
      <c r="B534" s="416"/>
    </row>
    <row r="535" spans="2:2" ht="13.5" customHeight="1" x14ac:dyDescent="0.2">
      <c r="B535" s="416"/>
    </row>
    <row r="536" spans="2:2" ht="13.5" customHeight="1" x14ac:dyDescent="0.2">
      <c r="B536" s="416"/>
    </row>
    <row r="537" spans="2:2" ht="13.5" customHeight="1" x14ac:dyDescent="0.2">
      <c r="B537" s="416"/>
    </row>
    <row r="538" spans="2:2" ht="13.5" customHeight="1" x14ac:dyDescent="0.2">
      <c r="B538" s="416"/>
    </row>
    <row r="539" spans="2:2" ht="13.5" customHeight="1" x14ac:dyDescent="0.2">
      <c r="B539" s="416"/>
    </row>
    <row r="540" spans="2:2" ht="13.5" customHeight="1" x14ac:dyDescent="0.2">
      <c r="B540" s="416"/>
    </row>
    <row r="541" spans="2:2" ht="13.5" customHeight="1" x14ac:dyDescent="0.2">
      <c r="B541" s="416"/>
    </row>
    <row r="542" spans="2:2" ht="13.5" customHeight="1" x14ac:dyDescent="0.2">
      <c r="B542" s="416"/>
    </row>
    <row r="543" spans="2:2" ht="13.5" customHeight="1" x14ac:dyDescent="0.2">
      <c r="B543" s="416"/>
    </row>
    <row r="544" spans="2:2" ht="13.5" customHeight="1" x14ac:dyDescent="0.2">
      <c r="B544" s="416"/>
    </row>
    <row r="545" spans="2:2" ht="13.5" customHeight="1" x14ac:dyDescent="0.2">
      <c r="B545" s="416"/>
    </row>
    <row r="546" spans="2:2" ht="13.5" customHeight="1" x14ac:dyDescent="0.2">
      <c r="B546" s="416"/>
    </row>
    <row r="547" spans="2:2" ht="13.5" customHeight="1" x14ac:dyDescent="0.2">
      <c r="B547" s="416"/>
    </row>
    <row r="548" spans="2:2" ht="13.5" customHeight="1" x14ac:dyDescent="0.2">
      <c r="B548" s="416"/>
    </row>
    <row r="549" spans="2:2" ht="13.5" customHeight="1" x14ac:dyDescent="0.2">
      <c r="B549" s="416"/>
    </row>
    <row r="550" spans="2:2" ht="13.5" customHeight="1" x14ac:dyDescent="0.2">
      <c r="B550" s="416"/>
    </row>
    <row r="551" spans="2:2" ht="13.5" customHeight="1" x14ac:dyDescent="0.2">
      <c r="B551" s="416"/>
    </row>
    <row r="552" spans="2:2" ht="13.5" customHeight="1" x14ac:dyDescent="0.2">
      <c r="B552" s="416"/>
    </row>
    <row r="553" spans="2:2" ht="13.5" customHeight="1" x14ac:dyDescent="0.2">
      <c r="B553" s="416"/>
    </row>
    <row r="554" spans="2:2" ht="13.5" customHeight="1" x14ac:dyDescent="0.2">
      <c r="B554" s="416"/>
    </row>
    <row r="555" spans="2:2" ht="13.5" customHeight="1" x14ac:dyDescent="0.2">
      <c r="B555" s="416"/>
    </row>
    <row r="556" spans="2:2" ht="13.5" customHeight="1" x14ac:dyDescent="0.2">
      <c r="B556" s="416"/>
    </row>
    <row r="557" spans="2:2" ht="13.5" customHeight="1" x14ac:dyDescent="0.2">
      <c r="B557" s="416"/>
    </row>
    <row r="558" spans="2:2" ht="13.5" customHeight="1" x14ac:dyDescent="0.2">
      <c r="B558" s="416"/>
    </row>
    <row r="559" spans="2:2" ht="13.5" customHeight="1" x14ac:dyDescent="0.2">
      <c r="B559" s="416"/>
    </row>
    <row r="560" spans="2:2" ht="13.5" customHeight="1" x14ac:dyDescent="0.2">
      <c r="B560" s="416"/>
    </row>
    <row r="561" spans="2:2" ht="13.5" customHeight="1" x14ac:dyDescent="0.2">
      <c r="B561" s="416"/>
    </row>
    <row r="562" spans="2:2" ht="13.5" customHeight="1" x14ac:dyDescent="0.2">
      <c r="B562" s="416"/>
    </row>
    <row r="563" spans="2:2" ht="13.5" customHeight="1" x14ac:dyDescent="0.2">
      <c r="B563" s="416"/>
    </row>
    <row r="564" spans="2:2" ht="13.5" customHeight="1" x14ac:dyDescent="0.2">
      <c r="B564" s="416"/>
    </row>
    <row r="565" spans="2:2" ht="13.5" customHeight="1" x14ac:dyDescent="0.2">
      <c r="B565" s="416"/>
    </row>
    <row r="566" spans="2:2" ht="13.5" customHeight="1" x14ac:dyDescent="0.2">
      <c r="B566" s="416"/>
    </row>
    <row r="567" spans="2:2" ht="13.5" customHeight="1" x14ac:dyDescent="0.2">
      <c r="B567" s="416"/>
    </row>
    <row r="568" spans="2:2" ht="13.5" customHeight="1" x14ac:dyDescent="0.2">
      <c r="B568" s="416"/>
    </row>
    <row r="569" spans="2:2" ht="13.5" customHeight="1" x14ac:dyDescent="0.2">
      <c r="B569" s="416"/>
    </row>
    <row r="570" spans="2:2" ht="13.5" customHeight="1" x14ac:dyDescent="0.2">
      <c r="B570" s="416"/>
    </row>
    <row r="571" spans="2:2" ht="13.5" customHeight="1" x14ac:dyDescent="0.2">
      <c r="B571" s="416"/>
    </row>
    <row r="572" spans="2:2" ht="13.5" customHeight="1" x14ac:dyDescent="0.2">
      <c r="B572" s="416"/>
    </row>
    <row r="573" spans="2:2" ht="13.5" customHeight="1" x14ac:dyDescent="0.2">
      <c r="B573" s="416"/>
    </row>
    <row r="574" spans="2:2" ht="13.5" customHeight="1" x14ac:dyDescent="0.2">
      <c r="B574" s="416"/>
    </row>
    <row r="575" spans="2:2" ht="13.5" customHeight="1" x14ac:dyDescent="0.2">
      <c r="B575" s="416"/>
    </row>
    <row r="576" spans="2:2" ht="13.5" customHeight="1" x14ac:dyDescent="0.2">
      <c r="B576" s="416"/>
    </row>
    <row r="577" spans="2:2" ht="13.5" customHeight="1" x14ac:dyDescent="0.2">
      <c r="B577" s="416"/>
    </row>
    <row r="578" spans="2:2" ht="13.5" customHeight="1" x14ac:dyDescent="0.2">
      <c r="B578" s="416"/>
    </row>
    <row r="579" spans="2:2" ht="13.5" customHeight="1" x14ac:dyDescent="0.2">
      <c r="B579" s="416"/>
    </row>
    <row r="580" spans="2:2" ht="13.5" customHeight="1" x14ac:dyDescent="0.2">
      <c r="B580" s="416"/>
    </row>
    <row r="581" spans="2:2" ht="13.5" customHeight="1" x14ac:dyDescent="0.2">
      <c r="B581" s="416"/>
    </row>
    <row r="582" spans="2:2" ht="13.5" customHeight="1" x14ac:dyDescent="0.2">
      <c r="B582" s="416"/>
    </row>
    <row r="583" spans="2:2" ht="13.5" customHeight="1" x14ac:dyDescent="0.2">
      <c r="B583" s="416"/>
    </row>
    <row r="584" spans="2:2" ht="13.5" customHeight="1" x14ac:dyDescent="0.2">
      <c r="B584" s="416"/>
    </row>
    <row r="585" spans="2:2" ht="13.5" customHeight="1" x14ac:dyDescent="0.2">
      <c r="B585" s="416"/>
    </row>
    <row r="586" spans="2:2" ht="13.5" customHeight="1" x14ac:dyDescent="0.2">
      <c r="B586" s="416"/>
    </row>
    <row r="587" spans="2:2" ht="13.5" customHeight="1" x14ac:dyDescent="0.2">
      <c r="B587" s="416"/>
    </row>
    <row r="588" spans="2:2" ht="13.5" customHeight="1" x14ac:dyDescent="0.2">
      <c r="B588" s="416"/>
    </row>
    <row r="589" spans="2:2" ht="13.5" customHeight="1" x14ac:dyDescent="0.2">
      <c r="B589" s="416"/>
    </row>
    <row r="590" spans="2:2" ht="13.5" customHeight="1" x14ac:dyDescent="0.2">
      <c r="B590" s="416"/>
    </row>
    <row r="591" spans="2:2" ht="13.5" customHeight="1" x14ac:dyDescent="0.2">
      <c r="B591" s="416"/>
    </row>
    <row r="592" spans="2:2" ht="13.5" customHeight="1" x14ac:dyDescent="0.2">
      <c r="B592" s="416"/>
    </row>
    <row r="593" spans="2:2" ht="13.5" customHeight="1" x14ac:dyDescent="0.2">
      <c r="B593" s="416"/>
    </row>
    <row r="594" spans="2:2" ht="13.5" customHeight="1" x14ac:dyDescent="0.2">
      <c r="B594" s="416"/>
    </row>
    <row r="595" spans="2:2" ht="13.5" customHeight="1" x14ac:dyDescent="0.2">
      <c r="B595" s="416"/>
    </row>
    <row r="596" spans="2:2" ht="13.5" customHeight="1" x14ac:dyDescent="0.2">
      <c r="B596" s="416"/>
    </row>
    <row r="597" spans="2:2" ht="13.5" customHeight="1" x14ac:dyDescent="0.2">
      <c r="B597" s="416"/>
    </row>
    <row r="598" spans="2:2" ht="13.5" customHeight="1" x14ac:dyDescent="0.2">
      <c r="B598" s="416"/>
    </row>
    <row r="599" spans="2:2" ht="13.5" customHeight="1" x14ac:dyDescent="0.2">
      <c r="B599" s="416"/>
    </row>
    <row r="600" spans="2:2" ht="13.5" customHeight="1" x14ac:dyDescent="0.2">
      <c r="B600" s="416"/>
    </row>
    <row r="601" spans="2:2" ht="13.5" customHeight="1" x14ac:dyDescent="0.2">
      <c r="B601" s="416"/>
    </row>
    <row r="602" spans="2:2" ht="13.5" customHeight="1" x14ac:dyDescent="0.2">
      <c r="B602" s="416"/>
    </row>
    <row r="603" spans="2:2" ht="13.5" customHeight="1" x14ac:dyDescent="0.2">
      <c r="B603" s="416"/>
    </row>
    <row r="604" spans="2:2" ht="13.5" customHeight="1" x14ac:dyDescent="0.2">
      <c r="B604" s="416"/>
    </row>
    <row r="605" spans="2:2" ht="13.5" customHeight="1" x14ac:dyDescent="0.2">
      <c r="B605" s="416"/>
    </row>
    <row r="606" spans="2:2" ht="13.5" customHeight="1" x14ac:dyDescent="0.2">
      <c r="B606" s="416"/>
    </row>
    <row r="607" spans="2:2" ht="13.5" customHeight="1" x14ac:dyDescent="0.2">
      <c r="B607" s="416"/>
    </row>
    <row r="608" spans="2:2" ht="13.5" customHeight="1" x14ac:dyDescent="0.2">
      <c r="B608" s="416"/>
    </row>
    <row r="609" spans="2:2" ht="13.5" customHeight="1" x14ac:dyDescent="0.2">
      <c r="B609" s="416"/>
    </row>
    <row r="610" spans="2:2" ht="13.5" customHeight="1" x14ac:dyDescent="0.2">
      <c r="B610" s="416"/>
    </row>
    <row r="611" spans="2:2" ht="13.5" customHeight="1" x14ac:dyDescent="0.2">
      <c r="B611" s="416"/>
    </row>
    <row r="612" spans="2:2" ht="13.5" customHeight="1" x14ac:dyDescent="0.2">
      <c r="B612" s="416"/>
    </row>
    <row r="613" spans="2:2" ht="13.5" customHeight="1" x14ac:dyDescent="0.2">
      <c r="B613" s="416"/>
    </row>
    <row r="614" spans="2:2" ht="13.5" customHeight="1" x14ac:dyDescent="0.2">
      <c r="B614" s="416"/>
    </row>
    <row r="615" spans="2:2" ht="13.5" customHeight="1" x14ac:dyDescent="0.2">
      <c r="B615" s="416"/>
    </row>
    <row r="616" spans="2:2" ht="13.5" customHeight="1" x14ac:dyDescent="0.2">
      <c r="B616" s="416"/>
    </row>
    <row r="617" spans="2:2" ht="13.5" customHeight="1" x14ac:dyDescent="0.2">
      <c r="B617" s="416"/>
    </row>
    <row r="618" spans="2:2" ht="13.5" customHeight="1" x14ac:dyDescent="0.2">
      <c r="B618" s="416"/>
    </row>
    <row r="619" spans="2:2" ht="13.5" customHeight="1" x14ac:dyDescent="0.2">
      <c r="B619" s="416"/>
    </row>
    <row r="620" spans="2:2" ht="13.5" customHeight="1" x14ac:dyDescent="0.2">
      <c r="B620" s="416"/>
    </row>
    <row r="621" spans="2:2" ht="13.5" customHeight="1" x14ac:dyDescent="0.2">
      <c r="B621" s="416"/>
    </row>
    <row r="622" spans="2:2" ht="13.5" customHeight="1" x14ac:dyDescent="0.2">
      <c r="B622" s="416"/>
    </row>
    <row r="623" spans="2:2" ht="13.5" customHeight="1" x14ac:dyDescent="0.2">
      <c r="B623" s="416"/>
    </row>
    <row r="624" spans="2:2" ht="13.5" customHeight="1" x14ac:dyDescent="0.2">
      <c r="B624" s="416"/>
    </row>
    <row r="625" spans="2:2" ht="13.5" customHeight="1" x14ac:dyDescent="0.2">
      <c r="B625" s="416"/>
    </row>
    <row r="626" spans="2:2" ht="13.5" customHeight="1" x14ac:dyDescent="0.2">
      <c r="B626" s="416"/>
    </row>
    <row r="627" spans="2:2" ht="13.5" customHeight="1" x14ac:dyDescent="0.2">
      <c r="B627" s="416"/>
    </row>
    <row r="628" spans="2:2" ht="13.5" customHeight="1" x14ac:dyDescent="0.2">
      <c r="B628" s="416"/>
    </row>
    <row r="629" spans="2:2" ht="13.5" customHeight="1" x14ac:dyDescent="0.2">
      <c r="B629" s="416"/>
    </row>
    <row r="630" spans="2:2" ht="13.5" customHeight="1" x14ac:dyDescent="0.2">
      <c r="B630" s="416"/>
    </row>
    <row r="631" spans="2:2" ht="13.5" customHeight="1" x14ac:dyDescent="0.2">
      <c r="B631" s="416"/>
    </row>
    <row r="632" spans="2:2" ht="13.5" customHeight="1" x14ac:dyDescent="0.2">
      <c r="B632" s="416"/>
    </row>
    <row r="633" spans="2:2" ht="13.5" customHeight="1" x14ac:dyDescent="0.2">
      <c r="B633" s="416"/>
    </row>
    <row r="634" spans="2:2" ht="13.5" customHeight="1" x14ac:dyDescent="0.2">
      <c r="B634" s="416"/>
    </row>
    <row r="635" spans="2:2" ht="13.5" customHeight="1" x14ac:dyDescent="0.2">
      <c r="B635" s="416"/>
    </row>
    <row r="636" spans="2:2" ht="13.5" customHeight="1" x14ac:dyDescent="0.2">
      <c r="B636" s="416"/>
    </row>
    <row r="637" spans="2:2" ht="13.5" customHeight="1" x14ac:dyDescent="0.2">
      <c r="B637" s="416"/>
    </row>
    <row r="638" spans="2:2" ht="13.5" customHeight="1" x14ac:dyDescent="0.2">
      <c r="B638" s="416"/>
    </row>
    <row r="639" spans="2:2" ht="13.5" customHeight="1" x14ac:dyDescent="0.2">
      <c r="B639" s="416"/>
    </row>
    <row r="640" spans="2:2" ht="13.5" customHeight="1" x14ac:dyDescent="0.2">
      <c r="B640" s="416"/>
    </row>
    <row r="641" spans="2:2" ht="13.5" customHeight="1" x14ac:dyDescent="0.2">
      <c r="B641" s="416"/>
    </row>
    <row r="642" spans="2:2" ht="13.5" customHeight="1" x14ac:dyDescent="0.2">
      <c r="B642" s="416"/>
    </row>
    <row r="643" spans="2:2" ht="13.5" customHeight="1" x14ac:dyDescent="0.2">
      <c r="B643" s="416"/>
    </row>
    <row r="644" spans="2:2" ht="13.5" customHeight="1" x14ac:dyDescent="0.2">
      <c r="B644" s="416"/>
    </row>
    <row r="645" spans="2:2" ht="13.5" customHeight="1" x14ac:dyDescent="0.2">
      <c r="B645" s="416"/>
    </row>
    <row r="646" spans="2:2" ht="13.5" customHeight="1" x14ac:dyDescent="0.2">
      <c r="B646" s="416"/>
    </row>
    <row r="647" spans="2:2" ht="13.5" customHeight="1" x14ac:dyDescent="0.2">
      <c r="B647" s="416"/>
    </row>
    <row r="648" spans="2:2" ht="13.5" customHeight="1" x14ac:dyDescent="0.2">
      <c r="B648" s="416"/>
    </row>
    <row r="649" spans="2:2" ht="13.5" customHeight="1" x14ac:dyDescent="0.2">
      <c r="B649" s="416"/>
    </row>
    <row r="650" spans="2:2" ht="13.5" customHeight="1" x14ac:dyDescent="0.2">
      <c r="B650" s="416"/>
    </row>
    <row r="651" spans="2:2" ht="13.5" customHeight="1" x14ac:dyDescent="0.2">
      <c r="B651" s="416"/>
    </row>
    <row r="652" spans="2:2" ht="13.5" customHeight="1" x14ac:dyDescent="0.2">
      <c r="B652" s="416"/>
    </row>
    <row r="653" spans="2:2" ht="13.5" customHeight="1" x14ac:dyDescent="0.2">
      <c r="B653" s="416"/>
    </row>
    <row r="654" spans="2:2" ht="13.5" customHeight="1" x14ac:dyDescent="0.2">
      <c r="B654" s="416"/>
    </row>
    <row r="655" spans="2:2" ht="13.5" customHeight="1" x14ac:dyDescent="0.2">
      <c r="B655" s="416"/>
    </row>
    <row r="656" spans="2:2" ht="13.5" customHeight="1" x14ac:dyDescent="0.2">
      <c r="B656" s="416"/>
    </row>
    <row r="657" spans="2:2" ht="13.5" customHeight="1" x14ac:dyDescent="0.2">
      <c r="B657" s="416"/>
    </row>
    <row r="658" spans="2:2" ht="13.5" customHeight="1" x14ac:dyDescent="0.2">
      <c r="B658" s="416"/>
    </row>
    <row r="659" spans="2:2" ht="13.5" customHeight="1" x14ac:dyDescent="0.2">
      <c r="B659" s="416"/>
    </row>
    <row r="660" spans="2:2" ht="13.5" customHeight="1" x14ac:dyDescent="0.2">
      <c r="B660" s="416"/>
    </row>
    <row r="661" spans="2:2" ht="13.5" customHeight="1" x14ac:dyDescent="0.2">
      <c r="B661" s="416"/>
    </row>
    <row r="662" spans="2:2" ht="13.5" customHeight="1" x14ac:dyDescent="0.2">
      <c r="B662" s="416"/>
    </row>
    <row r="663" spans="2:2" ht="13.5" customHeight="1" x14ac:dyDescent="0.2">
      <c r="B663" s="416"/>
    </row>
    <row r="664" spans="2:2" ht="13.5" customHeight="1" x14ac:dyDescent="0.2">
      <c r="B664" s="416"/>
    </row>
    <row r="665" spans="2:2" ht="13.5" customHeight="1" x14ac:dyDescent="0.2">
      <c r="B665" s="416"/>
    </row>
    <row r="666" spans="2:2" ht="13.5" customHeight="1" x14ac:dyDescent="0.2">
      <c r="B666" s="416"/>
    </row>
    <row r="667" spans="2:2" ht="13.5" customHeight="1" x14ac:dyDescent="0.2">
      <c r="B667" s="416"/>
    </row>
    <row r="668" spans="2:2" ht="13.5" customHeight="1" x14ac:dyDescent="0.2">
      <c r="B668" s="416"/>
    </row>
    <row r="669" spans="2:2" ht="13.5" customHeight="1" x14ac:dyDescent="0.2">
      <c r="B669" s="416"/>
    </row>
    <row r="670" spans="2:2" ht="13.5" customHeight="1" x14ac:dyDescent="0.2">
      <c r="B670" s="416"/>
    </row>
    <row r="671" spans="2:2" ht="13.5" customHeight="1" x14ac:dyDescent="0.2">
      <c r="B671" s="416"/>
    </row>
    <row r="672" spans="2:2" ht="13.5" customHeight="1" x14ac:dyDescent="0.2">
      <c r="B672" s="416"/>
    </row>
    <row r="673" spans="2:2" ht="13.5" customHeight="1" x14ac:dyDescent="0.2">
      <c r="B673" s="416"/>
    </row>
    <row r="674" spans="2:2" ht="13.5" customHeight="1" x14ac:dyDescent="0.2">
      <c r="B674" s="416"/>
    </row>
    <row r="675" spans="2:2" ht="13.5" customHeight="1" x14ac:dyDescent="0.2">
      <c r="B675" s="416"/>
    </row>
    <row r="676" spans="2:2" ht="13.5" customHeight="1" x14ac:dyDescent="0.2">
      <c r="B676" s="416"/>
    </row>
    <row r="677" spans="2:2" ht="13.5" customHeight="1" x14ac:dyDescent="0.2">
      <c r="B677" s="416"/>
    </row>
    <row r="678" spans="2:2" ht="13.5" customHeight="1" x14ac:dyDescent="0.2">
      <c r="B678" s="416"/>
    </row>
    <row r="679" spans="2:2" ht="13.5" customHeight="1" x14ac:dyDescent="0.2">
      <c r="B679" s="416"/>
    </row>
    <row r="680" spans="2:2" ht="13.5" customHeight="1" x14ac:dyDescent="0.2">
      <c r="B680" s="416"/>
    </row>
    <row r="681" spans="2:2" ht="13.5" customHeight="1" x14ac:dyDescent="0.2">
      <c r="B681" s="416"/>
    </row>
    <row r="682" spans="2:2" ht="13.5" customHeight="1" x14ac:dyDescent="0.2">
      <c r="B682" s="416"/>
    </row>
    <row r="683" spans="2:2" ht="13.5" customHeight="1" x14ac:dyDescent="0.2">
      <c r="B683" s="416"/>
    </row>
    <row r="684" spans="2:2" ht="13.5" customHeight="1" x14ac:dyDescent="0.2">
      <c r="B684" s="416"/>
    </row>
    <row r="685" spans="2:2" ht="13.5" customHeight="1" x14ac:dyDescent="0.2">
      <c r="B685" s="416"/>
    </row>
    <row r="686" spans="2:2" ht="13.5" customHeight="1" x14ac:dyDescent="0.2">
      <c r="B686" s="416"/>
    </row>
    <row r="687" spans="2:2" ht="13.5" customHeight="1" x14ac:dyDescent="0.2">
      <c r="B687" s="416"/>
    </row>
    <row r="688" spans="2:2" ht="13.5" customHeight="1" x14ac:dyDescent="0.2">
      <c r="B688" s="416"/>
    </row>
    <row r="689" spans="2:2" ht="13.5" customHeight="1" x14ac:dyDescent="0.2">
      <c r="B689" s="416"/>
    </row>
    <row r="690" spans="2:2" ht="13.5" customHeight="1" x14ac:dyDescent="0.2">
      <c r="B690" s="416"/>
    </row>
    <row r="691" spans="2:2" ht="13.5" customHeight="1" x14ac:dyDescent="0.2">
      <c r="B691" s="416"/>
    </row>
    <row r="692" spans="2:2" ht="13.5" customHeight="1" x14ac:dyDescent="0.2">
      <c r="B692" s="416"/>
    </row>
    <row r="693" spans="2:2" ht="13.5" customHeight="1" x14ac:dyDescent="0.2">
      <c r="B693" s="416"/>
    </row>
    <row r="694" spans="2:2" ht="13.5" customHeight="1" x14ac:dyDescent="0.2">
      <c r="B694" s="416"/>
    </row>
    <row r="695" spans="2:2" ht="13.5" customHeight="1" x14ac:dyDescent="0.2">
      <c r="B695" s="416"/>
    </row>
    <row r="696" spans="2:2" ht="13.5" customHeight="1" x14ac:dyDescent="0.2">
      <c r="B696" s="416"/>
    </row>
    <row r="697" spans="2:2" ht="13.5" customHeight="1" x14ac:dyDescent="0.2">
      <c r="B697" s="416"/>
    </row>
    <row r="698" spans="2:2" ht="13.5" customHeight="1" x14ac:dyDescent="0.2">
      <c r="B698" s="416"/>
    </row>
    <row r="699" spans="2:2" ht="13.5" customHeight="1" x14ac:dyDescent="0.2">
      <c r="B699" s="416"/>
    </row>
    <row r="700" spans="2:2" ht="13.5" customHeight="1" x14ac:dyDescent="0.2">
      <c r="B700" s="416"/>
    </row>
    <row r="701" spans="2:2" ht="13.5" customHeight="1" x14ac:dyDescent="0.2">
      <c r="B701" s="416"/>
    </row>
    <row r="702" spans="2:2" ht="13.5" customHeight="1" x14ac:dyDescent="0.2">
      <c r="B702" s="416"/>
    </row>
    <row r="703" spans="2:2" ht="13.5" customHeight="1" x14ac:dyDescent="0.2">
      <c r="B703" s="416"/>
    </row>
    <row r="704" spans="2:2" ht="13.5" customHeight="1" x14ac:dyDescent="0.2">
      <c r="B704" s="416"/>
    </row>
    <row r="705" spans="2:2" ht="13.5" customHeight="1" x14ac:dyDescent="0.2">
      <c r="B705" s="416"/>
    </row>
    <row r="706" spans="2:2" ht="13.5" customHeight="1" x14ac:dyDescent="0.2">
      <c r="B706" s="416"/>
    </row>
    <row r="707" spans="2:2" ht="13.5" customHeight="1" x14ac:dyDescent="0.2">
      <c r="B707" s="416"/>
    </row>
    <row r="708" spans="2:2" ht="13.5" customHeight="1" x14ac:dyDescent="0.2">
      <c r="B708" s="416"/>
    </row>
    <row r="709" spans="2:2" ht="13.5" customHeight="1" x14ac:dyDescent="0.2">
      <c r="B709" s="416"/>
    </row>
    <row r="710" spans="2:2" ht="13.5" customHeight="1" x14ac:dyDescent="0.2">
      <c r="B710" s="416"/>
    </row>
    <row r="711" spans="2:2" ht="13.5" customHeight="1" x14ac:dyDescent="0.2">
      <c r="B711" s="416"/>
    </row>
    <row r="712" spans="2:2" ht="13.5" customHeight="1" x14ac:dyDescent="0.2">
      <c r="B712" s="416"/>
    </row>
    <row r="713" spans="2:2" ht="13.5" customHeight="1" x14ac:dyDescent="0.2">
      <c r="B713" s="416"/>
    </row>
    <row r="714" spans="2:2" ht="13.5" customHeight="1" x14ac:dyDescent="0.2">
      <c r="B714" s="416"/>
    </row>
    <row r="715" spans="2:2" ht="13.5" customHeight="1" x14ac:dyDescent="0.2">
      <c r="B715" s="416"/>
    </row>
    <row r="716" spans="2:2" ht="13.5" customHeight="1" x14ac:dyDescent="0.2">
      <c r="B716" s="416"/>
    </row>
    <row r="717" spans="2:2" ht="13.5" customHeight="1" x14ac:dyDescent="0.2">
      <c r="B717" s="416"/>
    </row>
    <row r="718" spans="2:2" ht="13.5" customHeight="1" x14ac:dyDescent="0.2">
      <c r="B718" s="416"/>
    </row>
    <row r="719" spans="2:2" ht="13.5" customHeight="1" x14ac:dyDescent="0.2">
      <c r="B719" s="416"/>
    </row>
    <row r="720" spans="2:2" ht="13.5" customHeight="1" x14ac:dyDescent="0.2">
      <c r="B720" s="416"/>
    </row>
    <row r="721" spans="2:2" ht="13.5" customHeight="1" x14ac:dyDescent="0.2">
      <c r="B721" s="416"/>
    </row>
    <row r="722" spans="2:2" ht="13.5" customHeight="1" x14ac:dyDescent="0.2">
      <c r="B722" s="416"/>
    </row>
    <row r="723" spans="2:2" ht="13.5" customHeight="1" x14ac:dyDescent="0.2">
      <c r="B723" s="416"/>
    </row>
    <row r="724" spans="2:2" ht="13.5" customHeight="1" x14ac:dyDescent="0.2">
      <c r="B724" s="416"/>
    </row>
    <row r="725" spans="2:2" ht="13.5" customHeight="1" x14ac:dyDescent="0.2">
      <c r="B725" s="416"/>
    </row>
    <row r="726" spans="2:2" ht="13.5" customHeight="1" x14ac:dyDescent="0.2">
      <c r="B726" s="416"/>
    </row>
    <row r="727" spans="2:2" ht="13.5" customHeight="1" x14ac:dyDescent="0.2">
      <c r="B727" s="416"/>
    </row>
    <row r="728" spans="2:2" ht="13.5" customHeight="1" x14ac:dyDescent="0.2">
      <c r="B728" s="416"/>
    </row>
    <row r="729" spans="2:2" ht="13.5" customHeight="1" x14ac:dyDescent="0.2">
      <c r="B729" s="416"/>
    </row>
    <row r="730" spans="2:2" ht="13.5" customHeight="1" x14ac:dyDescent="0.2">
      <c r="B730" s="416"/>
    </row>
    <row r="731" spans="2:2" ht="13.5" customHeight="1" x14ac:dyDescent="0.2">
      <c r="B731" s="416"/>
    </row>
    <row r="732" spans="2:2" ht="13.5" customHeight="1" x14ac:dyDescent="0.2">
      <c r="B732" s="416"/>
    </row>
    <row r="733" spans="2:2" ht="13.5" customHeight="1" x14ac:dyDescent="0.2">
      <c r="B733" s="416"/>
    </row>
    <row r="734" spans="2:2" ht="13.5" customHeight="1" x14ac:dyDescent="0.2">
      <c r="B734" s="416"/>
    </row>
    <row r="735" spans="2:2" ht="13.5" customHeight="1" x14ac:dyDescent="0.2">
      <c r="B735" s="416"/>
    </row>
    <row r="736" spans="2:2" ht="13.5" customHeight="1" x14ac:dyDescent="0.2">
      <c r="B736" s="416"/>
    </row>
    <row r="737" spans="2:2" ht="13.5" customHeight="1" x14ac:dyDescent="0.2">
      <c r="B737" s="416"/>
    </row>
    <row r="738" spans="2:2" ht="13.5" customHeight="1" x14ac:dyDescent="0.2">
      <c r="B738" s="416"/>
    </row>
    <row r="739" spans="2:2" ht="13.5" customHeight="1" x14ac:dyDescent="0.2">
      <c r="B739" s="416"/>
    </row>
    <row r="740" spans="2:2" ht="13.5" customHeight="1" x14ac:dyDescent="0.2">
      <c r="B740" s="416"/>
    </row>
    <row r="741" spans="2:2" ht="13.5" customHeight="1" x14ac:dyDescent="0.2">
      <c r="B741" s="416"/>
    </row>
    <row r="742" spans="2:2" ht="13.5" customHeight="1" x14ac:dyDescent="0.2">
      <c r="B742" s="416"/>
    </row>
    <row r="743" spans="2:2" ht="13.5" customHeight="1" x14ac:dyDescent="0.2">
      <c r="B743" s="416"/>
    </row>
    <row r="744" spans="2:2" ht="13.5" customHeight="1" x14ac:dyDescent="0.2">
      <c r="B744" s="416"/>
    </row>
    <row r="745" spans="2:2" ht="13.5" customHeight="1" x14ac:dyDescent="0.2">
      <c r="B745" s="416"/>
    </row>
    <row r="746" spans="2:2" ht="13.5" customHeight="1" x14ac:dyDescent="0.2">
      <c r="B746" s="416"/>
    </row>
    <row r="747" spans="2:2" ht="13.5" customHeight="1" x14ac:dyDescent="0.2">
      <c r="B747" s="416"/>
    </row>
    <row r="748" spans="2:2" ht="13.5" customHeight="1" x14ac:dyDescent="0.2">
      <c r="B748" s="416"/>
    </row>
    <row r="749" spans="2:2" ht="13.5" customHeight="1" x14ac:dyDescent="0.2">
      <c r="B749" s="416"/>
    </row>
    <row r="750" spans="2:2" ht="13.5" customHeight="1" x14ac:dyDescent="0.2">
      <c r="B750" s="416"/>
    </row>
    <row r="751" spans="2:2" ht="13.5" customHeight="1" x14ac:dyDescent="0.2">
      <c r="B751" s="416"/>
    </row>
    <row r="752" spans="2:2" ht="13.5" customHeight="1" x14ac:dyDescent="0.2">
      <c r="B752" s="416"/>
    </row>
    <row r="753" spans="2:2" ht="13.5" customHeight="1" x14ac:dyDescent="0.2">
      <c r="B753" s="416"/>
    </row>
    <row r="754" spans="2:2" ht="13.5" customHeight="1" x14ac:dyDescent="0.2">
      <c r="B754" s="416"/>
    </row>
    <row r="755" spans="2:2" ht="13.5" customHeight="1" x14ac:dyDescent="0.2">
      <c r="B755" s="416"/>
    </row>
    <row r="756" spans="2:2" ht="13.5" customHeight="1" x14ac:dyDescent="0.2">
      <c r="B756" s="416"/>
    </row>
    <row r="757" spans="2:2" ht="13.5" customHeight="1" x14ac:dyDescent="0.2">
      <c r="B757" s="416"/>
    </row>
    <row r="758" spans="2:2" ht="13.5" customHeight="1" x14ac:dyDescent="0.2">
      <c r="B758" s="416"/>
    </row>
    <row r="759" spans="2:2" ht="13.5" customHeight="1" x14ac:dyDescent="0.2">
      <c r="B759" s="416"/>
    </row>
    <row r="760" spans="2:2" ht="13.5" customHeight="1" x14ac:dyDescent="0.2">
      <c r="B760" s="416"/>
    </row>
    <row r="761" spans="2:2" ht="13.5" customHeight="1" x14ac:dyDescent="0.2">
      <c r="B761" s="416"/>
    </row>
    <row r="762" spans="2:2" ht="13.5" customHeight="1" x14ac:dyDescent="0.2">
      <c r="B762" s="416"/>
    </row>
    <row r="763" spans="2:2" ht="13.5" customHeight="1" x14ac:dyDescent="0.2">
      <c r="B763" s="416"/>
    </row>
    <row r="764" spans="2:2" ht="13.5" customHeight="1" x14ac:dyDescent="0.2">
      <c r="B764" s="416"/>
    </row>
    <row r="765" spans="2:2" ht="13.5" customHeight="1" x14ac:dyDescent="0.2">
      <c r="B765" s="416"/>
    </row>
    <row r="766" spans="2:2" ht="13.5" customHeight="1" x14ac:dyDescent="0.2">
      <c r="B766" s="416"/>
    </row>
    <row r="767" spans="2:2" ht="13.5" customHeight="1" x14ac:dyDescent="0.2">
      <c r="B767" s="416"/>
    </row>
    <row r="768" spans="2:2" ht="13.5" customHeight="1" x14ac:dyDescent="0.2">
      <c r="B768" s="416"/>
    </row>
    <row r="769" spans="2:2" ht="13.5" customHeight="1" x14ac:dyDescent="0.2">
      <c r="B769" s="416"/>
    </row>
    <row r="770" spans="2:2" ht="13.5" customHeight="1" x14ac:dyDescent="0.2">
      <c r="B770" s="416"/>
    </row>
    <row r="771" spans="2:2" ht="13.5" customHeight="1" x14ac:dyDescent="0.2">
      <c r="B771" s="416"/>
    </row>
    <row r="772" spans="2:2" ht="13.5" customHeight="1" x14ac:dyDescent="0.2">
      <c r="B772" s="416"/>
    </row>
    <row r="773" spans="2:2" ht="13.5" customHeight="1" x14ac:dyDescent="0.2">
      <c r="B773" s="416"/>
    </row>
    <row r="774" spans="2:2" ht="13.5" customHeight="1" x14ac:dyDescent="0.2">
      <c r="B774" s="416"/>
    </row>
    <row r="775" spans="2:2" ht="13.5" customHeight="1" x14ac:dyDescent="0.2">
      <c r="B775" s="416"/>
    </row>
    <row r="776" spans="2:2" ht="13.5" customHeight="1" x14ac:dyDescent="0.2">
      <c r="B776" s="416"/>
    </row>
    <row r="777" spans="2:2" ht="13.5" customHeight="1" x14ac:dyDescent="0.2">
      <c r="B777" s="416"/>
    </row>
    <row r="778" spans="2:2" ht="13.5" customHeight="1" x14ac:dyDescent="0.2">
      <c r="B778" s="416"/>
    </row>
    <row r="779" spans="2:2" ht="13.5" customHeight="1" x14ac:dyDescent="0.2">
      <c r="B779" s="416"/>
    </row>
    <row r="780" spans="2:2" ht="13.5" customHeight="1" x14ac:dyDescent="0.2">
      <c r="B780" s="416"/>
    </row>
    <row r="781" spans="2:2" ht="13.5" customHeight="1" x14ac:dyDescent="0.2">
      <c r="B781" s="416"/>
    </row>
    <row r="782" spans="2:2" ht="13.5" customHeight="1" x14ac:dyDescent="0.2">
      <c r="B782" s="416"/>
    </row>
    <row r="783" spans="2:2" ht="13.5" customHeight="1" x14ac:dyDescent="0.2">
      <c r="B783" s="416"/>
    </row>
    <row r="784" spans="2:2" ht="13.5" customHeight="1" x14ac:dyDescent="0.2">
      <c r="B784" s="416"/>
    </row>
    <row r="785" spans="2:2" ht="13.5" customHeight="1" x14ac:dyDescent="0.2">
      <c r="B785" s="416"/>
    </row>
    <row r="786" spans="2:2" ht="13.5" customHeight="1" x14ac:dyDescent="0.2">
      <c r="B786" s="416"/>
    </row>
    <row r="787" spans="2:2" ht="13.5" customHeight="1" x14ac:dyDescent="0.2">
      <c r="B787" s="416"/>
    </row>
    <row r="788" spans="2:2" ht="13.5" customHeight="1" x14ac:dyDescent="0.2">
      <c r="B788" s="416"/>
    </row>
    <row r="789" spans="2:2" ht="13.5" customHeight="1" x14ac:dyDescent="0.2">
      <c r="B789" s="416"/>
    </row>
    <row r="790" spans="2:2" ht="13.5" customHeight="1" x14ac:dyDescent="0.2">
      <c r="B790" s="416"/>
    </row>
    <row r="791" spans="2:2" ht="13.5" customHeight="1" x14ac:dyDescent="0.2">
      <c r="B791" s="416"/>
    </row>
    <row r="792" spans="2:2" ht="13.5" customHeight="1" x14ac:dyDescent="0.2">
      <c r="B792" s="416"/>
    </row>
    <row r="793" spans="2:2" ht="13.5" customHeight="1" x14ac:dyDescent="0.2">
      <c r="B793" s="416"/>
    </row>
    <row r="794" spans="2:2" ht="13.5" customHeight="1" x14ac:dyDescent="0.2">
      <c r="B794" s="416"/>
    </row>
    <row r="795" spans="2:2" ht="13.5" customHeight="1" x14ac:dyDescent="0.2">
      <c r="B795" s="416"/>
    </row>
    <row r="796" spans="2:2" ht="13.5" customHeight="1" x14ac:dyDescent="0.2">
      <c r="B796" s="416"/>
    </row>
    <row r="797" spans="2:2" ht="13.5" customHeight="1" x14ac:dyDescent="0.2">
      <c r="B797" s="416"/>
    </row>
    <row r="798" spans="2:2" ht="13.5" customHeight="1" x14ac:dyDescent="0.2">
      <c r="B798" s="416"/>
    </row>
    <row r="799" spans="2:2" ht="13.5" customHeight="1" x14ac:dyDescent="0.2">
      <c r="B799" s="416"/>
    </row>
    <row r="800" spans="2:2" ht="13.5" customHeight="1" x14ac:dyDescent="0.2">
      <c r="B800" s="416"/>
    </row>
    <row r="801" spans="2:2" ht="13.5" customHeight="1" x14ac:dyDescent="0.2">
      <c r="B801" s="416"/>
    </row>
    <row r="802" spans="2:2" ht="13.5" customHeight="1" x14ac:dyDescent="0.2">
      <c r="B802" s="416"/>
    </row>
    <row r="803" spans="2:2" ht="13.5" customHeight="1" x14ac:dyDescent="0.2">
      <c r="B803" s="416"/>
    </row>
    <row r="804" spans="2:2" ht="13.5" customHeight="1" x14ac:dyDescent="0.2">
      <c r="B804" s="416"/>
    </row>
    <row r="805" spans="2:2" ht="13.5" customHeight="1" x14ac:dyDescent="0.2">
      <c r="B805" s="416"/>
    </row>
    <row r="806" spans="2:2" ht="13.5" customHeight="1" x14ac:dyDescent="0.2">
      <c r="B806" s="416"/>
    </row>
    <row r="807" spans="2:2" ht="13.5" customHeight="1" x14ac:dyDescent="0.2">
      <c r="B807" s="416"/>
    </row>
    <row r="808" spans="2:2" ht="13.5" customHeight="1" x14ac:dyDescent="0.2">
      <c r="B808" s="416"/>
    </row>
    <row r="809" spans="2:2" ht="13.5" customHeight="1" x14ac:dyDescent="0.2">
      <c r="B809" s="416"/>
    </row>
    <row r="810" spans="2:2" ht="13.5" customHeight="1" x14ac:dyDescent="0.2">
      <c r="B810" s="416"/>
    </row>
    <row r="811" spans="2:2" ht="13.5" customHeight="1" x14ac:dyDescent="0.2">
      <c r="B811" s="416"/>
    </row>
    <row r="812" spans="2:2" ht="13.5" customHeight="1" x14ac:dyDescent="0.2">
      <c r="B812" s="416"/>
    </row>
    <row r="813" spans="2:2" ht="13.5" customHeight="1" x14ac:dyDescent="0.2">
      <c r="B813" s="416"/>
    </row>
    <row r="814" spans="2:2" ht="13.5" customHeight="1" x14ac:dyDescent="0.2">
      <c r="B814" s="416"/>
    </row>
    <row r="815" spans="2:2" ht="13.5" customHeight="1" x14ac:dyDescent="0.2">
      <c r="B815" s="416"/>
    </row>
    <row r="816" spans="2:2" ht="13.5" customHeight="1" x14ac:dyDescent="0.2">
      <c r="B816" s="416"/>
    </row>
    <row r="817" spans="2:2" ht="13.5" customHeight="1" x14ac:dyDescent="0.2">
      <c r="B817" s="416"/>
    </row>
    <row r="818" spans="2:2" ht="13.5" customHeight="1" x14ac:dyDescent="0.2">
      <c r="B818" s="416"/>
    </row>
    <row r="819" spans="2:2" ht="13.5" customHeight="1" x14ac:dyDescent="0.2">
      <c r="B819" s="416"/>
    </row>
    <row r="820" spans="2:2" ht="13.5" customHeight="1" x14ac:dyDescent="0.2">
      <c r="B820" s="416"/>
    </row>
    <row r="821" spans="2:2" ht="13.5" customHeight="1" x14ac:dyDescent="0.2">
      <c r="B821" s="416"/>
    </row>
    <row r="822" spans="2:2" ht="13.5" customHeight="1" x14ac:dyDescent="0.2">
      <c r="B822" s="416"/>
    </row>
    <row r="823" spans="2:2" ht="13.5" customHeight="1" x14ac:dyDescent="0.2">
      <c r="B823" s="416"/>
    </row>
    <row r="824" spans="2:2" ht="13.5" customHeight="1" x14ac:dyDescent="0.2">
      <c r="B824" s="416"/>
    </row>
    <row r="825" spans="2:2" ht="13.5" customHeight="1" x14ac:dyDescent="0.2">
      <c r="B825" s="416"/>
    </row>
    <row r="826" spans="2:2" ht="13.5" customHeight="1" x14ac:dyDescent="0.2">
      <c r="B826" s="416"/>
    </row>
    <row r="827" spans="2:2" ht="13.5" customHeight="1" x14ac:dyDescent="0.2">
      <c r="B827" s="416"/>
    </row>
    <row r="828" spans="2:2" ht="13.5" customHeight="1" x14ac:dyDescent="0.2">
      <c r="B828" s="416"/>
    </row>
    <row r="829" spans="2:2" ht="13.5" customHeight="1" x14ac:dyDescent="0.2">
      <c r="B829" s="416"/>
    </row>
    <row r="830" spans="2:2" ht="13.5" customHeight="1" x14ac:dyDescent="0.2">
      <c r="B830" s="416"/>
    </row>
    <row r="831" spans="2:2" ht="13.5" customHeight="1" x14ac:dyDescent="0.2">
      <c r="B831" s="416"/>
    </row>
    <row r="832" spans="2:2" ht="13.5" customHeight="1" x14ac:dyDescent="0.2">
      <c r="B832" s="416"/>
    </row>
    <row r="833" spans="2:2" ht="13.5" customHeight="1" x14ac:dyDescent="0.2">
      <c r="B833" s="416"/>
    </row>
    <row r="834" spans="2:2" ht="13.5" customHeight="1" x14ac:dyDescent="0.2">
      <c r="B834" s="416"/>
    </row>
    <row r="835" spans="2:2" ht="13.5" customHeight="1" x14ac:dyDescent="0.2">
      <c r="B835" s="416"/>
    </row>
    <row r="836" spans="2:2" ht="13.5" customHeight="1" x14ac:dyDescent="0.2">
      <c r="B836" s="416"/>
    </row>
    <row r="837" spans="2:2" ht="13.5" customHeight="1" x14ac:dyDescent="0.2">
      <c r="B837" s="416"/>
    </row>
    <row r="838" spans="2:2" ht="13.5" customHeight="1" x14ac:dyDescent="0.2">
      <c r="B838" s="416"/>
    </row>
    <row r="839" spans="2:2" ht="13.5" customHeight="1" x14ac:dyDescent="0.2">
      <c r="B839" s="416"/>
    </row>
    <row r="840" spans="2:2" ht="13.5" customHeight="1" x14ac:dyDescent="0.2">
      <c r="B840" s="416"/>
    </row>
    <row r="841" spans="2:2" ht="13.5" customHeight="1" x14ac:dyDescent="0.2">
      <c r="B841" s="416"/>
    </row>
    <row r="842" spans="2:2" ht="13.5" customHeight="1" x14ac:dyDescent="0.2">
      <c r="B842" s="416"/>
    </row>
    <row r="843" spans="2:2" ht="13.5" customHeight="1" x14ac:dyDescent="0.2">
      <c r="B843" s="416"/>
    </row>
    <row r="844" spans="2:2" ht="13.5" customHeight="1" x14ac:dyDescent="0.2">
      <c r="B844" s="416"/>
    </row>
    <row r="845" spans="2:2" ht="13.5" customHeight="1" x14ac:dyDescent="0.2">
      <c r="B845" s="416"/>
    </row>
    <row r="846" spans="2:2" ht="13.5" customHeight="1" x14ac:dyDescent="0.2">
      <c r="B846" s="416"/>
    </row>
    <row r="847" spans="2:2" ht="13.5" customHeight="1" x14ac:dyDescent="0.2">
      <c r="B847" s="416"/>
    </row>
    <row r="848" spans="2:2" ht="13.5" customHeight="1" x14ac:dyDescent="0.2">
      <c r="B848" s="416"/>
    </row>
    <row r="849" spans="2:2" ht="13.5" customHeight="1" x14ac:dyDescent="0.2">
      <c r="B849" s="416"/>
    </row>
    <row r="850" spans="2:2" ht="13.5" customHeight="1" x14ac:dyDescent="0.2">
      <c r="B850" s="416"/>
    </row>
    <row r="851" spans="2:2" ht="13.5" customHeight="1" x14ac:dyDescent="0.2">
      <c r="B851" s="416"/>
    </row>
    <row r="852" spans="2:2" ht="13.5" customHeight="1" x14ac:dyDescent="0.2">
      <c r="B852" s="416"/>
    </row>
    <row r="853" spans="2:2" ht="13.5" customHeight="1" x14ac:dyDescent="0.2">
      <c r="B853" s="416"/>
    </row>
    <row r="854" spans="2:2" ht="13.5" customHeight="1" x14ac:dyDescent="0.2">
      <c r="B854" s="416"/>
    </row>
    <row r="855" spans="2:2" ht="13.5" customHeight="1" x14ac:dyDescent="0.2">
      <c r="B855" s="416"/>
    </row>
    <row r="856" spans="2:2" ht="13.5" customHeight="1" x14ac:dyDescent="0.2">
      <c r="B856" s="416"/>
    </row>
    <row r="857" spans="2:2" ht="13.5" customHeight="1" x14ac:dyDescent="0.2">
      <c r="B857" s="416"/>
    </row>
    <row r="858" spans="2:2" ht="13.5" customHeight="1" x14ac:dyDescent="0.2">
      <c r="B858" s="416"/>
    </row>
    <row r="859" spans="2:2" ht="13.5" customHeight="1" x14ac:dyDescent="0.2">
      <c r="B859" s="416"/>
    </row>
    <row r="860" spans="2:2" ht="13.5" customHeight="1" x14ac:dyDescent="0.2">
      <c r="B860" s="416"/>
    </row>
    <row r="861" spans="2:2" ht="13.5" customHeight="1" x14ac:dyDescent="0.2">
      <c r="B861" s="416"/>
    </row>
    <row r="862" spans="2:2" ht="13.5" customHeight="1" x14ac:dyDescent="0.2">
      <c r="B862" s="416"/>
    </row>
    <row r="863" spans="2:2" ht="13.5" customHeight="1" x14ac:dyDescent="0.2">
      <c r="B863" s="416"/>
    </row>
    <row r="864" spans="2:2" ht="13.5" customHeight="1" x14ac:dyDescent="0.2">
      <c r="B864" s="416"/>
    </row>
    <row r="865" spans="2:2" ht="13.5" customHeight="1" x14ac:dyDescent="0.2">
      <c r="B865" s="416"/>
    </row>
    <row r="866" spans="2:2" ht="13.5" customHeight="1" x14ac:dyDescent="0.2">
      <c r="B866" s="416"/>
    </row>
    <row r="867" spans="2:2" ht="13.5" customHeight="1" x14ac:dyDescent="0.2">
      <c r="B867" s="416"/>
    </row>
    <row r="868" spans="2:2" ht="13.5" customHeight="1" x14ac:dyDescent="0.2">
      <c r="B868" s="416"/>
    </row>
    <row r="869" spans="2:2" ht="13.5" customHeight="1" x14ac:dyDescent="0.2">
      <c r="B869" s="416"/>
    </row>
    <row r="870" spans="2:2" ht="13.5" customHeight="1" x14ac:dyDescent="0.2">
      <c r="B870" s="416"/>
    </row>
    <row r="871" spans="2:2" ht="13.5" customHeight="1" x14ac:dyDescent="0.2">
      <c r="B871" s="416"/>
    </row>
    <row r="872" spans="2:2" ht="13.5" customHeight="1" x14ac:dyDescent="0.2">
      <c r="B872" s="416"/>
    </row>
    <row r="873" spans="2:2" ht="13.5" customHeight="1" x14ac:dyDescent="0.2">
      <c r="B873" s="416"/>
    </row>
    <row r="874" spans="2:2" ht="13.5" customHeight="1" x14ac:dyDescent="0.2">
      <c r="B874" s="416"/>
    </row>
    <row r="875" spans="2:2" ht="13.5" customHeight="1" x14ac:dyDescent="0.2">
      <c r="B875" s="416"/>
    </row>
    <row r="876" spans="2:2" ht="13.5" customHeight="1" x14ac:dyDescent="0.2">
      <c r="B876" s="416"/>
    </row>
    <row r="877" spans="2:2" ht="13.5" customHeight="1" x14ac:dyDescent="0.2">
      <c r="B877" s="416"/>
    </row>
    <row r="878" spans="2:2" ht="13.5" customHeight="1" x14ac:dyDescent="0.2">
      <c r="B878" s="416"/>
    </row>
    <row r="879" spans="2:2" ht="13.5" customHeight="1" x14ac:dyDescent="0.2">
      <c r="B879" s="416"/>
    </row>
    <row r="880" spans="2:2" ht="13.5" customHeight="1" x14ac:dyDescent="0.2">
      <c r="B880" s="416"/>
    </row>
    <row r="881" spans="2:2" ht="13.5" customHeight="1" x14ac:dyDescent="0.2">
      <c r="B881" s="416"/>
    </row>
    <row r="882" spans="2:2" ht="13.5" customHeight="1" x14ac:dyDescent="0.2">
      <c r="B882" s="416"/>
    </row>
    <row r="883" spans="2:2" ht="13.5" customHeight="1" x14ac:dyDescent="0.2">
      <c r="B883" s="416"/>
    </row>
    <row r="884" spans="2:2" ht="13.5" customHeight="1" x14ac:dyDescent="0.2">
      <c r="B884" s="416"/>
    </row>
    <row r="885" spans="2:2" ht="13.5" customHeight="1" x14ac:dyDescent="0.2">
      <c r="B885" s="416"/>
    </row>
    <row r="886" spans="2:2" ht="13.5" customHeight="1" x14ac:dyDescent="0.2">
      <c r="B886" s="416"/>
    </row>
    <row r="887" spans="2:2" ht="13.5" customHeight="1" x14ac:dyDescent="0.2">
      <c r="B887" s="416"/>
    </row>
    <row r="888" spans="2:2" ht="13.5" customHeight="1" x14ac:dyDescent="0.2">
      <c r="B888" s="416"/>
    </row>
    <row r="889" spans="2:2" ht="13.5" customHeight="1" x14ac:dyDescent="0.2">
      <c r="B889" s="416"/>
    </row>
    <row r="890" spans="2:2" ht="13.5" customHeight="1" x14ac:dyDescent="0.2">
      <c r="B890" s="416"/>
    </row>
    <row r="891" spans="2:2" ht="13.5" customHeight="1" x14ac:dyDescent="0.2">
      <c r="B891" s="416"/>
    </row>
    <row r="892" spans="2:2" ht="13.5" customHeight="1" x14ac:dyDescent="0.2">
      <c r="B892" s="416"/>
    </row>
    <row r="893" spans="2:2" ht="13.5" customHeight="1" x14ac:dyDescent="0.2">
      <c r="B893" s="416"/>
    </row>
    <row r="894" spans="2:2" ht="13.5" customHeight="1" x14ac:dyDescent="0.2">
      <c r="B894" s="416"/>
    </row>
    <row r="895" spans="2:2" ht="13.5" customHeight="1" x14ac:dyDescent="0.2">
      <c r="B895" s="416"/>
    </row>
    <row r="896" spans="2:2" ht="13.5" customHeight="1" x14ac:dyDescent="0.2">
      <c r="B896" s="416"/>
    </row>
    <row r="897" spans="2:2" ht="13.5" customHeight="1" x14ac:dyDescent="0.2">
      <c r="B897" s="416"/>
    </row>
    <row r="898" spans="2:2" ht="13.5" customHeight="1" x14ac:dyDescent="0.2">
      <c r="B898" s="416"/>
    </row>
    <row r="899" spans="2:2" ht="13.5" customHeight="1" x14ac:dyDescent="0.2">
      <c r="B899" s="416"/>
    </row>
    <row r="900" spans="2:2" ht="13.5" customHeight="1" x14ac:dyDescent="0.2">
      <c r="B900" s="416"/>
    </row>
    <row r="901" spans="2:2" ht="13.5" customHeight="1" x14ac:dyDescent="0.2">
      <c r="B901" s="416"/>
    </row>
    <row r="902" spans="2:2" ht="13.5" customHeight="1" x14ac:dyDescent="0.2">
      <c r="B902" s="416"/>
    </row>
    <row r="903" spans="2:2" ht="13.5" customHeight="1" x14ac:dyDescent="0.2">
      <c r="B903" s="416"/>
    </row>
    <row r="904" spans="2:2" ht="13.5" customHeight="1" x14ac:dyDescent="0.2">
      <c r="B904" s="416"/>
    </row>
    <row r="905" spans="2:2" ht="13.5" customHeight="1" x14ac:dyDescent="0.2">
      <c r="B905" s="416"/>
    </row>
    <row r="906" spans="2:2" ht="13.5" customHeight="1" x14ac:dyDescent="0.2">
      <c r="B906" s="416"/>
    </row>
    <row r="907" spans="2:2" ht="13.5" customHeight="1" x14ac:dyDescent="0.2">
      <c r="B907" s="416"/>
    </row>
    <row r="908" spans="2:2" ht="13.5" customHeight="1" x14ac:dyDescent="0.2">
      <c r="B908" s="416"/>
    </row>
    <row r="909" spans="2:2" ht="13.5" customHeight="1" x14ac:dyDescent="0.2">
      <c r="B909" s="416"/>
    </row>
    <row r="910" spans="2:2" ht="13.5" customHeight="1" x14ac:dyDescent="0.2">
      <c r="B910" s="416"/>
    </row>
    <row r="911" spans="2:2" ht="13.5" customHeight="1" x14ac:dyDescent="0.2">
      <c r="B911" s="416"/>
    </row>
    <row r="912" spans="2:2" ht="13.5" customHeight="1" x14ac:dyDescent="0.2">
      <c r="B912" s="416"/>
    </row>
    <row r="913" spans="2:2" ht="13.5" customHeight="1" x14ac:dyDescent="0.2">
      <c r="B913" s="416"/>
    </row>
    <row r="914" spans="2:2" ht="13.5" customHeight="1" x14ac:dyDescent="0.2">
      <c r="B914" s="416"/>
    </row>
    <row r="915" spans="2:2" ht="13.5" customHeight="1" x14ac:dyDescent="0.2">
      <c r="B915" s="416"/>
    </row>
    <row r="916" spans="2:2" ht="13.5" customHeight="1" x14ac:dyDescent="0.2">
      <c r="B916" s="416"/>
    </row>
    <row r="917" spans="2:2" ht="13.5" customHeight="1" x14ac:dyDescent="0.2">
      <c r="B917" s="416"/>
    </row>
    <row r="918" spans="2:2" ht="13.5" customHeight="1" x14ac:dyDescent="0.2">
      <c r="B918" s="416"/>
    </row>
    <row r="919" spans="2:2" ht="13.5" customHeight="1" x14ac:dyDescent="0.2">
      <c r="B919" s="416"/>
    </row>
    <row r="920" spans="2:2" ht="13.5" customHeight="1" x14ac:dyDescent="0.2">
      <c r="B920" s="416"/>
    </row>
    <row r="921" spans="2:2" ht="13.5" customHeight="1" x14ac:dyDescent="0.2">
      <c r="B921" s="416"/>
    </row>
    <row r="922" spans="2:2" ht="13.5" customHeight="1" x14ac:dyDescent="0.2">
      <c r="B922" s="416"/>
    </row>
    <row r="923" spans="2:2" ht="13.5" customHeight="1" x14ac:dyDescent="0.2">
      <c r="B923" s="416"/>
    </row>
    <row r="924" spans="2:2" ht="13.5" customHeight="1" x14ac:dyDescent="0.2">
      <c r="B924" s="416"/>
    </row>
    <row r="925" spans="2:2" ht="13.5" customHeight="1" x14ac:dyDescent="0.2">
      <c r="B925" s="416"/>
    </row>
    <row r="926" spans="2:2" ht="13.5" customHeight="1" x14ac:dyDescent="0.2">
      <c r="B926" s="416"/>
    </row>
    <row r="927" spans="2:2" ht="13.5" customHeight="1" x14ac:dyDescent="0.2">
      <c r="B927" s="416"/>
    </row>
    <row r="928" spans="2:2" ht="13.5" customHeight="1" x14ac:dyDescent="0.2">
      <c r="B928" s="416"/>
    </row>
    <row r="929" spans="2:2" ht="13.5" customHeight="1" x14ac:dyDescent="0.2">
      <c r="B929" s="416"/>
    </row>
    <row r="930" spans="2:2" ht="13.5" customHeight="1" x14ac:dyDescent="0.2">
      <c r="B930" s="416"/>
    </row>
    <row r="931" spans="2:2" ht="13.5" customHeight="1" x14ac:dyDescent="0.2">
      <c r="B931" s="416"/>
    </row>
    <row r="932" spans="2:2" ht="13.5" customHeight="1" x14ac:dyDescent="0.2">
      <c r="B932" s="416"/>
    </row>
    <row r="933" spans="2:2" ht="13.5" customHeight="1" x14ac:dyDescent="0.2">
      <c r="B933" s="416"/>
    </row>
    <row r="934" spans="2:2" ht="13.5" customHeight="1" x14ac:dyDescent="0.2">
      <c r="B934" s="416"/>
    </row>
    <row r="935" spans="2:2" ht="13.5" customHeight="1" x14ac:dyDescent="0.2">
      <c r="B935" s="416"/>
    </row>
    <row r="936" spans="2:2" ht="13.5" customHeight="1" x14ac:dyDescent="0.2">
      <c r="B936" s="416"/>
    </row>
    <row r="937" spans="2:2" ht="13.5" customHeight="1" x14ac:dyDescent="0.2">
      <c r="B937" s="416"/>
    </row>
    <row r="938" spans="2:2" ht="13.5" customHeight="1" x14ac:dyDescent="0.2">
      <c r="B938" s="416"/>
    </row>
    <row r="939" spans="2:2" ht="13.5" customHeight="1" x14ac:dyDescent="0.2">
      <c r="B939" s="416"/>
    </row>
    <row r="940" spans="2:2" ht="13.5" customHeight="1" x14ac:dyDescent="0.2">
      <c r="B940" s="416"/>
    </row>
    <row r="941" spans="2:2" ht="13.5" customHeight="1" x14ac:dyDescent="0.2">
      <c r="B941" s="416"/>
    </row>
    <row r="942" spans="2:2" ht="13.5" customHeight="1" x14ac:dyDescent="0.2">
      <c r="B942" s="416"/>
    </row>
    <row r="943" spans="2:2" ht="13.5" customHeight="1" x14ac:dyDescent="0.2">
      <c r="B943" s="416"/>
    </row>
    <row r="944" spans="2:2" ht="13.5" customHeight="1" x14ac:dyDescent="0.2">
      <c r="B944" s="416"/>
    </row>
    <row r="945" spans="2:2" ht="13.5" customHeight="1" x14ac:dyDescent="0.2">
      <c r="B945" s="416"/>
    </row>
    <row r="946" spans="2:2" ht="13.5" customHeight="1" x14ac:dyDescent="0.2">
      <c r="B946" s="416"/>
    </row>
    <row r="947" spans="2:2" ht="13.5" customHeight="1" x14ac:dyDescent="0.2">
      <c r="B947" s="416"/>
    </row>
    <row r="948" spans="2:2" ht="13.5" customHeight="1" x14ac:dyDescent="0.2">
      <c r="B948" s="416"/>
    </row>
    <row r="949" spans="2:2" ht="13.5" customHeight="1" x14ac:dyDescent="0.2">
      <c r="B949" s="416"/>
    </row>
    <row r="950" spans="2:2" ht="13.5" customHeight="1" x14ac:dyDescent="0.2">
      <c r="B950" s="416"/>
    </row>
    <row r="951" spans="2:2" ht="13.5" customHeight="1" x14ac:dyDescent="0.2">
      <c r="B951" s="416"/>
    </row>
    <row r="952" spans="2:2" ht="13.5" customHeight="1" x14ac:dyDescent="0.2">
      <c r="B952" s="416"/>
    </row>
    <row r="953" spans="2:2" ht="13.5" customHeight="1" x14ac:dyDescent="0.2">
      <c r="B953" s="416"/>
    </row>
    <row r="954" spans="2:2" ht="13.5" customHeight="1" x14ac:dyDescent="0.2">
      <c r="B954" s="416"/>
    </row>
    <row r="955" spans="2:2" ht="13.5" customHeight="1" x14ac:dyDescent="0.2">
      <c r="B955" s="416"/>
    </row>
    <row r="956" spans="2:2" ht="13.5" customHeight="1" x14ac:dyDescent="0.2">
      <c r="B956" s="416"/>
    </row>
    <row r="957" spans="2:2" ht="13.5" customHeight="1" x14ac:dyDescent="0.2">
      <c r="B957" s="416"/>
    </row>
    <row r="958" spans="2:2" ht="13.5" customHeight="1" x14ac:dyDescent="0.2">
      <c r="B958" s="416"/>
    </row>
    <row r="959" spans="2:2" ht="13.5" customHeight="1" x14ac:dyDescent="0.2">
      <c r="B959" s="416"/>
    </row>
    <row r="960" spans="2:2" ht="13.5" customHeight="1" x14ac:dyDescent="0.2">
      <c r="B960" s="416"/>
    </row>
    <row r="961" spans="2:2" ht="13.5" customHeight="1" x14ac:dyDescent="0.2">
      <c r="B961" s="416"/>
    </row>
    <row r="962" spans="2:2" ht="13.5" customHeight="1" x14ac:dyDescent="0.2">
      <c r="B962" s="416"/>
    </row>
    <row r="963" spans="2:2" ht="13.5" customHeight="1" x14ac:dyDescent="0.2">
      <c r="B963" s="416"/>
    </row>
    <row r="964" spans="2:2" ht="13.5" customHeight="1" x14ac:dyDescent="0.2">
      <c r="B964" s="416"/>
    </row>
    <row r="965" spans="2:2" ht="13.5" customHeight="1" x14ac:dyDescent="0.2">
      <c r="B965" s="416"/>
    </row>
    <row r="966" spans="2:2" ht="13.5" customHeight="1" x14ac:dyDescent="0.2">
      <c r="B966" s="416"/>
    </row>
    <row r="967" spans="2:2" ht="13.5" customHeight="1" x14ac:dyDescent="0.2">
      <c r="B967" s="416"/>
    </row>
    <row r="968" spans="2:2" ht="13.5" customHeight="1" x14ac:dyDescent="0.2">
      <c r="B968" s="416"/>
    </row>
    <row r="969" spans="2:2" ht="13.5" customHeight="1" x14ac:dyDescent="0.2">
      <c r="B969" s="416"/>
    </row>
    <row r="970" spans="2:2" ht="13.5" customHeight="1" x14ac:dyDescent="0.2">
      <c r="B970" s="416"/>
    </row>
    <row r="971" spans="2:2" ht="13.5" customHeight="1" x14ac:dyDescent="0.2">
      <c r="B971" s="416"/>
    </row>
    <row r="972" spans="2:2" ht="13.5" customHeight="1" x14ac:dyDescent="0.2">
      <c r="B972" s="416"/>
    </row>
    <row r="973" spans="2:2" ht="13.5" customHeight="1" x14ac:dyDescent="0.2">
      <c r="B973" s="416"/>
    </row>
    <row r="974" spans="2:2" ht="13.5" customHeight="1" x14ac:dyDescent="0.2">
      <c r="B974" s="416"/>
    </row>
    <row r="975" spans="2:2" ht="13.5" customHeight="1" x14ac:dyDescent="0.2">
      <c r="B975" s="416"/>
    </row>
    <row r="976" spans="2:2" ht="13.5" customHeight="1" x14ac:dyDescent="0.2">
      <c r="B976" s="416"/>
    </row>
    <row r="977" spans="2:2" ht="13.5" customHeight="1" x14ac:dyDescent="0.2">
      <c r="B977" s="416"/>
    </row>
    <row r="978" spans="2:2" ht="13.5" customHeight="1" x14ac:dyDescent="0.2">
      <c r="B978" s="416"/>
    </row>
    <row r="979" spans="2:2" ht="13.5" customHeight="1" x14ac:dyDescent="0.2">
      <c r="B979" s="416"/>
    </row>
    <row r="980" spans="2:2" ht="13.5" customHeight="1" x14ac:dyDescent="0.2">
      <c r="B980" s="416"/>
    </row>
    <row r="981" spans="2:2" ht="13.5" customHeight="1" x14ac:dyDescent="0.2">
      <c r="B981" s="416"/>
    </row>
    <row r="982" spans="2:2" ht="13.5" customHeight="1" x14ac:dyDescent="0.2">
      <c r="B982" s="416"/>
    </row>
    <row r="983" spans="2:2" ht="13.5" customHeight="1" x14ac:dyDescent="0.2">
      <c r="B983" s="416"/>
    </row>
    <row r="984" spans="2:2" ht="13.5" customHeight="1" x14ac:dyDescent="0.2">
      <c r="B984" s="416"/>
    </row>
    <row r="985" spans="2:2" ht="13.5" customHeight="1" x14ac:dyDescent="0.2">
      <c r="B985" s="416"/>
    </row>
    <row r="986" spans="2:2" ht="13.5" customHeight="1" x14ac:dyDescent="0.2">
      <c r="B986" s="416"/>
    </row>
    <row r="987" spans="2:2" ht="13.5" customHeight="1" x14ac:dyDescent="0.2">
      <c r="B987" s="416"/>
    </row>
    <row r="988" spans="2:2" ht="13.5" customHeight="1" x14ac:dyDescent="0.2">
      <c r="B988" s="416"/>
    </row>
    <row r="989" spans="2:2" ht="13.5" customHeight="1" x14ac:dyDescent="0.2">
      <c r="B989" s="416"/>
    </row>
    <row r="990" spans="2:2" ht="13.5" customHeight="1" x14ac:dyDescent="0.2">
      <c r="B990" s="416"/>
    </row>
    <row r="991" spans="2:2" ht="13.5" customHeight="1" x14ac:dyDescent="0.2">
      <c r="B991" s="416"/>
    </row>
    <row r="992" spans="2:2" ht="13.5" customHeight="1" x14ac:dyDescent="0.2">
      <c r="B992" s="416"/>
    </row>
    <row r="993" spans="2:2" ht="13.5" customHeight="1" x14ac:dyDescent="0.2">
      <c r="B993" s="416"/>
    </row>
    <row r="994" spans="2:2" ht="13.5" customHeight="1" x14ac:dyDescent="0.2">
      <c r="B994" s="416"/>
    </row>
    <row r="995" spans="2:2" ht="13.5" customHeight="1" x14ac:dyDescent="0.2">
      <c r="B995" s="416"/>
    </row>
    <row r="996" spans="2:2" ht="13.5" customHeight="1" x14ac:dyDescent="0.2">
      <c r="B996" s="416"/>
    </row>
    <row r="997" spans="2:2" ht="13.5" customHeight="1" x14ac:dyDescent="0.2">
      <c r="B997" s="416"/>
    </row>
    <row r="998" spans="2:2" ht="13.5" customHeight="1" x14ac:dyDescent="0.2">
      <c r="B998" s="416"/>
    </row>
    <row r="999" spans="2:2" ht="13.5" customHeight="1" x14ac:dyDescent="0.2">
      <c r="B999" s="416"/>
    </row>
  </sheetData>
  <mergeCells count="16">
    <mergeCell ref="C2:J2"/>
    <mergeCell ref="C4:F4"/>
    <mergeCell ref="D7:G7"/>
    <mergeCell ref="B7:C8"/>
    <mergeCell ref="B9:B11"/>
    <mergeCell ref="B12:B14"/>
    <mergeCell ref="B15:B17"/>
    <mergeCell ref="B18:B20"/>
    <mergeCell ref="B21:B23"/>
    <mergeCell ref="B24:B26"/>
    <mergeCell ref="B42:B44"/>
    <mergeCell ref="B27:B29"/>
    <mergeCell ref="B33:B35"/>
    <mergeCell ref="B36:B38"/>
    <mergeCell ref="B39:B41"/>
    <mergeCell ref="B30:B32"/>
  </mergeCells>
  <pageMargins left="0.7" right="0.7" top="0.75" bottom="0.75" header="0" footer="0"/>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547D5-29C6-48C7-9AC2-025858D92447}">
  <dimension ref="A1:Q51"/>
  <sheetViews>
    <sheetView rightToLeft="1" workbookViewId="0">
      <selection activeCell="M13" sqref="M13"/>
    </sheetView>
  </sheetViews>
  <sheetFormatPr defaultColWidth="8.625" defaultRowHeight="24" customHeight="1" x14ac:dyDescent="0.25"/>
  <cols>
    <col min="1" max="1" width="1.625" style="30" customWidth="1"/>
    <col min="2" max="2" width="8.625" style="30"/>
    <col min="3" max="3" width="6.625" style="155" customWidth="1"/>
    <col min="4" max="4" width="8.375" style="155" customWidth="1"/>
    <col min="5" max="5" width="8.625" style="155"/>
    <col min="6" max="6" width="20.875" style="30" customWidth="1"/>
    <col min="7" max="7" width="2.25" style="30" customWidth="1"/>
    <col min="8" max="8" width="0" style="30" hidden="1" customWidth="1"/>
    <col min="9" max="9" width="23.125" style="30" hidden="1" customWidth="1"/>
    <col min="10" max="10" width="16.5" style="30" customWidth="1"/>
    <col min="11" max="11" width="14.875" style="30" customWidth="1"/>
    <col min="12" max="12" width="8.625" style="155"/>
    <col min="13" max="13" width="8.375" style="155" customWidth="1"/>
    <col min="14" max="14" width="16.875" style="155" customWidth="1"/>
    <col min="15" max="16" width="8.625" style="155"/>
    <col min="17" max="16384" width="8.625" style="30"/>
  </cols>
  <sheetData>
    <row r="1" spans="1:14" ht="24" customHeight="1" x14ac:dyDescent="0.25">
      <c r="A1" s="953" t="s">
        <v>198</v>
      </c>
      <c r="B1" s="953"/>
      <c r="C1" s="953"/>
      <c r="D1" s="953"/>
      <c r="E1" s="953"/>
      <c r="F1" s="953"/>
      <c r="G1" s="953"/>
      <c r="H1" s="953"/>
      <c r="I1" s="953"/>
      <c r="J1" s="953"/>
      <c r="K1" s="953"/>
      <c r="L1" s="953"/>
      <c r="M1" s="953"/>
      <c r="N1" s="953"/>
    </row>
    <row r="2" spans="1:14" ht="24" customHeight="1" x14ac:dyDescent="0.25">
      <c r="A2" s="953"/>
      <c r="B2" s="953"/>
      <c r="C2" s="953"/>
      <c r="D2" s="953"/>
      <c r="E2" s="953"/>
      <c r="F2" s="953"/>
      <c r="G2" s="953"/>
      <c r="H2" s="953"/>
      <c r="I2" s="953"/>
      <c r="J2" s="953"/>
      <c r="K2" s="953"/>
      <c r="L2" s="953"/>
      <c r="M2" s="953"/>
      <c r="N2" s="953"/>
    </row>
    <row r="3" spans="1:14" ht="24" customHeight="1" x14ac:dyDescent="0.25">
      <c r="A3" s="953"/>
      <c r="B3" s="953"/>
      <c r="C3" s="953"/>
      <c r="D3" s="953"/>
      <c r="E3" s="953"/>
      <c r="F3" s="953"/>
      <c r="G3" s="953"/>
      <c r="H3" s="953"/>
      <c r="I3" s="953"/>
      <c r="J3" s="953"/>
      <c r="K3" s="953"/>
      <c r="L3" s="953"/>
      <c r="M3" s="953"/>
      <c r="N3" s="953"/>
    </row>
    <row r="4" spans="1:14" ht="24" customHeight="1" x14ac:dyDescent="0.25">
      <c r="A4" s="953"/>
      <c r="B4" s="953"/>
      <c r="C4" s="953"/>
      <c r="D4" s="953"/>
      <c r="E4" s="953"/>
      <c r="F4" s="953"/>
      <c r="G4" s="953"/>
      <c r="H4" s="953"/>
      <c r="I4" s="953"/>
      <c r="J4" s="953"/>
      <c r="K4" s="953"/>
      <c r="L4" s="953"/>
      <c r="M4" s="953"/>
      <c r="N4" s="953"/>
    </row>
    <row r="5" spans="1:14" ht="24" customHeight="1" thickBot="1" x14ac:dyDescent="0.3"/>
    <row r="6" spans="1:14" ht="24" customHeight="1" thickBot="1" x14ac:dyDescent="0.3">
      <c r="B6" s="156" t="s">
        <v>199</v>
      </c>
      <c r="C6" s="157"/>
      <c r="D6" s="157"/>
      <c r="E6" s="157"/>
      <c r="F6" s="158"/>
      <c r="G6" s="158"/>
      <c r="H6" s="158"/>
      <c r="I6" s="158"/>
      <c r="J6" s="158"/>
      <c r="K6" s="158"/>
      <c r="L6" s="157"/>
      <c r="M6" s="157"/>
      <c r="N6" s="159"/>
    </row>
    <row r="8" spans="1:14" ht="35.25" customHeight="1" x14ac:dyDescent="0.25">
      <c r="E8" s="950" t="s">
        <v>200</v>
      </c>
      <c r="F8" s="951"/>
      <c r="G8" s="160"/>
      <c r="H8" s="952" t="s">
        <v>201</v>
      </c>
      <c r="I8" s="952"/>
      <c r="J8" s="160"/>
      <c r="K8" s="161"/>
    </row>
    <row r="9" spans="1:14" ht="24" customHeight="1" x14ac:dyDescent="0.25">
      <c r="E9" s="948" t="s">
        <v>202</v>
      </c>
      <c r="F9" s="949"/>
      <c r="G9" s="162"/>
      <c r="H9" s="949" t="s">
        <v>203</v>
      </c>
      <c r="I9" s="949"/>
      <c r="J9" s="162"/>
      <c r="K9" s="163" t="s">
        <v>204</v>
      </c>
    </row>
    <row r="10" spans="1:14" ht="24" customHeight="1" x14ac:dyDescent="0.25">
      <c r="E10" s="948" t="s">
        <v>205</v>
      </c>
      <c r="F10" s="949"/>
      <c r="G10" s="162"/>
      <c r="H10" s="949" t="s">
        <v>206</v>
      </c>
      <c r="I10" s="949"/>
      <c r="J10" s="162"/>
      <c r="K10" s="163" t="s">
        <v>207</v>
      </c>
    </row>
    <row r="11" spans="1:14" ht="24" customHeight="1" x14ac:dyDescent="0.25">
      <c r="E11" s="948" t="s">
        <v>208</v>
      </c>
      <c r="F11" s="949"/>
      <c r="G11" s="162"/>
      <c r="H11" s="949" t="s">
        <v>209</v>
      </c>
      <c r="I11" s="949"/>
      <c r="J11" s="162"/>
      <c r="K11" s="163"/>
    </row>
    <row r="12" spans="1:14" ht="24" customHeight="1" x14ac:dyDescent="0.25">
      <c r="E12" s="948"/>
      <c r="F12" s="949"/>
      <c r="G12" s="162"/>
      <c r="H12" s="949" t="s">
        <v>210</v>
      </c>
      <c r="I12" s="949"/>
      <c r="J12" s="162"/>
      <c r="K12" s="163"/>
    </row>
    <row r="13" spans="1:14" ht="24" customHeight="1" x14ac:dyDescent="0.25">
      <c r="D13" s="170"/>
      <c r="E13" s="944">
        <v>1</v>
      </c>
      <c r="F13" s="945"/>
      <c r="G13" s="164"/>
      <c r="H13" s="945">
        <f>+E13</f>
        <v>1</v>
      </c>
      <c r="I13" s="945"/>
      <c r="J13" s="164"/>
      <c r="K13" s="165" t="s">
        <v>211</v>
      </c>
    </row>
    <row r="14" spans="1:14" ht="24" customHeight="1" x14ac:dyDescent="0.25">
      <c r="D14" s="170"/>
      <c r="E14" s="944">
        <v>28</v>
      </c>
      <c r="F14" s="945"/>
      <c r="G14" s="164"/>
      <c r="H14" s="945">
        <f>+E14</f>
        <v>28</v>
      </c>
      <c r="I14" s="945"/>
      <c r="J14" s="164"/>
      <c r="K14" s="165" t="s">
        <v>212</v>
      </c>
    </row>
    <row r="15" spans="1:14" ht="24" customHeight="1" x14ac:dyDescent="0.25">
      <c r="D15" s="170"/>
      <c r="E15" s="944">
        <v>265</v>
      </c>
      <c r="F15" s="945"/>
      <c r="G15" s="164"/>
      <c r="H15" s="945">
        <f>+E15</f>
        <v>265</v>
      </c>
      <c r="I15" s="945"/>
      <c r="J15" s="164"/>
      <c r="K15" s="165" t="s">
        <v>213</v>
      </c>
    </row>
    <row r="16" spans="1:14" ht="24" customHeight="1" x14ac:dyDescent="0.25">
      <c r="D16" s="43"/>
      <c r="E16" s="648"/>
      <c r="F16" s="648"/>
      <c r="G16" s="648"/>
      <c r="H16" s="648"/>
      <c r="I16" s="648"/>
      <c r="J16" s="649" t="s">
        <v>214</v>
      </c>
      <c r="K16" s="648"/>
    </row>
    <row r="17" spans="4:11" ht="24" customHeight="1" x14ac:dyDescent="0.25">
      <c r="D17" s="43"/>
      <c r="E17" s="944">
        <v>10200</v>
      </c>
      <c r="F17" s="945">
        <v>10900</v>
      </c>
      <c r="G17" s="164"/>
      <c r="H17" s="166"/>
      <c r="I17" s="166"/>
      <c r="J17" s="164" t="s">
        <v>215</v>
      </c>
      <c r="K17" s="165" t="s">
        <v>111</v>
      </c>
    </row>
    <row r="18" spans="4:11" ht="24" customHeight="1" x14ac:dyDescent="0.25">
      <c r="D18" s="43"/>
      <c r="E18" s="944">
        <v>1760</v>
      </c>
      <c r="F18" s="945"/>
      <c r="G18" s="164"/>
      <c r="H18" s="166"/>
      <c r="I18" s="166"/>
      <c r="J18" s="164"/>
      <c r="K18" s="165" t="s">
        <v>103</v>
      </c>
    </row>
    <row r="19" spans="4:11" ht="24" customHeight="1" x14ac:dyDescent="0.25">
      <c r="D19" s="43"/>
      <c r="E19" s="944">
        <v>79</v>
      </c>
      <c r="F19" s="945"/>
      <c r="G19" s="164"/>
      <c r="H19" s="166"/>
      <c r="I19" s="166"/>
      <c r="J19" s="164" t="s">
        <v>216</v>
      </c>
      <c r="K19" s="165" t="s">
        <v>112</v>
      </c>
    </row>
    <row r="20" spans="4:11" ht="24" customHeight="1" x14ac:dyDescent="0.25">
      <c r="D20" s="170"/>
      <c r="E20" s="944">
        <v>12400</v>
      </c>
      <c r="F20" s="945"/>
      <c r="G20" s="164"/>
      <c r="H20" s="945">
        <f>+E20</f>
        <v>12400</v>
      </c>
      <c r="I20" s="945"/>
      <c r="J20" s="164"/>
      <c r="K20" s="165" t="s">
        <v>217</v>
      </c>
    </row>
    <row r="21" spans="4:11" ht="24" customHeight="1" x14ac:dyDescent="0.25">
      <c r="D21" s="170"/>
      <c r="E21" s="944">
        <v>677</v>
      </c>
      <c r="F21" s="945"/>
      <c r="G21" s="164"/>
      <c r="H21" s="945">
        <f t="shared" ref="H21:H38" si="0">+E21</f>
        <v>677</v>
      </c>
      <c r="I21" s="945"/>
      <c r="J21" s="164"/>
      <c r="K21" s="165" t="s">
        <v>218</v>
      </c>
    </row>
    <row r="22" spans="4:11" ht="24" customHeight="1" x14ac:dyDescent="0.25">
      <c r="D22" s="43"/>
      <c r="E22" s="944">
        <v>116</v>
      </c>
      <c r="F22" s="945"/>
      <c r="G22" s="164"/>
      <c r="H22" s="945">
        <f t="shared" si="0"/>
        <v>116</v>
      </c>
      <c r="I22" s="945"/>
      <c r="J22" s="164"/>
      <c r="K22" s="165" t="s">
        <v>219</v>
      </c>
    </row>
    <row r="23" spans="4:11" ht="24" customHeight="1" x14ac:dyDescent="0.25">
      <c r="D23" s="170"/>
      <c r="E23" s="944">
        <v>3170</v>
      </c>
      <c r="F23" s="945"/>
      <c r="G23" s="164"/>
      <c r="H23" s="945">
        <f t="shared" si="0"/>
        <v>3170</v>
      </c>
      <c r="I23" s="945"/>
      <c r="J23" s="164"/>
      <c r="K23" s="165" t="s">
        <v>220</v>
      </c>
    </row>
    <row r="24" spans="4:11" ht="24" customHeight="1" x14ac:dyDescent="0.25">
      <c r="D24" s="170"/>
      <c r="E24" s="944">
        <v>1120</v>
      </c>
      <c r="F24" s="945"/>
      <c r="G24" s="164"/>
      <c r="H24" s="945">
        <f t="shared" si="0"/>
        <v>1120</v>
      </c>
      <c r="I24" s="945"/>
      <c r="J24" s="164"/>
      <c r="K24" s="165" t="s">
        <v>221</v>
      </c>
    </row>
    <row r="25" spans="4:11" ht="24" customHeight="1" x14ac:dyDescent="0.25">
      <c r="D25" s="170"/>
      <c r="E25" s="944">
        <v>1300</v>
      </c>
      <c r="F25" s="945"/>
      <c r="G25" s="164"/>
      <c r="H25" s="945">
        <f t="shared" si="0"/>
        <v>1300</v>
      </c>
      <c r="I25" s="945"/>
      <c r="J25" s="164"/>
      <c r="K25" s="165" t="s">
        <v>222</v>
      </c>
    </row>
    <row r="26" spans="4:11" ht="24" customHeight="1" x14ac:dyDescent="0.25">
      <c r="D26" s="170"/>
      <c r="E26" s="944">
        <v>328</v>
      </c>
      <c r="F26" s="945"/>
      <c r="G26" s="164"/>
      <c r="H26" s="945">
        <f t="shared" si="0"/>
        <v>328</v>
      </c>
      <c r="I26" s="945"/>
      <c r="J26" s="164"/>
      <c r="K26" s="165" t="s">
        <v>223</v>
      </c>
    </row>
    <row r="27" spans="4:11" ht="24" customHeight="1" x14ac:dyDescent="0.25">
      <c r="D27" s="170"/>
      <c r="E27" s="944">
        <v>4800</v>
      </c>
      <c r="F27" s="945"/>
      <c r="G27" s="164"/>
      <c r="H27" s="945">
        <f t="shared" si="0"/>
        <v>4800</v>
      </c>
      <c r="I27" s="945"/>
      <c r="J27" s="164"/>
      <c r="K27" s="165" t="s">
        <v>224</v>
      </c>
    </row>
    <row r="28" spans="4:11" ht="24" customHeight="1" x14ac:dyDescent="0.25">
      <c r="D28" s="43"/>
      <c r="E28" s="944">
        <v>16</v>
      </c>
      <c r="F28" s="945"/>
      <c r="G28" s="164"/>
      <c r="H28" s="945">
        <f t="shared" si="0"/>
        <v>16</v>
      </c>
      <c r="I28" s="945"/>
      <c r="J28" s="164"/>
      <c r="K28" s="165" t="s">
        <v>225</v>
      </c>
    </row>
    <row r="29" spans="4:11" ht="24" customHeight="1" x14ac:dyDescent="0.25">
      <c r="D29" s="170"/>
      <c r="E29" s="944">
        <v>138</v>
      </c>
      <c r="F29" s="945"/>
      <c r="G29" s="164"/>
      <c r="H29" s="945">
        <f t="shared" si="0"/>
        <v>138</v>
      </c>
      <c r="I29" s="945"/>
      <c r="J29" s="164"/>
      <c r="K29" s="165" t="s">
        <v>226</v>
      </c>
    </row>
    <row r="30" spans="4:11" ht="24" customHeight="1" x14ac:dyDescent="0.25">
      <c r="D30" s="43"/>
      <c r="E30" s="944">
        <v>4</v>
      </c>
      <c r="F30" s="945"/>
      <c r="G30" s="164"/>
      <c r="H30" s="945">
        <f t="shared" si="0"/>
        <v>4</v>
      </c>
      <c r="I30" s="945"/>
      <c r="J30" s="164"/>
      <c r="K30" s="165" t="s">
        <v>227</v>
      </c>
    </row>
    <row r="31" spans="4:11" ht="24" customHeight="1" x14ac:dyDescent="0.25">
      <c r="D31" s="170"/>
      <c r="E31" s="944">
        <v>3350</v>
      </c>
      <c r="F31" s="945"/>
      <c r="G31" s="164"/>
      <c r="H31" s="945">
        <f t="shared" si="0"/>
        <v>3350</v>
      </c>
      <c r="I31" s="945"/>
      <c r="J31" s="164"/>
      <c r="K31" s="165" t="s">
        <v>228</v>
      </c>
    </row>
    <row r="32" spans="4:11" ht="24" customHeight="1" x14ac:dyDescent="0.25">
      <c r="D32" s="43"/>
      <c r="E32" s="944">
        <v>1210</v>
      </c>
      <c r="F32" s="945"/>
      <c r="G32" s="164"/>
      <c r="H32" s="945">
        <f t="shared" si="0"/>
        <v>1210</v>
      </c>
      <c r="I32" s="945"/>
      <c r="J32" s="164"/>
      <c r="K32" s="165" t="s">
        <v>229</v>
      </c>
    </row>
    <row r="33" spans="4:17" ht="24" customHeight="1" x14ac:dyDescent="0.25">
      <c r="D33" s="43"/>
      <c r="E33" s="944">
        <v>1330</v>
      </c>
      <c r="F33" s="945"/>
      <c r="G33" s="164"/>
      <c r="H33" s="945">
        <f t="shared" si="0"/>
        <v>1330</v>
      </c>
      <c r="I33" s="945"/>
      <c r="J33" s="164"/>
      <c r="K33" s="165" t="s">
        <v>230</v>
      </c>
    </row>
    <row r="34" spans="4:17" ht="42" customHeight="1" x14ac:dyDescent="0.25">
      <c r="D34" s="170"/>
      <c r="E34" s="944">
        <v>8060</v>
      </c>
      <c r="F34" s="945"/>
      <c r="G34" s="164"/>
      <c r="H34" s="945">
        <f t="shared" si="0"/>
        <v>8060</v>
      </c>
      <c r="I34" s="945"/>
      <c r="J34" s="164"/>
      <c r="K34" s="165" t="s">
        <v>231</v>
      </c>
    </row>
    <row r="35" spans="4:17" ht="24" customHeight="1" x14ac:dyDescent="0.25">
      <c r="D35" s="170"/>
      <c r="E35" s="944">
        <v>716</v>
      </c>
      <c r="F35" s="945"/>
      <c r="G35" s="164"/>
      <c r="H35" s="945">
        <f t="shared" si="0"/>
        <v>716</v>
      </c>
      <c r="I35" s="945"/>
      <c r="J35" s="164"/>
      <c r="K35" s="165" t="s">
        <v>232</v>
      </c>
    </row>
    <row r="36" spans="4:17" ht="24" customHeight="1" x14ac:dyDescent="0.25">
      <c r="D36" s="43"/>
      <c r="E36" s="944">
        <v>858</v>
      </c>
      <c r="F36" s="945"/>
      <c r="G36" s="164"/>
      <c r="H36" s="945">
        <f t="shared" si="0"/>
        <v>858</v>
      </c>
      <c r="I36" s="945"/>
      <c r="J36" s="164"/>
      <c r="K36" s="165" t="s">
        <v>233</v>
      </c>
    </row>
    <row r="37" spans="4:17" ht="24" customHeight="1" x14ac:dyDescent="0.25">
      <c r="D37" s="43"/>
      <c r="E37" s="944">
        <v>804</v>
      </c>
      <c r="F37" s="945"/>
      <c r="G37" s="164"/>
      <c r="H37" s="945">
        <f t="shared" si="0"/>
        <v>804</v>
      </c>
      <c r="I37" s="945"/>
      <c r="J37" s="164"/>
      <c r="K37" s="165" t="s">
        <v>234</v>
      </c>
    </row>
    <row r="38" spans="4:17" ht="24" customHeight="1" x14ac:dyDescent="0.25">
      <c r="D38" s="170"/>
      <c r="E38" s="944">
        <v>1650</v>
      </c>
      <c r="F38" s="945"/>
      <c r="G38" s="164"/>
      <c r="H38" s="945">
        <f t="shared" si="0"/>
        <v>1650</v>
      </c>
      <c r="I38" s="945"/>
      <c r="J38" s="164"/>
      <c r="K38" s="165" t="s">
        <v>235</v>
      </c>
    </row>
    <row r="39" spans="4:17" ht="24" customHeight="1" x14ac:dyDescent="0.25">
      <c r="D39" s="43"/>
      <c r="E39" s="646"/>
      <c r="F39" s="646"/>
      <c r="G39" s="646"/>
      <c r="H39" s="646"/>
      <c r="I39" s="646"/>
      <c r="J39" s="647" t="s">
        <v>236</v>
      </c>
      <c r="K39" s="646"/>
    </row>
    <row r="40" spans="4:17" ht="24" customHeight="1" x14ac:dyDescent="0.25">
      <c r="D40" s="170"/>
      <c r="E40" s="944">
        <v>6630</v>
      </c>
      <c r="F40" s="945"/>
      <c r="G40" s="164"/>
      <c r="H40" s="945">
        <f>+E40</f>
        <v>6630</v>
      </c>
      <c r="I40" s="945"/>
      <c r="J40" s="164" t="s">
        <v>116</v>
      </c>
      <c r="K40" s="165" t="s">
        <v>237</v>
      </c>
    </row>
    <row r="41" spans="4:17" ht="24" customHeight="1" x14ac:dyDescent="0.25">
      <c r="D41" s="170"/>
      <c r="E41" s="944">
        <v>11100</v>
      </c>
      <c r="F41" s="945"/>
      <c r="G41" s="164"/>
      <c r="H41" s="945">
        <f t="shared" ref="H41:H50" si="1">+E41</f>
        <v>11100</v>
      </c>
      <c r="I41" s="945"/>
      <c r="J41" s="164" t="s">
        <v>115</v>
      </c>
      <c r="K41" s="165" t="s">
        <v>238</v>
      </c>
    </row>
    <row r="42" spans="4:17" ht="24" customHeight="1" x14ac:dyDescent="0.25">
      <c r="D42" s="170"/>
      <c r="E42" s="944">
        <v>8900</v>
      </c>
      <c r="F42" s="945"/>
      <c r="G42" s="164"/>
      <c r="H42" s="945">
        <f t="shared" si="1"/>
        <v>8900</v>
      </c>
      <c r="I42" s="945"/>
      <c r="J42" s="164" t="s">
        <v>117</v>
      </c>
      <c r="K42" s="165" t="s">
        <v>239</v>
      </c>
    </row>
    <row r="43" spans="4:17" ht="24" customHeight="1" x14ac:dyDescent="0.25">
      <c r="D43" s="170"/>
      <c r="E43" s="944">
        <v>9540</v>
      </c>
      <c r="F43" s="945"/>
      <c r="G43" s="164"/>
      <c r="H43" s="945">
        <f t="shared" si="1"/>
        <v>9540</v>
      </c>
      <c r="I43" s="945"/>
      <c r="J43" s="164" t="s">
        <v>118</v>
      </c>
      <c r="K43" s="165" t="s">
        <v>240</v>
      </c>
    </row>
    <row r="44" spans="4:17" ht="24" customHeight="1" x14ac:dyDescent="0.25">
      <c r="D44" s="170"/>
      <c r="E44" s="944">
        <v>9200</v>
      </c>
      <c r="F44" s="945"/>
      <c r="G44" s="164"/>
      <c r="H44" s="945">
        <f t="shared" si="1"/>
        <v>9200</v>
      </c>
      <c r="I44" s="945"/>
      <c r="J44" s="164" t="s">
        <v>241</v>
      </c>
      <c r="K44" s="165" t="s">
        <v>242</v>
      </c>
    </row>
    <row r="45" spans="4:17" ht="24" customHeight="1" x14ac:dyDescent="0.25">
      <c r="D45" s="170"/>
      <c r="E45" s="944">
        <v>8550</v>
      </c>
      <c r="F45" s="945"/>
      <c r="G45" s="164"/>
      <c r="H45" s="945">
        <f t="shared" si="1"/>
        <v>8550</v>
      </c>
      <c r="I45" s="945"/>
      <c r="J45" s="164"/>
      <c r="K45" s="165" t="s">
        <v>243</v>
      </c>
    </row>
    <row r="46" spans="4:17" ht="24" customHeight="1" x14ac:dyDescent="0.25">
      <c r="D46" s="170"/>
      <c r="E46" s="944">
        <v>7910</v>
      </c>
      <c r="F46" s="945"/>
      <c r="G46" s="164"/>
      <c r="H46" s="945">
        <f t="shared" si="1"/>
        <v>7910</v>
      </c>
      <c r="I46" s="945"/>
      <c r="J46" s="164" t="s">
        <v>244</v>
      </c>
      <c r="K46" s="165" t="s">
        <v>245</v>
      </c>
    </row>
    <row r="47" spans="4:17" ht="24" customHeight="1" x14ac:dyDescent="0.25">
      <c r="D47" s="43"/>
      <c r="E47" s="944">
        <v>7190</v>
      </c>
      <c r="F47" s="945"/>
      <c r="G47" s="164"/>
      <c r="H47" s="945">
        <f t="shared" si="1"/>
        <v>7190</v>
      </c>
      <c r="I47" s="945"/>
      <c r="J47" s="164"/>
      <c r="K47" s="165" t="s">
        <v>246</v>
      </c>
    </row>
    <row r="48" spans="4:17" ht="24" customHeight="1" x14ac:dyDescent="0.25">
      <c r="D48" s="43"/>
      <c r="E48" s="944">
        <v>16100</v>
      </c>
      <c r="F48" s="945"/>
      <c r="G48" s="164"/>
      <c r="H48" s="945">
        <f t="shared" si="1"/>
        <v>16100</v>
      </c>
      <c r="I48" s="945"/>
      <c r="J48" s="164"/>
      <c r="K48" s="165" t="s">
        <v>247</v>
      </c>
      <c r="Q48" s="167"/>
    </row>
    <row r="49" spans="4:11" ht="24" customHeight="1" x14ac:dyDescent="0.25">
      <c r="D49" s="170"/>
      <c r="E49" s="944">
        <v>23500</v>
      </c>
      <c r="F49" s="945"/>
      <c r="G49" s="164"/>
      <c r="H49" s="945">
        <f t="shared" si="1"/>
        <v>23500</v>
      </c>
      <c r="I49" s="945"/>
      <c r="J49" s="164"/>
      <c r="K49" s="165" t="s">
        <v>248</v>
      </c>
    </row>
    <row r="50" spans="4:11" ht="24" customHeight="1" x14ac:dyDescent="0.25">
      <c r="D50" s="43"/>
      <c r="E50" s="946">
        <v>17400</v>
      </c>
      <c r="F50" s="947"/>
      <c r="G50" s="168"/>
      <c r="H50" s="945">
        <f t="shared" si="1"/>
        <v>17400</v>
      </c>
      <c r="I50" s="945"/>
      <c r="J50" s="168"/>
      <c r="K50" s="169" t="s">
        <v>249</v>
      </c>
    </row>
    <row r="51" spans="4:11" ht="24" customHeight="1" x14ac:dyDescent="0.25">
      <c r="D51" s="170"/>
    </row>
  </sheetData>
  <sheetProtection algorithmName="SHA-512" hashValue="N4eecscC2zoFCaCeLiBd+bubZm1jgAWVDOmz8K2jpF7M+t51n+xmqv8dAbh9VYqBm7aY+rjr2YW4UgopMDli+w==" saltValue="GX/uJVD5RRm1UwWh/aAG/Q==" spinCount="100000" sheet="1" selectLockedCells="1"/>
  <mergeCells count="80">
    <mergeCell ref="E8:F8"/>
    <mergeCell ref="H8:I8"/>
    <mergeCell ref="E9:F9"/>
    <mergeCell ref="H9:I9"/>
    <mergeCell ref="A1:N4"/>
    <mergeCell ref="E10:F10"/>
    <mergeCell ref="H10:I10"/>
    <mergeCell ref="E11:F11"/>
    <mergeCell ref="H11:I11"/>
    <mergeCell ref="E12:F12"/>
    <mergeCell ref="H12:I12"/>
    <mergeCell ref="E13:F13"/>
    <mergeCell ref="H13:I13"/>
    <mergeCell ref="E14:F14"/>
    <mergeCell ref="H14:I14"/>
    <mergeCell ref="E15:F15"/>
    <mergeCell ref="H15:I15"/>
    <mergeCell ref="E17:F17"/>
    <mergeCell ref="E18:F18"/>
    <mergeCell ref="E19:F19"/>
    <mergeCell ref="E20:F20"/>
    <mergeCell ref="H20:I20"/>
    <mergeCell ref="E21:F21"/>
    <mergeCell ref="H21:I21"/>
    <mergeCell ref="E22:F22"/>
    <mergeCell ref="H22:I22"/>
    <mergeCell ref="E23:F23"/>
    <mergeCell ref="H23:I23"/>
    <mergeCell ref="E24:F24"/>
    <mergeCell ref="H24:I24"/>
    <mergeCell ref="E25:F25"/>
    <mergeCell ref="H25:I25"/>
    <mergeCell ref="E26:F26"/>
    <mergeCell ref="H26:I26"/>
    <mergeCell ref="E27:F27"/>
    <mergeCell ref="H27:I27"/>
    <mergeCell ref="E28:F28"/>
    <mergeCell ref="H28:I28"/>
    <mergeCell ref="E29:F29"/>
    <mergeCell ref="H29:I29"/>
    <mergeCell ref="E30:F30"/>
    <mergeCell ref="H30:I30"/>
    <mergeCell ref="E31:F31"/>
    <mergeCell ref="H31:I31"/>
    <mergeCell ref="E32:F32"/>
    <mergeCell ref="H32:I32"/>
    <mergeCell ref="E33:F33"/>
    <mergeCell ref="H33:I33"/>
    <mergeCell ref="E34:F34"/>
    <mergeCell ref="H34:I34"/>
    <mergeCell ref="E35:F35"/>
    <mergeCell ref="H35:I35"/>
    <mergeCell ref="E42:F42"/>
    <mergeCell ref="H42:I42"/>
    <mergeCell ref="E36:F36"/>
    <mergeCell ref="H36:I36"/>
    <mergeCell ref="E37:F37"/>
    <mergeCell ref="H37:I37"/>
    <mergeCell ref="E38:F38"/>
    <mergeCell ref="H38:I38"/>
    <mergeCell ref="E40:F40"/>
    <mergeCell ref="H40:I40"/>
    <mergeCell ref="E41:F41"/>
    <mergeCell ref="H41:I41"/>
    <mergeCell ref="E43:F43"/>
    <mergeCell ref="H43:I43"/>
    <mergeCell ref="E44:F44"/>
    <mergeCell ref="H44:I44"/>
    <mergeCell ref="E45:F45"/>
    <mergeCell ref="H45:I45"/>
    <mergeCell ref="E49:F49"/>
    <mergeCell ref="H49:I49"/>
    <mergeCell ref="E50:F50"/>
    <mergeCell ref="H50:I50"/>
    <mergeCell ref="E46:F46"/>
    <mergeCell ref="H46:I46"/>
    <mergeCell ref="E47:F47"/>
    <mergeCell ref="H47:I47"/>
    <mergeCell ref="E48:F48"/>
    <mergeCell ref="H48:I48"/>
  </mergeCells>
  <pageMargins left="0.70866141732283472" right="0.70866141732283472" top="0.74803149606299213" bottom="0.74803149606299213" header="0.31496062992125984" footer="0.31496062992125984"/>
  <pageSetup paperSize="9" scale="68" orientation="landscape" r:id="rId1"/>
  <headerFooter>
    <oddFooter>&amp;CPage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C1:Y1002"/>
  <sheetViews>
    <sheetView rightToLeft="1" topLeftCell="A2" zoomScale="90" zoomScaleNormal="90" workbookViewId="0">
      <selection activeCell="I4" sqref="I4"/>
    </sheetView>
  </sheetViews>
  <sheetFormatPr defaultColWidth="12.625" defaultRowHeight="15" customHeight="1" x14ac:dyDescent="0.2"/>
  <cols>
    <col min="1" max="5" width="8.625" style="417" customWidth="1"/>
    <col min="6" max="6" width="13.125" style="417" customWidth="1"/>
    <col min="7" max="9" width="8.625" style="417" customWidth="1"/>
    <col min="10" max="10" width="12" style="417" customWidth="1"/>
    <col min="11" max="11" width="5.875" style="417" customWidth="1"/>
    <col min="12" max="12" width="5" style="417" customWidth="1"/>
    <col min="13" max="19" width="8.625" style="417" customWidth="1"/>
    <col min="20" max="20" width="16.25" style="417" customWidth="1"/>
    <col min="21" max="21" width="12.75" style="417" customWidth="1"/>
    <col min="22" max="22" width="11.875" style="417" customWidth="1"/>
    <col min="23" max="26" width="8.625" style="417" customWidth="1"/>
    <col min="27" max="16384" width="12.625" style="417"/>
  </cols>
  <sheetData>
    <row r="1" spans="6:24" ht="15" customHeight="1" x14ac:dyDescent="0.2">
      <c r="J1" s="417">
        <v>2025</v>
      </c>
    </row>
    <row r="2" spans="6:24" ht="15" customHeight="1" x14ac:dyDescent="0.2">
      <c r="J2" s="417">
        <v>2024</v>
      </c>
    </row>
    <row r="3" spans="6:24" ht="13.5" customHeight="1" x14ac:dyDescent="0.2">
      <c r="J3" s="451">
        <v>2023</v>
      </c>
    </row>
    <row r="4" spans="6:24" ht="13.5" customHeight="1" x14ac:dyDescent="0.2">
      <c r="J4" s="451">
        <v>2022</v>
      </c>
    </row>
    <row r="5" spans="6:24" ht="13.5" customHeight="1" x14ac:dyDescent="0.2">
      <c r="J5" s="451">
        <v>2021</v>
      </c>
    </row>
    <row r="6" spans="6:24" ht="13.5" customHeight="1" x14ac:dyDescent="0.2">
      <c r="J6" s="451">
        <v>2020</v>
      </c>
    </row>
    <row r="7" spans="6:24" ht="13.5" customHeight="1" x14ac:dyDescent="0.2">
      <c r="J7" s="451">
        <v>2019</v>
      </c>
    </row>
    <row r="8" spans="6:24" ht="13.5" customHeight="1" x14ac:dyDescent="0.2">
      <c r="J8" s="451">
        <v>2018</v>
      </c>
    </row>
    <row r="9" spans="6:24" ht="13.5" customHeight="1" x14ac:dyDescent="0.2">
      <c r="J9" s="451">
        <v>2017</v>
      </c>
    </row>
    <row r="10" spans="6:24" ht="13.5" customHeight="1" x14ac:dyDescent="0.2">
      <c r="J10" s="451">
        <v>2016</v>
      </c>
      <c r="U10" s="451" t="s">
        <v>52</v>
      </c>
    </row>
    <row r="11" spans="6:24" ht="13.5" customHeight="1" x14ac:dyDescent="0.2">
      <c r="J11" s="451">
        <v>2015</v>
      </c>
      <c r="P11" s="451" t="s">
        <v>3</v>
      </c>
      <c r="U11" s="451" t="s">
        <v>53</v>
      </c>
    </row>
    <row r="12" spans="6:24" ht="36" customHeight="1" x14ac:dyDescent="0.2">
      <c r="F12" s="452" t="s">
        <v>4</v>
      </c>
      <c r="G12" s="453"/>
      <c r="J12" s="451">
        <v>2014</v>
      </c>
      <c r="M12" s="451"/>
      <c r="P12" s="454" t="s">
        <v>21</v>
      </c>
      <c r="T12" s="455" t="s">
        <v>54</v>
      </c>
      <c r="U12" s="456" t="s">
        <v>4</v>
      </c>
      <c r="V12" s="457" t="s">
        <v>55</v>
      </c>
      <c r="W12" s="458"/>
      <c r="X12" s="459"/>
    </row>
    <row r="13" spans="6:24" ht="13.5" customHeight="1" x14ac:dyDescent="0.2">
      <c r="F13" s="460" t="s">
        <v>5</v>
      </c>
      <c r="G13" s="453"/>
      <c r="J13" s="451">
        <v>2013</v>
      </c>
      <c r="M13" s="451" t="s">
        <v>13</v>
      </c>
      <c r="P13" s="451" t="s">
        <v>22</v>
      </c>
      <c r="T13" s="461"/>
      <c r="U13" s="452" t="s">
        <v>4</v>
      </c>
      <c r="V13" s="452" t="s">
        <v>5</v>
      </c>
      <c r="W13" s="452" t="s">
        <v>190</v>
      </c>
      <c r="X13" s="452" t="s">
        <v>7</v>
      </c>
    </row>
    <row r="14" spans="6:24" ht="13.5" customHeight="1" x14ac:dyDescent="0.2">
      <c r="F14" s="452" t="s">
        <v>190</v>
      </c>
      <c r="G14" s="453"/>
      <c r="J14" s="451">
        <v>2012</v>
      </c>
      <c r="M14" s="451" t="s">
        <v>14</v>
      </c>
      <c r="P14" s="451" t="s">
        <v>23</v>
      </c>
      <c r="T14" s="451" t="s">
        <v>21</v>
      </c>
      <c r="U14" s="462">
        <v>0.9</v>
      </c>
      <c r="V14" s="462">
        <v>0.54300000000000004</v>
      </c>
      <c r="W14" s="462">
        <v>0.29599999999999999</v>
      </c>
      <c r="X14" s="462">
        <v>0.68100000000000005</v>
      </c>
    </row>
    <row r="15" spans="6:24" ht="13.5" customHeight="1" x14ac:dyDescent="0.2">
      <c r="F15" s="460" t="s">
        <v>7</v>
      </c>
      <c r="G15" s="453"/>
      <c r="J15" s="451">
        <v>2011</v>
      </c>
      <c r="M15" s="451"/>
      <c r="P15" s="451" t="s">
        <v>56</v>
      </c>
      <c r="T15" s="451" t="s">
        <v>22</v>
      </c>
      <c r="U15" s="462">
        <v>0.26500000000000001</v>
      </c>
      <c r="V15" s="462">
        <v>0.312</v>
      </c>
      <c r="W15" s="462">
        <v>0.21</v>
      </c>
      <c r="X15" s="462">
        <v>0.39300000000000002</v>
      </c>
    </row>
    <row r="16" spans="6:24" ht="13.5" customHeight="1" x14ac:dyDescent="0.25">
      <c r="F16" s="463"/>
      <c r="J16" s="451">
        <v>2010</v>
      </c>
      <c r="M16" s="451"/>
      <c r="P16" s="451" t="s">
        <v>25</v>
      </c>
      <c r="T16" s="451" t="s">
        <v>23</v>
      </c>
      <c r="U16" s="462">
        <v>0.11899999999999999</v>
      </c>
      <c r="V16" s="462">
        <v>0.14699999999999999</v>
      </c>
      <c r="W16" s="462">
        <v>0.115</v>
      </c>
      <c r="X16" s="464">
        <v>0.19600000000000001</v>
      </c>
    </row>
    <row r="17" spans="3:25" ht="13.5" customHeight="1" x14ac:dyDescent="0.2">
      <c r="J17" s="451">
        <v>2009</v>
      </c>
      <c r="M17" s="451"/>
      <c r="P17" s="451" t="s">
        <v>57</v>
      </c>
      <c r="T17" s="465" t="s">
        <v>24</v>
      </c>
      <c r="U17" s="450">
        <f>U16*0.02</f>
        <v>2.3799999999999997E-3</v>
      </c>
      <c r="V17" s="450">
        <f>V16*0.02</f>
        <v>2.9399999999999999E-3</v>
      </c>
      <c r="W17" s="450">
        <f>W16*0.02</f>
        <v>2.3E-3</v>
      </c>
      <c r="X17" s="450">
        <f>X16*0.02</f>
        <v>3.9199999999999999E-3</v>
      </c>
    </row>
    <row r="18" spans="3:25" ht="13.5" customHeight="1" x14ac:dyDescent="0.2">
      <c r="J18" s="451">
        <v>2008</v>
      </c>
      <c r="M18" s="451" t="s">
        <v>86</v>
      </c>
      <c r="P18" s="451" t="s">
        <v>27</v>
      </c>
      <c r="T18" s="451" t="s">
        <v>25</v>
      </c>
      <c r="U18" s="466">
        <v>0.11799999999999999</v>
      </c>
      <c r="V18" s="466">
        <v>0.13400000000000001</v>
      </c>
      <c r="W18" s="466">
        <v>0.108</v>
      </c>
      <c r="X18" s="467">
        <v>0.159</v>
      </c>
      <c r="Y18" s="416"/>
    </row>
    <row r="19" spans="3:25" ht="13.5" customHeight="1" x14ac:dyDescent="0.2">
      <c r="F19" s="451" t="s">
        <v>58</v>
      </c>
      <c r="J19" s="451">
        <v>2007</v>
      </c>
      <c r="M19" s="451" t="s">
        <v>188</v>
      </c>
      <c r="P19" s="451" t="s">
        <v>28</v>
      </c>
      <c r="T19" s="465" t="s">
        <v>26</v>
      </c>
      <c r="U19" s="462">
        <f>U18*0.02</f>
        <v>2.3600000000000001E-3</v>
      </c>
      <c r="V19" s="462">
        <f>V18*0.02</f>
        <v>2.6800000000000001E-3</v>
      </c>
      <c r="W19" s="462">
        <f>W18*0.02</f>
        <v>2.16E-3</v>
      </c>
      <c r="X19" s="464">
        <f>X18*0.02</f>
        <v>3.1800000000000001E-3</v>
      </c>
      <c r="Y19" s="416"/>
    </row>
    <row r="20" spans="3:25" ht="13.5" customHeight="1" x14ac:dyDescent="0.2">
      <c r="F20" s="451" t="s">
        <v>512</v>
      </c>
      <c r="J20" s="451">
        <v>2006</v>
      </c>
      <c r="M20" s="451" t="s">
        <v>491</v>
      </c>
      <c r="P20" s="451" t="s">
        <v>29</v>
      </c>
      <c r="T20" s="451" t="s">
        <v>27</v>
      </c>
      <c r="U20" s="462">
        <v>2.3E-2</v>
      </c>
      <c r="V20" s="462">
        <v>2.5999999999999999E-2</v>
      </c>
      <c r="W20" s="462">
        <v>2.1000000000000001E-2</v>
      </c>
      <c r="X20" s="464">
        <v>5.8999999999999997E-2</v>
      </c>
      <c r="Y20" s="416"/>
    </row>
    <row r="21" spans="3:25" ht="13.5" customHeight="1" x14ac:dyDescent="0.2">
      <c r="J21" s="451">
        <v>2005</v>
      </c>
      <c r="M21" s="451" t="s">
        <v>189</v>
      </c>
      <c r="P21" s="451" t="s">
        <v>30</v>
      </c>
      <c r="T21" s="451" t="s">
        <v>15</v>
      </c>
      <c r="U21" s="450">
        <f>U20*0.02</f>
        <v>4.6000000000000001E-4</v>
      </c>
      <c r="V21" s="450">
        <f>V20*0.02</f>
        <v>5.1999999999999995E-4</v>
      </c>
      <c r="W21" s="450">
        <f>W20*0.02</f>
        <v>4.2000000000000002E-4</v>
      </c>
      <c r="X21" s="450">
        <f>X20*0.02</f>
        <v>1.1800000000000001E-3</v>
      </c>
      <c r="Y21" s="416"/>
    </row>
    <row r="22" spans="3:25" ht="13.5" customHeight="1" x14ac:dyDescent="0.2">
      <c r="J22" s="451">
        <v>2004</v>
      </c>
      <c r="M22" s="451"/>
      <c r="P22" s="451" t="s">
        <v>31</v>
      </c>
      <c r="T22" s="451" t="s">
        <v>28</v>
      </c>
      <c r="U22" s="462">
        <v>2.3E-2</v>
      </c>
      <c r="V22" s="462">
        <v>2.5999999999999999E-2</v>
      </c>
      <c r="W22" s="462">
        <v>2.1000000000000001E-2</v>
      </c>
      <c r="X22" s="464">
        <v>0.03</v>
      </c>
      <c r="Y22" s="416"/>
    </row>
    <row r="23" spans="3:25" ht="13.5" customHeight="1" x14ac:dyDescent="0.2">
      <c r="J23" s="451">
        <v>2003</v>
      </c>
      <c r="T23" s="451" t="s">
        <v>29</v>
      </c>
      <c r="U23" s="462">
        <v>2E-3</v>
      </c>
      <c r="V23" s="462">
        <v>3.0000000000000001E-3</v>
      </c>
      <c r="W23" s="462">
        <v>2E-3</v>
      </c>
      <c r="X23" s="464">
        <v>3.0000000000000001E-3</v>
      </c>
      <c r="Y23" s="416"/>
    </row>
    <row r="24" spans="3:25" ht="29.25" customHeight="1" x14ac:dyDescent="0.2">
      <c r="J24" s="451">
        <v>2002</v>
      </c>
      <c r="T24" s="451" t="s">
        <v>30</v>
      </c>
      <c r="U24" s="462">
        <v>1E-3</v>
      </c>
      <c r="V24" s="462">
        <v>1E-3</v>
      </c>
      <c r="W24" s="462">
        <v>1E-3</v>
      </c>
      <c r="X24" s="464">
        <v>1E-3</v>
      </c>
      <c r="Y24" s="416"/>
    </row>
    <row r="25" spans="3:25" ht="42.75" customHeight="1" x14ac:dyDescent="0.2">
      <c r="J25" s="451">
        <v>2001</v>
      </c>
      <c r="O25" s="451" t="s">
        <v>59</v>
      </c>
      <c r="S25" s="465" t="s">
        <v>60</v>
      </c>
      <c r="T25" s="451" t="s">
        <v>31</v>
      </c>
      <c r="U25" s="468">
        <v>0</v>
      </c>
      <c r="V25" s="468">
        <v>0</v>
      </c>
      <c r="W25" s="468">
        <v>0</v>
      </c>
      <c r="X25" s="469">
        <v>0</v>
      </c>
    </row>
    <row r="26" spans="3:25" ht="13.5" customHeight="1" x14ac:dyDescent="0.2">
      <c r="C26" s="470"/>
      <c r="D26" s="470"/>
      <c r="E26" s="470"/>
      <c r="F26" s="470"/>
      <c r="G26" s="470"/>
      <c r="H26" s="470"/>
      <c r="I26" s="470"/>
      <c r="J26" s="470">
        <v>2000</v>
      </c>
      <c r="K26" s="470"/>
      <c r="L26" s="470"/>
      <c r="M26" s="470"/>
      <c r="N26" s="470"/>
      <c r="O26" s="470">
        <v>0.9</v>
      </c>
      <c r="P26" s="451">
        <f t="shared" ref="P26:P36" si="0">1-O26</f>
        <v>9.9999999999999978E-2</v>
      </c>
      <c r="S26" s="471" t="s">
        <v>61</v>
      </c>
    </row>
    <row r="27" spans="3:25" ht="13.5" customHeight="1" x14ac:dyDescent="0.2">
      <c r="C27" s="470"/>
      <c r="D27" s="470"/>
      <c r="E27" s="470"/>
      <c r="F27" s="470"/>
      <c r="G27" s="470"/>
      <c r="H27" s="470"/>
      <c r="I27" s="470"/>
      <c r="J27" s="470">
        <v>1999</v>
      </c>
      <c r="K27" s="470"/>
      <c r="L27" s="470"/>
      <c r="M27" s="470"/>
      <c r="N27" s="470"/>
      <c r="O27" s="470">
        <v>0.91</v>
      </c>
      <c r="P27" s="451">
        <f t="shared" si="0"/>
        <v>8.9999999999999969E-2</v>
      </c>
      <c r="T27" s="416"/>
      <c r="U27" s="416"/>
      <c r="V27" s="416"/>
      <c r="W27" s="416"/>
      <c r="X27" s="416"/>
    </row>
    <row r="28" spans="3:25" ht="13.5" customHeight="1" x14ac:dyDescent="0.2">
      <c r="C28" s="470"/>
      <c r="D28" s="470"/>
      <c r="E28" s="470"/>
      <c r="F28" s="470"/>
      <c r="G28" s="470"/>
      <c r="H28" s="470"/>
      <c r="I28" s="470"/>
      <c r="J28" s="470">
        <v>1998</v>
      </c>
      <c r="K28" s="470"/>
      <c r="L28" s="470"/>
      <c r="M28" s="470"/>
      <c r="N28" s="470"/>
      <c r="O28" s="470">
        <v>0.92</v>
      </c>
      <c r="P28" s="451">
        <f t="shared" si="0"/>
        <v>7.999999999999996E-2</v>
      </c>
      <c r="T28" s="416"/>
      <c r="U28" s="416"/>
      <c r="V28" s="416"/>
      <c r="W28" s="416"/>
      <c r="X28" s="416"/>
    </row>
    <row r="29" spans="3:25" ht="13.5" customHeight="1" x14ac:dyDescent="0.2">
      <c r="C29" s="470"/>
      <c r="D29" s="470"/>
      <c r="E29" s="470"/>
      <c r="F29" s="470"/>
      <c r="G29" s="470"/>
      <c r="H29" s="470"/>
      <c r="I29" s="470"/>
      <c r="J29" s="470">
        <v>1997</v>
      </c>
      <c r="K29" s="470"/>
      <c r="L29" s="470"/>
      <c r="M29" s="470"/>
      <c r="N29" s="470"/>
      <c r="O29" s="470">
        <v>0.93</v>
      </c>
      <c r="P29" s="451">
        <f t="shared" si="0"/>
        <v>6.9999999999999951E-2</v>
      </c>
    </row>
    <row r="30" spans="3:25" ht="13.5" customHeight="1" x14ac:dyDescent="0.2">
      <c r="C30" s="470"/>
      <c r="D30" s="470"/>
      <c r="E30" s="470"/>
      <c r="F30" s="470"/>
      <c r="G30" s="470"/>
      <c r="H30" s="470"/>
      <c r="I30" s="470"/>
      <c r="J30" s="470">
        <v>1996</v>
      </c>
      <c r="K30" s="470"/>
      <c r="L30" s="470"/>
      <c r="M30" s="470"/>
      <c r="N30" s="470"/>
      <c r="O30" s="470">
        <v>0.94</v>
      </c>
      <c r="P30" s="451">
        <f t="shared" si="0"/>
        <v>6.0000000000000053E-2</v>
      </c>
    </row>
    <row r="31" spans="3:25" ht="13.5" customHeight="1" x14ac:dyDescent="0.2">
      <c r="C31" s="470"/>
      <c r="D31" s="470"/>
      <c r="E31" s="470"/>
      <c r="F31" s="470"/>
      <c r="G31" s="470"/>
      <c r="H31" s="470"/>
      <c r="I31" s="470"/>
      <c r="J31" s="470">
        <v>1995</v>
      </c>
      <c r="K31" s="470"/>
      <c r="L31" s="470"/>
      <c r="M31" s="470"/>
      <c r="N31" s="470"/>
      <c r="O31" s="470">
        <v>0.95</v>
      </c>
      <c r="P31" s="451">
        <f t="shared" si="0"/>
        <v>5.0000000000000044E-2</v>
      </c>
    </row>
    <row r="32" spans="3:25" ht="13.5" customHeight="1" x14ac:dyDescent="0.2">
      <c r="C32" s="470"/>
      <c r="D32" s="470"/>
      <c r="E32" s="470"/>
      <c r="F32" s="470"/>
      <c r="G32" s="470"/>
      <c r="H32" s="470"/>
      <c r="I32" s="470"/>
      <c r="J32" s="470">
        <v>1994</v>
      </c>
      <c r="K32" s="470"/>
      <c r="L32" s="470"/>
      <c r="M32" s="470"/>
      <c r="N32" s="470"/>
      <c r="O32" s="470">
        <v>0.96</v>
      </c>
      <c r="P32" s="451">
        <f t="shared" si="0"/>
        <v>4.0000000000000036E-2</v>
      </c>
    </row>
    <row r="33" spans="3:16" ht="13.5" customHeight="1" x14ac:dyDescent="0.2">
      <c r="C33" s="470"/>
      <c r="D33" s="470"/>
      <c r="E33" s="470"/>
      <c r="F33" s="470"/>
      <c r="G33" s="470"/>
      <c r="H33" s="470"/>
      <c r="I33" s="470"/>
      <c r="J33" s="470">
        <v>1993</v>
      </c>
      <c r="K33" s="470"/>
      <c r="L33" s="470"/>
      <c r="M33" s="470"/>
      <c r="N33" s="470"/>
      <c r="O33" s="470">
        <v>0.97</v>
      </c>
      <c r="P33" s="451">
        <f t="shared" si="0"/>
        <v>3.0000000000000027E-2</v>
      </c>
    </row>
    <row r="34" spans="3:16" ht="13.5" customHeight="1" x14ac:dyDescent="0.2">
      <c r="C34" s="470"/>
      <c r="D34" s="470"/>
      <c r="E34" s="470"/>
      <c r="F34" s="470"/>
      <c r="G34" s="470"/>
      <c r="H34" s="470"/>
      <c r="I34" s="470"/>
      <c r="J34" s="470">
        <v>1992</v>
      </c>
      <c r="K34" s="470"/>
      <c r="L34" s="470"/>
      <c r="M34" s="470"/>
      <c r="N34" s="470"/>
      <c r="O34" s="470">
        <v>0.98</v>
      </c>
      <c r="P34" s="451">
        <f t="shared" si="0"/>
        <v>2.0000000000000018E-2</v>
      </c>
    </row>
    <row r="35" spans="3:16" ht="13.5" customHeight="1" x14ac:dyDescent="0.2">
      <c r="C35" s="470"/>
      <c r="D35" s="470"/>
      <c r="E35" s="470"/>
      <c r="F35" s="470"/>
      <c r="G35" s="470"/>
      <c r="H35" s="470"/>
      <c r="I35" s="470"/>
      <c r="J35" s="470">
        <v>1991</v>
      </c>
      <c r="K35" s="470"/>
      <c r="L35" s="470"/>
      <c r="M35" s="470"/>
      <c r="N35" s="470"/>
      <c r="O35" s="470">
        <v>0.99</v>
      </c>
      <c r="P35" s="451">
        <f t="shared" si="0"/>
        <v>1.0000000000000009E-2</v>
      </c>
    </row>
    <row r="36" spans="3:16" ht="13.5" customHeight="1" x14ac:dyDescent="0.2">
      <c r="C36" s="470"/>
      <c r="D36" s="470"/>
      <c r="E36" s="470"/>
      <c r="F36" s="470"/>
      <c r="G36" s="470"/>
      <c r="H36" s="470"/>
      <c r="I36" s="470"/>
      <c r="J36" s="470">
        <v>1990</v>
      </c>
      <c r="K36" s="470"/>
      <c r="L36" s="470"/>
      <c r="M36" s="470"/>
      <c r="N36" s="470"/>
      <c r="O36" s="470">
        <v>1</v>
      </c>
      <c r="P36" s="451">
        <f t="shared" si="0"/>
        <v>0</v>
      </c>
    </row>
    <row r="37" spans="3:16" ht="13.5" customHeight="1" x14ac:dyDescent="0.2">
      <c r="J37" s="451">
        <v>1989</v>
      </c>
    </row>
    <row r="38" spans="3:16" ht="13.5" customHeight="1" x14ac:dyDescent="0.2">
      <c r="J38" s="451">
        <v>1988</v>
      </c>
    </row>
    <row r="39" spans="3:16" ht="13.5" customHeight="1" x14ac:dyDescent="0.2">
      <c r="J39" s="451">
        <v>1987</v>
      </c>
    </row>
    <row r="40" spans="3:16" ht="13.5" customHeight="1" x14ac:dyDescent="0.2">
      <c r="J40" s="451">
        <v>1986</v>
      </c>
    </row>
    <row r="41" spans="3:16" ht="13.5" customHeight="1" x14ac:dyDescent="0.2">
      <c r="J41" s="451">
        <v>1985</v>
      </c>
    </row>
    <row r="42" spans="3:16" ht="13.5" customHeight="1" x14ac:dyDescent="0.2">
      <c r="J42" s="451">
        <v>1984</v>
      </c>
    </row>
    <row r="43" spans="3:16" ht="13.5" customHeight="1" x14ac:dyDescent="0.2">
      <c r="J43" s="451">
        <v>1983</v>
      </c>
    </row>
    <row r="44" spans="3:16" ht="13.5" customHeight="1" x14ac:dyDescent="0.2">
      <c r="J44" s="451">
        <v>1982</v>
      </c>
    </row>
    <row r="45" spans="3:16" ht="13.5" customHeight="1" x14ac:dyDescent="0.2">
      <c r="J45" s="451">
        <v>1981</v>
      </c>
    </row>
    <row r="46" spans="3:16" ht="13.5" customHeight="1" x14ac:dyDescent="0.2">
      <c r="J46" s="451">
        <v>1980</v>
      </c>
    </row>
    <row r="47" spans="3:16" ht="13.5" customHeight="1" x14ac:dyDescent="0.2"/>
    <row r="48" spans="3:16" ht="13.5" customHeight="1" x14ac:dyDescent="0.2"/>
    <row r="49" ht="13.5" customHeight="1" x14ac:dyDescent="0.2"/>
    <row r="50" ht="13.5" customHeight="1" x14ac:dyDescent="0.2"/>
    <row r="51" ht="13.5" customHeight="1" x14ac:dyDescent="0.2"/>
    <row r="52" ht="13.5" customHeight="1" x14ac:dyDescent="0.2"/>
    <row r="53" ht="13.5" customHeight="1" x14ac:dyDescent="0.2"/>
    <row r="54" ht="13.5" customHeight="1" x14ac:dyDescent="0.2"/>
    <row r="55" ht="13.5" customHeight="1" x14ac:dyDescent="0.2"/>
    <row r="56" ht="13.5" customHeight="1" x14ac:dyDescent="0.2"/>
    <row r="57" ht="13.5" customHeight="1" x14ac:dyDescent="0.2"/>
    <row r="58" ht="13.5" customHeight="1" x14ac:dyDescent="0.2"/>
    <row r="59" ht="13.5" customHeight="1" x14ac:dyDescent="0.2"/>
    <row r="60" ht="13.5" customHeight="1" x14ac:dyDescent="0.2"/>
    <row r="61" ht="13.5" customHeight="1" x14ac:dyDescent="0.2"/>
    <row r="62" ht="13.5" customHeight="1" x14ac:dyDescent="0.2"/>
    <row r="63" ht="13.5" customHeight="1" x14ac:dyDescent="0.2"/>
    <row r="64" ht="13.5" customHeight="1" x14ac:dyDescent="0.2"/>
    <row r="65" ht="13.5" customHeight="1" x14ac:dyDescent="0.2"/>
    <row r="66" ht="13.5" customHeight="1" x14ac:dyDescent="0.2"/>
    <row r="67" ht="13.5" customHeight="1" x14ac:dyDescent="0.2"/>
    <row r="68" ht="13.5" customHeight="1" x14ac:dyDescent="0.2"/>
    <row r="69" ht="13.5" customHeight="1" x14ac:dyDescent="0.2"/>
    <row r="70" ht="13.5" customHeight="1" x14ac:dyDescent="0.2"/>
    <row r="71" ht="13.5" customHeight="1" x14ac:dyDescent="0.2"/>
    <row r="72" ht="13.5" customHeight="1" x14ac:dyDescent="0.2"/>
    <row r="73" ht="13.5" customHeight="1" x14ac:dyDescent="0.2"/>
    <row r="74" ht="13.5" customHeight="1" x14ac:dyDescent="0.2"/>
    <row r="75" ht="13.5" customHeight="1" x14ac:dyDescent="0.2"/>
    <row r="76" ht="13.5" customHeight="1" x14ac:dyDescent="0.2"/>
    <row r="77" ht="13.5" customHeight="1" x14ac:dyDescent="0.2"/>
    <row r="78" ht="13.5" customHeight="1" x14ac:dyDescent="0.2"/>
    <row r="79" ht="13.5" customHeight="1" x14ac:dyDescent="0.2"/>
    <row r="80"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row r="90" ht="13.5" customHeight="1" x14ac:dyDescent="0.2"/>
    <row r="91" ht="13.5" customHeight="1"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ht="13.5" customHeight="1" x14ac:dyDescent="0.2"/>
    <row r="114" ht="13.5" customHeight="1" x14ac:dyDescent="0.2"/>
    <row r="115" ht="13.5" customHeight="1" x14ac:dyDescent="0.2"/>
    <row r="116" ht="13.5" customHeight="1" x14ac:dyDescent="0.2"/>
    <row r="117" ht="13.5" customHeight="1" x14ac:dyDescent="0.2"/>
    <row r="118" ht="13.5" customHeight="1" x14ac:dyDescent="0.2"/>
    <row r="119" ht="13.5" customHeight="1" x14ac:dyDescent="0.2"/>
    <row r="120" ht="13.5" customHeight="1" x14ac:dyDescent="0.2"/>
    <row r="121" ht="13.5" customHeight="1" x14ac:dyDescent="0.2"/>
    <row r="122" ht="13.5" customHeight="1" x14ac:dyDescent="0.2"/>
    <row r="123" ht="13.5" customHeight="1" x14ac:dyDescent="0.2"/>
    <row r="124" ht="13.5" customHeight="1" x14ac:dyDescent="0.2"/>
    <row r="125" ht="13.5" customHeight="1" x14ac:dyDescent="0.2"/>
    <row r="126" ht="13.5" customHeight="1" x14ac:dyDescent="0.2"/>
    <row r="127" ht="13.5" customHeight="1" x14ac:dyDescent="0.2"/>
    <row r="128" ht="13.5" customHeight="1" x14ac:dyDescent="0.2"/>
    <row r="129" ht="13.5" customHeight="1" x14ac:dyDescent="0.2"/>
    <row r="130" ht="13.5" customHeight="1" x14ac:dyDescent="0.2"/>
    <row r="131" ht="13.5" customHeight="1" x14ac:dyDescent="0.2"/>
    <row r="132" ht="13.5" customHeight="1" x14ac:dyDescent="0.2"/>
    <row r="133" ht="13.5" customHeight="1" x14ac:dyDescent="0.2"/>
    <row r="134" ht="13.5" customHeight="1" x14ac:dyDescent="0.2"/>
    <row r="135" ht="13.5" customHeight="1" x14ac:dyDescent="0.2"/>
    <row r="136" ht="13.5" customHeight="1" x14ac:dyDescent="0.2"/>
    <row r="137" ht="13.5" customHeight="1" x14ac:dyDescent="0.2"/>
    <row r="138" ht="13.5" customHeight="1" x14ac:dyDescent="0.2"/>
    <row r="139" ht="13.5" customHeight="1" x14ac:dyDescent="0.2"/>
    <row r="140" ht="13.5" customHeight="1" x14ac:dyDescent="0.2"/>
    <row r="141" ht="13.5" customHeight="1" x14ac:dyDescent="0.2"/>
    <row r="142" ht="13.5" customHeight="1" x14ac:dyDescent="0.2"/>
    <row r="143" ht="13.5" customHeight="1" x14ac:dyDescent="0.2"/>
    <row r="144" ht="13.5" customHeight="1" x14ac:dyDescent="0.2"/>
    <row r="145" ht="13.5" customHeight="1" x14ac:dyDescent="0.2"/>
    <row r="146" ht="13.5" customHeight="1" x14ac:dyDescent="0.2"/>
    <row r="147" ht="13.5" customHeight="1" x14ac:dyDescent="0.2"/>
    <row r="148" ht="13.5" customHeight="1" x14ac:dyDescent="0.2"/>
    <row r="149" ht="13.5" customHeight="1" x14ac:dyDescent="0.2"/>
    <row r="150" ht="13.5" customHeight="1" x14ac:dyDescent="0.2"/>
    <row r="151" ht="13.5" customHeight="1" x14ac:dyDescent="0.2"/>
    <row r="152" ht="13.5" customHeight="1" x14ac:dyDescent="0.2"/>
    <row r="153" ht="13.5" customHeight="1" x14ac:dyDescent="0.2"/>
    <row r="154" ht="13.5" customHeight="1" x14ac:dyDescent="0.2"/>
    <row r="155" ht="13.5" customHeight="1" x14ac:dyDescent="0.2"/>
    <row r="156" ht="13.5" customHeight="1" x14ac:dyDescent="0.2"/>
    <row r="157" ht="13.5" customHeight="1" x14ac:dyDescent="0.2"/>
    <row r="158" ht="13.5" customHeight="1" x14ac:dyDescent="0.2"/>
    <row r="159" ht="13.5" customHeight="1" x14ac:dyDescent="0.2"/>
    <row r="160" ht="13.5" customHeight="1" x14ac:dyDescent="0.2"/>
    <row r="161" ht="13.5" customHeight="1" x14ac:dyDescent="0.2"/>
    <row r="162" ht="13.5" customHeight="1" x14ac:dyDescent="0.2"/>
    <row r="163" ht="13.5" customHeight="1" x14ac:dyDescent="0.2"/>
    <row r="164" ht="13.5" customHeight="1" x14ac:dyDescent="0.2"/>
    <row r="165" ht="13.5" customHeight="1" x14ac:dyDescent="0.2"/>
    <row r="166" ht="13.5" customHeight="1" x14ac:dyDescent="0.2"/>
    <row r="167" ht="13.5" customHeight="1" x14ac:dyDescent="0.2"/>
    <row r="168" ht="13.5" customHeight="1" x14ac:dyDescent="0.2"/>
    <row r="169" ht="13.5" customHeight="1" x14ac:dyDescent="0.2"/>
    <row r="170" ht="13.5" customHeight="1" x14ac:dyDescent="0.2"/>
    <row r="171" ht="13.5" customHeight="1" x14ac:dyDescent="0.2"/>
    <row r="172" ht="13.5" customHeight="1" x14ac:dyDescent="0.2"/>
    <row r="173" ht="13.5" customHeight="1" x14ac:dyDescent="0.2"/>
    <row r="174" ht="13.5" customHeight="1" x14ac:dyDescent="0.2"/>
    <row r="175" ht="13.5" customHeight="1" x14ac:dyDescent="0.2"/>
    <row r="176" ht="13.5" customHeight="1" x14ac:dyDescent="0.2"/>
    <row r="177" ht="13.5" customHeight="1" x14ac:dyDescent="0.2"/>
    <row r="178" ht="13.5" customHeight="1" x14ac:dyDescent="0.2"/>
    <row r="179" ht="13.5" customHeight="1" x14ac:dyDescent="0.2"/>
    <row r="180" ht="13.5" customHeight="1" x14ac:dyDescent="0.2"/>
    <row r="181" ht="13.5" customHeight="1" x14ac:dyDescent="0.2"/>
    <row r="182" ht="13.5" customHeight="1" x14ac:dyDescent="0.2"/>
    <row r="183" ht="13.5" customHeight="1" x14ac:dyDescent="0.2"/>
    <row r="184" ht="13.5" customHeight="1" x14ac:dyDescent="0.2"/>
    <row r="185" ht="13.5" customHeight="1" x14ac:dyDescent="0.2"/>
    <row r="186" ht="13.5" customHeight="1" x14ac:dyDescent="0.2"/>
    <row r="187" ht="13.5" customHeight="1" x14ac:dyDescent="0.2"/>
    <row r="188" ht="13.5" customHeight="1" x14ac:dyDescent="0.2"/>
    <row r="189" ht="13.5" customHeight="1" x14ac:dyDescent="0.2"/>
    <row r="190" ht="13.5" customHeight="1" x14ac:dyDescent="0.2"/>
    <row r="191" ht="13.5" customHeight="1" x14ac:dyDescent="0.2"/>
    <row r="192" ht="13.5" customHeight="1" x14ac:dyDescent="0.2"/>
    <row r="193" ht="13.5" customHeight="1" x14ac:dyDescent="0.2"/>
    <row r="194" ht="13.5" customHeight="1" x14ac:dyDescent="0.2"/>
    <row r="195" ht="13.5" customHeight="1" x14ac:dyDescent="0.2"/>
    <row r="196" ht="13.5" customHeight="1" x14ac:dyDescent="0.2"/>
    <row r="197" ht="13.5" customHeight="1" x14ac:dyDescent="0.2"/>
    <row r="198" ht="13.5" customHeight="1" x14ac:dyDescent="0.2"/>
    <row r="199" ht="13.5" customHeight="1" x14ac:dyDescent="0.2"/>
    <row r="200" ht="13.5" customHeight="1" x14ac:dyDescent="0.2"/>
    <row r="201" ht="13.5" customHeight="1" x14ac:dyDescent="0.2"/>
    <row r="202" ht="13.5" customHeight="1" x14ac:dyDescent="0.2"/>
    <row r="203" ht="13.5" customHeight="1" x14ac:dyDescent="0.2"/>
    <row r="204" ht="13.5" customHeight="1" x14ac:dyDescent="0.2"/>
    <row r="205" ht="13.5" customHeight="1" x14ac:dyDescent="0.2"/>
    <row r="206" ht="13.5" customHeight="1" x14ac:dyDescent="0.2"/>
    <row r="207" ht="13.5" customHeight="1" x14ac:dyDescent="0.2"/>
    <row r="208" ht="13.5" customHeight="1" x14ac:dyDescent="0.2"/>
    <row r="209" ht="13.5" customHeight="1" x14ac:dyDescent="0.2"/>
    <row r="210" ht="13.5" customHeight="1" x14ac:dyDescent="0.2"/>
    <row r="211" ht="13.5" customHeight="1" x14ac:dyDescent="0.2"/>
    <row r="212" ht="13.5" customHeight="1" x14ac:dyDescent="0.2"/>
    <row r="213" ht="13.5" customHeight="1" x14ac:dyDescent="0.2"/>
    <row r="214" ht="13.5" customHeight="1" x14ac:dyDescent="0.2"/>
    <row r="215" ht="13.5" customHeight="1" x14ac:dyDescent="0.2"/>
    <row r="216" ht="13.5" customHeight="1" x14ac:dyDescent="0.2"/>
    <row r="217" ht="13.5" customHeight="1" x14ac:dyDescent="0.2"/>
    <row r="218" ht="13.5" customHeight="1" x14ac:dyDescent="0.2"/>
    <row r="219" ht="13.5" customHeight="1" x14ac:dyDescent="0.2"/>
    <row r="220" ht="13.5" customHeight="1" x14ac:dyDescent="0.2"/>
    <row r="221" ht="13.5" customHeight="1" x14ac:dyDescent="0.2"/>
    <row r="222" ht="13.5" customHeight="1" x14ac:dyDescent="0.2"/>
    <row r="223" ht="13.5" customHeight="1" x14ac:dyDescent="0.2"/>
    <row r="224" ht="13.5" customHeight="1" x14ac:dyDescent="0.2"/>
    <row r="225" ht="13.5" customHeight="1" x14ac:dyDescent="0.2"/>
    <row r="226" ht="13.5" customHeight="1" x14ac:dyDescent="0.2"/>
    <row r="227" ht="13.5" customHeight="1" x14ac:dyDescent="0.2"/>
    <row r="228" ht="13.5" customHeight="1" x14ac:dyDescent="0.2"/>
    <row r="229" ht="13.5" customHeight="1" x14ac:dyDescent="0.2"/>
    <row r="230" ht="13.5" customHeight="1" x14ac:dyDescent="0.2"/>
    <row r="231" ht="13.5" customHeight="1" x14ac:dyDescent="0.2"/>
    <row r="232" ht="13.5" customHeight="1" x14ac:dyDescent="0.2"/>
    <row r="233" ht="13.5" customHeight="1" x14ac:dyDescent="0.2"/>
    <row r="234" ht="13.5" customHeight="1" x14ac:dyDescent="0.2"/>
    <row r="235" ht="13.5" customHeight="1" x14ac:dyDescent="0.2"/>
    <row r="236" ht="13.5" customHeight="1" x14ac:dyDescent="0.2"/>
    <row r="237" ht="13.5" customHeight="1" x14ac:dyDescent="0.2"/>
    <row r="238" ht="13.5" customHeight="1" x14ac:dyDescent="0.2"/>
    <row r="239" ht="13.5" customHeight="1" x14ac:dyDescent="0.2"/>
    <row r="240" ht="13.5" customHeight="1" x14ac:dyDescent="0.2"/>
    <row r="241" ht="13.5" customHeight="1" x14ac:dyDescent="0.2"/>
    <row r="242" ht="13.5" customHeight="1" x14ac:dyDescent="0.2"/>
    <row r="243" ht="13.5" customHeight="1" x14ac:dyDescent="0.2"/>
    <row r="244" ht="13.5" customHeight="1" x14ac:dyDescent="0.2"/>
    <row r="245" ht="13.5" customHeight="1" x14ac:dyDescent="0.2"/>
    <row r="246" ht="13.5" customHeight="1" x14ac:dyDescent="0.2"/>
    <row r="247" ht="13.5" customHeight="1" x14ac:dyDescent="0.2"/>
    <row r="248" ht="13.5" customHeight="1" x14ac:dyDescent="0.2"/>
    <row r="249" ht="13.5" customHeight="1" x14ac:dyDescent="0.2"/>
    <row r="250" ht="13.5" customHeight="1" x14ac:dyDescent="0.2"/>
    <row r="251" ht="13.5" customHeight="1" x14ac:dyDescent="0.2"/>
    <row r="252" ht="13.5" customHeight="1" x14ac:dyDescent="0.2"/>
    <row r="253" ht="13.5" customHeight="1" x14ac:dyDescent="0.2"/>
    <row r="254" ht="13.5" customHeight="1" x14ac:dyDescent="0.2"/>
    <row r="255" ht="13.5" customHeight="1" x14ac:dyDescent="0.2"/>
    <row r="256" ht="13.5" customHeight="1" x14ac:dyDescent="0.2"/>
    <row r="257" ht="13.5" customHeight="1" x14ac:dyDescent="0.2"/>
    <row r="258" ht="13.5" customHeight="1" x14ac:dyDescent="0.2"/>
    <row r="259" ht="13.5" customHeight="1" x14ac:dyDescent="0.2"/>
    <row r="260" ht="13.5" customHeight="1" x14ac:dyDescent="0.2"/>
    <row r="261" ht="13.5" customHeight="1" x14ac:dyDescent="0.2"/>
    <row r="262" ht="13.5" customHeight="1" x14ac:dyDescent="0.2"/>
    <row r="263" ht="13.5" customHeight="1" x14ac:dyDescent="0.2"/>
    <row r="264" ht="13.5" customHeight="1" x14ac:dyDescent="0.2"/>
    <row r="265" ht="13.5" customHeight="1" x14ac:dyDescent="0.2"/>
    <row r="266" ht="13.5" customHeight="1" x14ac:dyDescent="0.2"/>
    <row r="267" ht="13.5" customHeight="1" x14ac:dyDescent="0.2"/>
    <row r="268" ht="13.5" customHeight="1" x14ac:dyDescent="0.2"/>
    <row r="269" ht="13.5" customHeight="1" x14ac:dyDescent="0.2"/>
    <row r="270" ht="13.5" customHeight="1" x14ac:dyDescent="0.2"/>
    <row r="271" ht="13.5" customHeight="1" x14ac:dyDescent="0.2"/>
    <row r="272" ht="13.5" customHeight="1" x14ac:dyDescent="0.2"/>
    <row r="273" ht="13.5" customHeight="1" x14ac:dyDescent="0.2"/>
    <row r="274" ht="13.5" customHeight="1" x14ac:dyDescent="0.2"/>
    <row r="275" ht="13.5" customHeight="1" x14ac:dyDescent="0.2"/>
    <row r="276" ht="13.5" customHeight="1" x14ac:dyDescent="0.2"/>
    <row r="277" ht="13.5" customHeight="1" x14ac:dyDescent="0.2"/>
    <row r="278" ht="13.5" customHeight="1" x14ac:dyDescent="0.2"/>
    <row r="279" ht="13.5" customHeight="1" x14ac:dyDescent="0.2"/>
    <row r="280" ht="13.5" customHeight="1" x14ac:dyDescent="0.2"/>
    <row r="281" ht="13.5" customHeight="1" x14ac:dyDescent="0.2"/>
    <row r="282" ht="13.5" customHeight="1" x14ac:dyDescent="0.2"/>
    <row r="283" ht="13.5" customHeight="1" x14ac:dyDescent="0.2"/>
    <row r="284" ht="13.5" customHeight="1" x14ac:dyDescent="0.2"/>
    <row r="285" ht="13.5" customHeight="1" x14ac:dyDescent="0.2"/>
    <row r="286" ht="13.5" customHeight="1" x14ac:dyDescent="0.2"/>
    <row r="287" ht="13.5" customHeight="1" x14ac:dyDescent="0.2"/>
    <row r="288" ht="13.5" customHeight="1" x14ac:dyDescent="0.2"/>
    <row r="289" ht="13.5" customHeight="1" x14ac:dyDescent="0.2"/>
    <row r="290" ht="13.5" customHeight="1" x14ac:dyDescent="0.2"/>
    <row r="291" ht="13.5" customHeight="1" x14ac:dyDescent="0.2"/>
    <row r="292" ht="13.5" customHeight="1" x14ac:dyDescent="0.2"/>
    <row r="293" ht="13.5" customHeight="1" x14ac:dyDescent="0.2"/>
    <row r="294" ht="13.5" customHeight="1" x14ac:dyDescent="0.2"/>
    <row r="295" ht="13.5" customHeight="1" x14ac:dyDescent="0.2"/>
    <row r="296" ht="13.5" customHeight="1" x14ac:dyDescent="0.2"/>
    <row r="297" ht="13.5" customHeight="1" x14ac:dyDescent="0.2"/>
    <row r="298" ht="13.5" customHeight="1" x14ac:dyDescent="0.2"/>
    <row r="299" ht="13.5" customHeight="1" x14ac:dyDescent="0.2"/>
    <row r="300" ht="13.5" customHeight="1" x14ac:dyDescent="0.2"/>
    <row r="301" ht="13.5" customHeight="1" x14ac:dyDescent="0.2"/>
    <row r="302" ht="13.5" customHeight="1" x14ac:dyDescent="0.2"/>
    <row r="303" ht="13.5" customHeight="1" x14ac:dyDescent="0.2"/>
    <row r="304" ht="13.5" customHeight="1" x14ac:dyDescent="0.2"/>
    <row r="305" ht="13.5" customHeight="1" x14ac:dyDescent="0.2"/>
    <row r="306" ht="13.5" customHeight="1" x14ac:dyDescent="0.2"/>
    <row r="307" ht="13.5" customHeight="1" x14ac:dyDescent="0.2"/>
    <row r="308" ht="13.5" customHeight="1" x14ac:dyDescent="0.2"/>
    <row r="309" ht="13.5" customHeight="1" x14ac:dyDescent="0.2"/>
    <row r="310" ht="13.5" customHeight="1" x14ac:dyDescent="0.2"/>
    <row r="311" ht="13.5" customHeight="1" x14ac:dyDescent="0.2"/>
    <row r="312" ht="13.5" customHeight="1" x14ac:dyDescent="0.2"/>
    <row r="313" ht="13.5" customHeight="1" x14ac:dyDescent="0.2"/>
    <row r="314" ht="13.5" customHeight="1" x14ac:dyDescent="0.2"/>
    <row r="315" ht="13.5" customHeight="1" x14ac:dyDescent="0.2"/>
    <row r="316" ht="13.5" customHeight="1" x14ac:dyDescent="0.2"/>
    <row r="317" ht="13.5" customHeight="1" x14ac:dyDescent="0.2"/>
    <row r="318" ht="13.5" customHeight="1" x14ac:dyDescent="0.2"/>
    <row r="319" ht="13.5" customHeight="1" x14ac:dyDescent="0.2"/>
    <row r="320" ht="13.5" customHeight="1" x14ac:dyDescent="0.2"/>
    <row r="321" ht="13.5" customHeight="1" x14ac:dyDescent="0.2"/>
    <row r="322" ht="13.5" customHeight="1" x14ac:dyDescent="0.2"/>
    <row r="323" ht="13.5" customHeight="1" x14ac:dyDescent="0.2"/>
    <row r="324" ht="13.5" customHeight="1" x14ac:dyDescent="0.2"/>
    <row r="325" ht="13.5" customHeight="1" x14ac:dyDescent="0.2"/>
    <row r="326" ht="13.5" customHeight="1" x14ac:dyDescent="0.2"/>
    <row r="327" ht="13.5" customHeight="1" x14ac:dyDescent="0.2"/>
    <row r="328" ht="13.5" customHeight="1" x14ac:dyDescent="0.2"/>
    <row r="329" ht="13.5" customHeight="1" x14ac:dyDescent="0.2"/>
    <row r="330" ht="13.5" customHeight="1" x14ac:dyDescent="0.2"/>
    <row r="331" ht="13.5" customHeight="1" x14ac:dyDescent="0.2"/>
    <row r="332" ht="13.5" customHeight="1" x14ac:dyDescent="0.2"/>
    <row r="333" ht="13.5" customHeight="1" x14ac:dyDescent="0.2"/>
    <row r="334" ht="13.5" customHeight="1" x14ac:dyDescent="0.2"/>
    <row r="335" ht="13.5" customHeight="1" x14ac:dyDescent="0.2"/>
    <row r="336" ht="13.5" customHeight="1" x14ac:dyDescent="0.2"/>
    <row r="337" ht="13.5" customHeight="1" x14ac:dyDescent="0.2"/>
    <row r="338" ht="13.5" customHeight="1" x14ac:dyDescent="0.2"/>
    <row r="339" ht="13.5" customHeight="1" x14ac:dyDescent="0.2"/>
    <row r="340" ht="13.5" customHeight="1" x14ac:dyDescent="0.2"/>
    <row r="341" ht="13.5" customHeight="1" x14ac:dyDescent="0.2"/>
    <row r="342" ht="13.5" customHeight="1" x14ac:dyDescent="0.2"/>
    <row r="343" ht="13.5" customHeight="1" x14ac:dyDescent="0.2"/>
    <row r="344" ht="13.5" customHeight="1" x14ac:dyDescent="0.2"/>
    <row r="345" ht="13.5" customHeight="1" x14ac:dyDescent="0.2"/>
    <row r="346" ht="13.5" customHeight="1" x14ac:dyDescent="0.2"/>
    <row r="347" ht="13.5" customHeight="1" x14ac:dyDescent="0.2"/>
    <row r="348" ht="13.5" customHeight="1" x14ac:dyDescent="0.2"/>
    <row r="349" ht="13.5" customHeight="1" x14ac:dyDescent="0.2"/>
    <row r="350" ht="13.5" customHeight="1" x14ac:dyDescent="0.2"/>
    <row r="351" ht="13.5" customHeight="1" x14ac:dyDescent="0.2"/>
    <row r="352" ht="13.5" customHeight="1" x14ac:dyDescent="0.2"/>
    <row r="353" ht="13.5" customHeight="1" x14ac:dyDescent="0.2"/>
    <row r="354" ht="13.5" customHeight="1" x14ac:dyDescent="0.2"/>
    <row r="355" ht="13.5" customHeight="1" x14ac:dyDescent="0.2"/>
    <row r="356" ht="13.5" customHeight="1" x14ac:dyDescent="0.2"/>
    <row r="357" ht="13.5" customHeight="1" x14ac:dyDescent="0.2"/>
    <row r="358" ht="13.5" customHeight="1" x14ac:dyDescent="0.2"/>
    <row r="359" ht="13.5" customHeight="1" x14ac:dyDescent="0.2"/>
    <row r="360" ht="13.5" customHeight="1" x14ac:dyDescent="0.2"/>
    <row r="361" ht="13.5" customHeight="1" x14ac:dyDescent="0.2"/>
    <row r="362" ht="13.5" customHeight="1" x14ac:dyDescent="0.2"/>
    <row r="363" ht="13.5" customHeight="1" x14ac:dyDescent="0.2"/>
    <row r="364" ht="13.5" customHeight="1" x14ac:dyDescent="0.2"/>
    <row r="365" ht="13.5" customHeight="1" x14ac:dyDescent="0.2"/>
    <row r="366" ht="13.5" customHeight="1" x14ac:dyDescent="0.2"/>
    <row r="367" ht="13.5" customHeight="1" x14ac:dyDescent="0.2"/>
    <row r="368" ht="13.5" customHeight="1" x14ac:dyDescent="0.2"/>
    <row r="369" ht="13.5" customHeight="1" x14ac:dyDescent="0.2"/>
    <row r="370" ht="13.5" customHeight="1" x14ac:dyDescent="0.2"/>
    <row r="371" ht="13.5" customHeight="1" x14ac:dyDescent="0.2"/>
    <row r="372" ht="13.5" customHeight="1" x14ac:dyDescent="0.2"/>
    <row r="373" ht="13.5" customHeight="1" x14ac:dyDescent="0.2"/>
    <row r="374" ht="13.5" customHeight="1" x14ac:dyDescent="0.2"/>
    <row r="375" ht="13.5" customHeight="1" x14ac:dyDescent="0.2"/>
    <row r="376" ht="13.5" customHeight="1" x14ac:dyDescent="0.2"/>
    <row r="377" ht="13.5" customHeight="1" x14ac:dyDescent="0.2"/>
    <row r="378" ht="13.5" customHeight="1" x14ac:dyDescent="0.2"/>
    <row r="379" ht="13.5" customHeight="1" x14ac:dyDescent="0.2"/>
    <row r="380" ht="13.5" customHeight="1" x14ac:dyDescent="0.2"/>
    <row r="381" ht="13.5" customHeight="1" x14ac:dyDescent="0.2"/>
    <row r="382" ht="13.5" customHeight="1" x14ac:dyDescent="0.2"/>
    <row r="383" ht="13.5" customHeight="1" x14ac:dyDescent="0.2"/>
    <row r="384" ht="13.5" customHeight="1" x14ac:dyDescent="0.2"/>
    <row r="385" ht="13.5" customHeight="1" x14ac:dyDescent="0.2"/>
    <row r="386" ht="13.5" customHeight="1" x14ac:dyDescent="0.2"/>
    <row r="387" ht="13.5" customHeight="1" x14ac:dyDescent="0.2"/>
    <row r="388" ht="13.5" customHeight="1" x14ac:dyDescent="0.2"/>
    <row r="389" ht="13.5" customHeight="1" x14ac:dyDescent="0.2"/>
    <row r="390" ht="13.5" customHeight="1" x14ac:dyDescent="0.2"/>
    <row r="391" ht="13.5" customHeight="1" x14ac:dyDescent="0.2"/>
    <row r="392" ht="13.5" customHeight="1" x14ac:dyDescent="0.2"/>
    <row r="393" ht="13.5" customHeight="1" x14ac:dyDescent="0.2"/>
    <row r="394" ht="13.5" customHeight="1" x14ac:dyDescent="0.2"/>
    <row r="395" ht="13.5" customHeight="1" x14ac:dyDescent="0.2"/>
    <row r="396" ht="13.5" customHeight="1" x14ac:dyDescent="0.2"/>
    <row r="397" ht="13.5" customHeight="1" x14ac:dyDescent="0.2"/>
    <row r="398" ht="13.5" customHeight="1" x14ac:dyDescent="0.2"/>
    <row r="399" ht="13.5" customHeight="1" x14ac:dyDescent="0.2"/>
    <row r="400" ht="13.5" customHeight="1" x14ac:dyDescent="0.2"/>
    <row r="401" ht="13.5" customHeight="1" x14ac:dyDescent="0.2"/>
    <row r="402" ht="13.5" customHeight="1" x14ac:dyDescent="0.2"/>
    <row r="403" ht="13.5" customHeight="1" x14ac:dyDescent="0.2"/>
    <row r="404" ht="13.5" customHeight="1" x14ac:dyDescent="0.2"/>
    <row r="405" ht="13.5" customHeight="1" x14ac:dyDescent="0.2"/>
    <row r="406" ht="13.5" customHeight="1" x14ac:dyDescent="0.2"/>
    <row r="407" ht="13.5" customHeight="1" x14ac:dyDescent="0.2"/>
    <row r="408" ht="13.5" customHeight="1" x14ac:dyDescent="0.2"/>
    <row r="409" ht="13.5" customHeight="1" x14ac:dyDescent="0.2"/>
    <row r="410" ht="13.5" customHeight="1" x14ac:dyDescent="0.2"/>
    <row r="411" ht="13.5" customHeight="1" x14ac:dyDescent="0.2"/>
    <row r="412" ht="13.5" customHeight="1" x14ac:dyDescent="0.2"/>
    <row r="413" ht="13.5" customHeight="1" x14ac:dyDescent="0.2"/>
    <row r="414" ht="13.5" customHeight="1" x14ac:dyDescent="0.2"/>
    <row r="415" ht="13.5" customHeight="1" x14ac:dyDescent="0.2"/>
    <row r="416" ht="13.5" customHeight="1" x14ac:dyDescent="0.2"/>
    <row r="417" ht="13.5" customHeight="1" x14ac:dyDescent="0.2"/>
    <row r="418" ht="13.5" customHeight="1" x14ac:dyDescent="0.2"/>
    <row r="419" ht="13.5" customHeight="1" x14ac:dyDescent="0.2"/>
    <row r="420" ht="13.5" customHeight="1" x14ac:dyDescent="0.2"/>
    <row r="421" ht="13.5" customHeight="1" x14ac:dyDescent="0.2"/>
    <row r="422" ht="13.5" customHeight="1" x14ac:dyDescent="0.2"/>
    <row r="423" ht="13.5" customHeight="1" x14ac:dyDescent="0.2"/>
    <row r="424" ht="13.5" customHeight="1" x14ac:dyDescent="0.2"/>
    <row r="425" ht="13.5" customHeight="1" x14ac:dyDescent="0.2"/>
    <row r="426" ht="13.5" customHeight="1" x14ac:dyDescent="0.2"/>
    <row r="427" ht="13.5" customHeight="1" x14ac:dyDescent="0.2"/>
    <row r="428" ht="13.5" customHeight="1" x14ac:dyDescent="0.2"/>
    <row r="429" ht="13.5" customHeight="1" x14ac:dyDescent="0.2"/>
    <row r="430" ht="13.5" customHeight="1" x14ac:dyDescent="0.2"/>
    <row r="431" ht="13.5" customHeight="1" x14ac:dyDescent="0.2"/>
    <row r="432" ht="13.5" customHeight="1" x14ac:dyDescent="0.2"/>
    <row r="433" ht="13.5" customHeight="1" x14ac:dyDescent="0.2"/>
    <row r="434" ht="13.5" customHeight="1" x14ac:dyDescent="0.2"/>
    <row r="435" ht="13.5" customHeight="1" x14ac:dyDescent="0.2"/>
    <row r="436" ht="13.5" customHeight="1" x14ac:dyDescent="0.2"/>
    <row r="437" ht="13.5" customHeight="1" x14ac:dyDescent="0.2"/>
    <row r="438" ht="13.5" customHeight="1" x14ac:dyDescent="0.2"/>
    <row r="439" ht="13.5" customHeight="1" x14ac:dyDescent="0.2"/>
    <row r="440" ht="13.5" customHeight="1" x14ac:dyDescent="0.2"/>
    <row r="441" ht="13.5" customHeight="1" x14ac:dyDescent="0.2"/>
    <row r="442" ht="13.5" customHeight="1" x14ac:dyDescent="0.2"/>
    <row r="443" ht="13.5" customHeight="1" x14ac:dyDescent="0.2"/>
    <row r="444" ht="13.5" customHeight="1" x14ac:dyDescent="0.2"/>
    <row r="445" ht="13.5" customHeight="1" x14ac:dyDescent="0.2"/>
    <row r="446" ht="13.5" customHeight="1" x14ac:dyDescent="0.2"/>
    <row r="447" ht="13.5" customHeight="1" x14ac:dyDescent="0.2"/>
    <row r="448" ht="13.5" customHeight="1" x14ac:dyDescent="0.2"/>
    <row r="449" ht="13.5" customHeight="1" x14ac:dyDescent="0.2"/>
    <row r="450" ht="13.5" customHeight="1" x14ac:dyDescent="0.2"/>
    <row r="451" ht="13.5" customHeight="1" x14ac:dyDescent="0.2"/>
    <row r="452" ht="13.5" customHeight="1" x14ac:dyDescent="0.2"/>
    <row r="453" ht="13.5" customHeight="1" x14ac:dyDescent="0.2"/>
    <row r="454" ht="13.5" customHeight="1" x14ac:dyDescent="0.2"/>
    <row r="455" ht="13.5" customHeight="1" x14ac:dyDescent="0.2"/>
    <row r="456" ht="13.5" customHeight="1" x14ac:dyDescent="0.2"/>
    <row r="457" ht="13.5" customHeight="1" x14ac:dyDescent="0.2"/>
    <row r="458" ht="13.5" customHeight="1" x14ac:dyDescent="0.2"/>
    <row r="459" ht="13.5" customHeight="1" x14ac:dyDescent="0.2"/>
    <row r="460" ht="13.5" customHeight="1" x14ac:dyDescent="0.2"/>
    <row r="461" ht="13.5" customHeight="1" x14ac:dyDescent="0.2"/>
    <row r="462" ht="13.5" customHeight="1" x14ac:dyDescent="0.2"/>
    <row r="463" ht="13.5" customHeight="1" x14ac:dyDescent="0.2"/>
    <row r="464" ht="13.5" customHeight="1" x14ac:dyDescent="0.2"/>
    <row r="465" ht="13.5" customHeight="1" x14ac:dyDescent="0.2"/>
    <row r="466" ht="13.5" customHeight="1" x14ac:dyDescent="0.2"/>
    <row r="467" ht="13.5" customHeight="1" x14ac:dyDescent="0.2"/>
    <row r="468" ht="13.5" customHeight="1" x14ac:dyDescent="0.2"/>
    <row r="469" ht="13.5" customHeight="1" x14ac:dyDescent="0.2"/>
    <row r="470" ht="13.5" customHeight="1" x14ac:dyDescent="0.2"/>
    <row r="471" ht="13.5" customHeight="1" x14ac:dyDescent="0.2"/>
    <row r="472" ht="13.5" customHeight="1" x14ac:dyDescent="0.2"/>
    <row r="473" ht="13.5" customHeight="1" x14ac:dyDescent="0.2"/>
    <row r="474" ht="13.5" customHeight="1" x14ac:dyDescent="0.2"/>
    <row r="475" ht="13.5" customHeight="1" x14ac:dyDescent="0.2"/>
    <row r="476" ht="13.5" customHeight="1" x14ac:dyDescent="0.2"/>
    <row r="477" ht="13.5" customHeight="1" x14ac:dyDescent="0.2"/>
    <row r="478" ht="13.5" customHeight="1" x14ac:dyDescent="0.2"/>
    <row r="479" ht="13.5" customHeight="1" x14ac:dyDescent="0.2"/>
    <row r="480" ht="13.5" customHeight="1" x14ac:dyDescent="0.2"/>
    <row r="481" ht="13.5" customHeight="1" x14ac:dyDescent="0.2"/>
    <row r="482" ht="13.5" customHeight="1" x14ac:dyDescent="0.2"/>
    <row r="483" ht="13.5" customHeight="1" x14ac:dyDescent="0.2"/>
    <row r="484" ht="13.5" customHeight="1" x14ac:dyDescent="0.2"/>
    <row r="485" ht="13.5" customHeight="1" x14ac:dyDescent="0.2"/>
    <row r="486" ht="13.5" customHeight="1" x14ac:dyDescent="0.2"/>
    <row r="487" ht="13.5" customHeight="1" x14ac:dyDescent="0.2"/>
    <row r="488" ht="13.5" customHeight="1" x14ac:dyDescent="0.2"/>
    <row r="489" ht="13.5" customHeight="1" x14ac:dyDescent="0.2"/>
    <row r="490" ht="13.5" customHeight="1" x14ac:dyDescent="0.2"/>
    <row r="491" ht="13.5" customHeight="1" x14ac:dyDescent="0.2"/>
    <row r="492" ht="13.5" customHeight="1" x14ac:dyDescent="0.2"/>
    <row r="493" ht="13.5" customHeight="1" x14ac:dyDescent="0.2"/>
    <row r="494" ht="13.5" customHeight="1" x14ac:dyDescent="0.2"/>
    <row r="495" ht="13.5" customHeight="1" x14ac:dyDescent="0.2"/>
    <row r="496" ht="13.5" customHeight="1" x14ac:dyDescent="0.2"/>
    <row r="497" ht="13.5" customHeight="1" x14ac:dyDescent="0.2"/>
    <row r="498" ht="13.5" customHeight="1" x14ac:dyDescent="0.2"/>
    <row r="499" ht="13.5" customHeight="1" x14ac:dyDescent="0.2"/>
    <row r="500" ht="13.5" customHeight="1" x14ac:dyDescent="0.2"/>
    <row r="501" ht="13.5" customHeight="1" x14ac:dyDescent="0.2"/>
    <row r="502" ht="13.5" customHeight="1" x14ac:dyDescent="0.2"/>
    <row r="503" ht="13.5" customHeight="1" x14ac:dyDescent="0.2"/>
    <row r="504" ht="13.5" customHeight="1" x14ac:dyDescent="0.2"/>
    <row r="505" ht="13.5" customHeight="1" x14ac:dyDescent="0.2"/>
    <row r="506" ht="13.5" customHeight="1" x14ac:dyDescent="0.2"/>
    <row r="507" ht="13.5" customHeight="1" x14ac:dyDescent="0.2"/>
    <row r="508" ht="13.5" customHeight="1" x14ac:dyDescent="0.2"/>
    <row r="509" ht="13.5" customHeight="1" x14ac:dyDescent="0.2"/>
    <row r="510" ht="13.5" customHeight="1" x14ac:dyDescent="0.2"/>
    <row r="511" ht="13.5" customHeight="1" x14ac:dyDescent="0.2"/>
    <row r="512" ht="13.5" customHeight="1" x14ac:dyDescent="0.2"/>
    <row r="513" ht="13.5" customHeight="1" x14ac:dyDescent="0.2"/>
    <row r="514" ht="13.5" customHeight="1" x14ac:dyDescent="0.2"/>
    <row r="515" ht="13.5" customHeight="1" x14ac:dyDescent="0.2"/>
    <row r="516" ht="13.5" customHeight="1" x14ac:dyDescent="0.2"/>
    <row r="517" ht="13.5" customHeight="1" x14ac:dyDescent="0.2"/>
    <row r="518" ht="13.5" customHeight="1" x14ac:dyDescent="0.2"/>
    <row r="519" ht="13.5" customHeight="1" x14ac:dyDescent="0.2"/>
    <row r="520" ht="13.5" customHeight="1" x14ac:dyDescent="0.2"/>
    <row r="521" ht="13.5" customHeight="1" x14ac:dyDescent="0.2"/>
    <row r="522" ht="13.5" customHeight="1" x14ac:dyDescent="0.2"/>
    <row r="523" ht="13.5" customHeight="1" x14ac:dyDescent="0.2"/>
    <row r="524" ht="13.5" customHeight="1" x14ac:dyDescent="0.2"/>
    <row r="525" ht="13.5" customHeight="1" x14ac:dyDescent="0.2"/>
    <row r="526" ht="13.5" customHeight="1" x14ac:dyDescent="0.2"/>
    <row r="527" ht="13.5" customHeight="1" x14ac:dyDescent="0.2"/>
    <row r="528" ht="13.5" customHeight="1" x14ac:dyDescent="0.2"/>
    <row r="529" ht="13.5" customHeight="1" x14ac:dyDescent="0.2"/>
    <row r="530" ht="13.5" customHeight="1" x14ac:dyDescent="0.2"/>
    <row r="531" ht="13.5" customHeight="1" x14ac:dyDescent="0.2"/>
    <row r="532" ht="13.5" customHeight="1" x14ac:dyDescent="0.2"/>
    <row r="533" ht="13.5" customHeight="1" x14ac:dyDescent="0.2"/>
    <row r="534" ht="13.5" customHeight="1" x14ac:dyDescent="0.2"/>
    <row r="535" ht="13.5" customHeight="1" x14ac:dyDescent="0.2"/>
    <row r="536" ht="13.5" customHeight="1" x14ac:dyDescent="0.2"/>
    <row r="537" ht="13.5" customHeight="1" x14ac:dyDescent="0.2"/>
    <row r="538" ht="13.5" customHeight="1" x14ac:dyDescent="0.2"/>
    <row r="539" ht="13.5" customHeight="1" x14ac:dyDescent="0.2"/>
    <row r="540" ht="13.5" customHeight="1" x14ac:dyDescent="0.2"/>
    <row r="541" ht="13.5" customHeight="1" x14ac:dyDescent="0.2"/>
    <row r="542" ht="13.5" customHeight="1" x14ac:dyDescent="0.2"/>
    <row r="543" ht="13.5" customHeight="1" x14ac:dyDescent="0.2"/>
    <row r="544" ht="13.5" customHeight="1" x14ac:dyDescent="0.2"/>
    <row r="545" ht="13.5" customHeight="1" x14ac:dyDescent="0.2"/>
    <row r="546" ht="13.5" customHeight="1" x14ac:dyDescent="0.2"/>
    <row r="547" ht="13.5" customHeight="1" x14ac:dyDescent="0.2"/>
    <row r="548" ht="13.5" customHeight="1" x14ac:dyDescent="0.2"/>
    <row r="549" ht="13.5" customHeight="1" x14ac:dyDescent="0.2"/>
    <row r="550" ht="13.5" customHeight="1" x14ac:dyDescent="0.2"/>
    <row r="551" ht="13.5" customHeight="1" x14ac:dyDescent="0.2"/>
    <row r="552" ht="13.5" customHeight="1" x14ac:dyDescent="0.2"/>
    <row r="553" ht="13.5" customHeight="1" x14ac:dyDescent="0.2"/>
    <row r="554" ht="13.5" customHeight="1" x14ac:dyDescent="0.2"/>
    <row r="555" ht="13.5" customHeight="1" x14ac:dyDescent="0.2"/>
    <row r="556" ht="13.5" customHeight="1" x14ac:dyDescent="0.2"/>
    <row r="557" ht="13.5" customHeight="1" x14ac:dyDescent="0.2"/>
    <row r="558" ht="13.5" customHeight="1" x14ac:dyDescent="0.2"/>
    <row r="559" ht="13.5" customHeight="1" x14ac:dyDescent="0.2"/>
    <row r="560" ht="13.5" customHeight="1" x14ac:dyDescent="0.2"/>
    <row r="561" ht="13.5" customHeight="1" x14ac:dyDescent="0.2"/>
    <row r="562" ht="13.5" customHeight="1" x14ac:dyDescent="0.2"/>
    <row r="563" ht="13.5" customHeight="1" x14ac:dyDescent="0.2"/>
    <row r="564" ht="13.5" customHeight="1" x14ac:dyDescent="0.2"/>
    <row r="565" ht="13.5" customHeight="1" x14ac:dyDescent="0.2"/>
    <row r="566" ht="13.5" customHeight="1" x14ac:dyDescent="0.2"/>
    <row r="567" ht="13.5" customHeight="1" x14ac:dyDescent="0.2"/>
    <row r="568" ht="13.5" customHeight="1" x14ac:dyDescent="0.2"/>
    <row r="569" ht="13.5" customHeight="1" x14ac:dyDescent="0.2"/>
    <row r="570" ht="13.5" customHeight="1" x14ac:dyDescent="0.2"/>
    <row r="571" ht="13.5" customHeight="1" x14ac:dyDescent="0.2"/>
    <row r="572" ht="13.5" customHeight="1" x14ac:dyDescent="0.2"/>
    <row r="573" ht="13.5" customHeight="1" x14ac:dyDescent="0.2"/>
    <row r="574" ht="13.5" customHeight="1" x14ac:dyDescent="0.2"/>
    <row r="575" ht="13.5" customHeight="1" x14ac:dyDescent="0.2"/>
    <row r="576" ht="13.5" customHeight="1" x14ac:dyDescent="0.2"/>
    <row r="577" ht="13.5" customHeight="1" x14ac:dyDescent="0.2"/>
    <row r="578" ht="13.5" customHeight="1" x14ac:dyDescent="0.2"/>
    <row r="579" ht="13.5" customHeight="1" x14ac:dyDescent="0.2"/>
    <row r="580" ht="13.5" customHeight="1" x14ac:dyDescent="0.2"/>
    <row r="581" ht="13.5" customHeight="1" x14ac:dyDescent="0.2"/>
    <row r="582" ht="13.5" customHeight="1" x14ac:dyDescent="0.2"/>
    <row r="583" ht="13.5" customHeight="1" x14ac:dyDescent="0.2"/>
    <row r="584" ht="13.5" customHeight="1" x14ac:dyDescent="0.2"/>
    <row r="585" ht="13.5" customHeight="1" x14ac:dyDescent="0.2"/>
    <row r="586" ht="13.5" customHeight="1" x14ac:dyDescent="0.2"/>
    <row r="587" ht="13.5" customHeight="1" x14ac:dyDescent="0.2"/>
    <row r="588" ht="13.5" customHeight="1" x14ac:dyDescent="0.2"/>
    <row r="589" ht="13.5" customHeight="1" x14ac:dyDescent="0.2"/>
    <row r="590" ht="13.5" customHeight="1" x14ac:dyDescent="0.2"/>
    <row r="591" ht="13.5" customHeight="1" x14ac:dyDescent="0.2"/>
    <row r="592" ht="13.5" customHeight="1" x14ac:dyDescent="0.2"/>
    <row r="593" ht="13.5" customHeight="1" x14ac:dyDescent="0.2"/>
    <row r="594" ht="13.5" customHeight="1" x14ac:dyDescent="0.2"/>
    <row r="595" ht="13.5" customHeight="1" x14ac:dyDescent="0.2"/>
    <row r="596" ht="13.5" customHeight="1" x14ac:dyDescent="0.2"/>
    <row r="597" ht="13.5" customHeight="1" x14ac:dyDescent="0.2"/>
    <row r="598" ht="13.5" customHeight="1" x14ac:dyDescent="0.2"/>
    <row r="599" ht="13.5" customHeight="1" x14ac:dyDescent="0.2"/>
    <row r="600" ht="13.5" customHeight="1" x14ac:dyDescent="0.2"/>
    <row r="601" ht="13.5" customHeight="1" x14ac:dyDescent="0.2"/>
    <row r="602" ht="13.5" customHeight="1" x14ac:dyDescent="0.2"/>
    <row r="603" ht="13.5" customHeight="1" x14ac:dyDescent="0.2"/>
    <row r="604" ht="13.5" customHeight="1" x14ac:dyDescent="0.2"/>
    <row r="605" ht="13.5" customHeight="1" x14ac:dyDescent="0.2"/>
    <row r="606" ht="13.5" customHeight="1" x14ac:dyDescent="0.2"/>
    <row r="607" ht="13.5" customHeight="1" x14ac:dyDescent="0.2"/>
    <row r="608" ht="13.5" customHeight="1" x14ac:dyDescent="0.2"/>
    <row r="609" ht="13.5" customHeight="1" x14ac:dyDescent="0.2"/>
    <row r="610" ht="13.5" customHeight="1" x14ac:dyDescent="0.2"/>
    <row r="611" ht="13.5" customHeight="1" x14ac:dyDescent="0.2"/>
    <row r="612" ht="13.5" customHeight="1" x14ac:dyDescent="0.2"/>
    <row r="613" ht="13.5" customHeight="1" x14ac:dyDescent="0.2"/>
    <row r="614" ht="13.5" customHeight="1" x14ac:dyDescent="0.2"/>
    <row r="615" ht="13.5" customHeight="1" x14ac:dyDescent="0.2"/>
    <row r="616" ht="13.5" customHeight="1" x14ac:dyDescent="0.2"/>
    <row r="617" ht="13.5" customHeight="1" x14ac:dyDescent="0.2"/>
    <row r="618" ht="13.5" customHeight="1" x14ac:dyDescent="0.2"/>
    <row r="619" ht="13.5" customHeight="1" x14ac:dyDescent="0.2"/>
    <row r="620" ht="13.5" customHeight="1" x14ac:dyDescent="0.2"/>
    <row r="621" ht="13.5" customHeight="1" x14ac:dyDescent="0.2"/>
    <row r="622" ht="13.5" customHeight="1" x14ac:dyDescent="0.2"/>
    <row r="623" ht="13.5" customHeight="1" x14ac:dyDescent="0.2"/>
    <row r="624" ht="13.5" customHeight="1" x14ac:dyDescent="0.2"/>
    <row r="625" ht="13.5" customHeight="1" x14ac:dyDescent="0.2"/>
    <row r="626" ht="13.5" customHeight="1" x14ac:dyDescent="0.2"/>
    <row r="627" ht="13.5" customHeight="1" x14ac:dyDescent="0.2"/>
    <row r="628" ht="13.5" customHeight="1" x14ac:dyDescent="0.2"/>
    <row r="629" ht="13.5" customHeight="1" x14ac:dyDescent="0.2"/>
    <row r="630" ht="13.5" customHeight="1" x14ac:dyDescent="0.2"/>
    <row r="631" ht="13.5" customHeight="1" x14ac:dyDescent="0.2"/>
    <row r="632" ht="13.5" customHeight="1" x14ac:dyDescent="0.2"/>
    <row r="633" ht="13.5" customHeight="1" x14ac:dyDescent="0.2"/>
    <row r="634" ht="13.5" customHeight="1" x14ac:dyDescent="0.2"/>
    <row r="635" ht="13.5" customHeight="1" x14ac:dyDescent="0.2"/>
    <row r="636" ht="13.5" customHeight="1" x14ac:dyDescent="0.2"/>
    <row r="637" ht="13.5" customHeight="1" x14ac:dyDescent="0.2"/>
    <row r="638" ht="13.5" customHeight="1" x14ac:dyDescent="0.2"/>
    <row r="639" ht="13.5" customHeight="1" x14ac:dyDescent="0.2"/>
    <row r="640" ht="13.5" customHeight="1" x14ac:dyDescent="0.2"/>
    <row r="641" ht="13.5" customHeight="1" x14ac:dyDescent="0.2"/>
    <row r="642" ht="13.5" customHeight="1" x14ac:dyDescent="0.2"/>
    <row r="643" ht="13.5" customHeight="1" x14ac:dyDescent="0.2"/>
    <row r="644" ht="13.5" customHeight="1" x14ac:dyDescent="0.2"/>
    <row r="645" ht="13.5" customHeight="1" x14ac:dyDescent="0.2"/>
    <row r="646" ht="13.5" customHeight="1" x14ac:dyDescent="0.2"/>
    <row r="647" ht="13.5" customHeight="1" x14ac:dyDescent="0.2"/>
    <row r="648" ht="13.5" customHeight="1" x14ac:dyDescent="0.2"/>
    <row r="649" ht="13.5" customHeight="1" x14ac:dyDescent="0.2"/>
    <row r="650" ht="13.5" customHeight="1" x14ac:dyDescent="0.2"/>
    <row r="651" ht="13.5" customHeight="1" x14ac:dyDescent="0.2"/>
    <row r="652" ht="13.5" customHeight="1" x14ac:dyDescent="0.2"/>
    <row r="653" ht="13.5" customHeight="1" x14ac:dyDescent="0.2"/>
    <row r="654" ht="13.5" customHeight="1" x14ac:dyDescent="0.2"/>
    <row r="655" ht="13.5" customHeight="1" x14ac:dyDescent="0.2"/>
    <row r="656" ht="13.5" customHeight="1" x14ac:dyDescent="0.2"/>
    <row r="657" ht="13.5" customHeight="1" x14ac:dyDescent="0.2"/>
    <row r="658" ht="13.5" customHeight="1" x14ac:dyDescent="0.2"/>
    <row r="659" ht="13.5" customHeight="1" x14ac:dyDescent="0.2"/>
    <row r="660" ht="13.5" customHeight="1" x14ac:dyDescent="0.2"/>
    <row r="661" ht="13.5" customHeight="1" x14ac:dyDescent="0.2"/>
    <row r="662" ht="13.5" customHeight="1" x14ac:dyDescent="0.2"/>
    <row r="663" ht="13.5" customHeight="1" x14ac:dyDescent="0.2"/>
    <row r="664" ht="13.5" customHeight="1" x14ac:dyDescent="0.2"/>
    <row r="665" ht="13.5" customHeight="1" x14ac:dyDescent="0.2"/>
    <row r="666" ht="13.5" customHeight="1" x14ac:dyDescent="0.2"/>
    <row r="667" ht="13.5" customHeight="1" x14ac:dyDescent="0.2"/>
    <row r="668" ht="13.5" customHeight="1" x14ac:dyDescent="0.2"/>
    <row r="669" ht="13.5" customHeight="1" x14ac:dyDescent="0.2"/>
    <row r="670" ht="13.5" customHeight="1" x14ac:dyDescent="0.2"/>
    <row r="671" ht="13.5" customHeight="1" x14ac:dyDescent="0.2"/>
    <row r="672" ht="13.5" customHeight="1" x14ac:dyDescent="0.2"/>
    <row r="673" ht="13.5" customHeight="1" x14ac:dyDescent="0.2"/>
    <row r="674" ht="13.5" customHeight="1" x14ac:dyDescent="0.2"/>
    <row r="675" ht="13.5" customHeight="1" x14ac:dyDescent="0.2"/>
    <row r="676" ht="13.5" customHeight="1" x14ac:dyDescent="0.2"/>
    <row r="677" ht="13.5" customHeight="1" x14ac:dyDescent="0.2"/>
    <row r="678" ht="13.5" customHeight="1" x14ac:dyDescent="0.2"/>
    <row r="679" ht="13.5" customHeight="1" x14ac:dyDescent="0.2"/>
    <row r="680" ht="13.5" customHeight="1" x14ac:dyDescent="0.2"/>
    <row r="681" ht="13.5" customHeight="1" x14ac:dyDescent="0.2"/>
    <row r="682" ht="13.5" customHeight="1" x14ac:dyDescent="0.2"/>
    <row r="683" ht="13.5" customHeight="1" x14ac:dyDescent="0.2"/>
    <row r="684" ht="13.5" customHeight="1" x14ac:dyDescent="0.2"/>
    <row r="685" ht="13.5" customHeight="1" x14ac:dyDescent="0.2"/>
    <row r="686" ht="13.5" customHeight="1" x14ac:dyDescent="0.2"/>
    <row r="687" ht="13.5" customHeight="1" x14ac:dyDescent="0.2"/>
    <row r="688" ht="13.5" customHeight="1" x14ac:dyDescent="0.2"/>
    <row r="689" ht="13.5" customHeight="1" x14ac:dyDescent="0.2"/>
    <row r="690" ht="13.5" customHeight="1" x14ac:dyDescent="0.2"/>
    <row r="691" ht="13.5" customHeight="1" x14ac:dyDescent="0.2"/>
    <row r="692" ht="13.5" customHeight="1" x14ac:dyDescent="0.2"/>
    <row r="693" ht="13.5" customHeight="1" x14ac:dyDescent="0.2"/>
    <row r="694" ht="13.5" customHeight="1" x14ac:dyDescent="0.2"/>
    <row r="695" ht="13.5" customHeight="1" x14ac:dyDescent="0.2"/>
    <row r="696" ht="13.5" customHeight="1" x14ac:dyDescent="0.2"/>
    <row r="697" ht="13.5" customHeight="1" x14ac:dyDescent="0.2"/>
    <row r="698" ht="13.5" customHeight="1" x14ac:dyDescent="0.2"/>
    <row r="699" ht="13.5" customHeight="1" x14ac:dyDescent="0.2"/>
    <row r="700" ht="13.5" customHeight="1" x14ac:dyDescent="0.2"/>
    <row r="701" ht="13.5" customHeight="1" x14ac:dyDescent="0.2"/>
    <row r="702" ht="13.5" customHeight="1" x14ac:dyDescent="0.2"/>
    <row r="703" ht="13.5" customHeight="1" x14ac:dyDescent="0.2"/>
    <row r="704" ht="13.5" customHeight="1" x14ac:dyDescent="0.2"/>
    <row r="705" ht="13.5" customHeight="1" x14ac:dyDescent="0.2"/>
    <row r="706" ht="13.5" customHeight="1" x14ac:dyDescent="0.2"/>
    <row r="707" ht="13.5" customHeight="1" x14ac:dyDescent="0.2"/>
    <row r="708" ht="13.5" customHeight="1" x14ac:dyDescent="0.2"/>
    <row r="709" ht="13.5" customHeight="1" x14ac:dyDescent="0.2"/>
    <row r="710" ht="13.5" customHeight="1" x14ac:dyDescent="0.2"/>
    <row r="711" ht="13.5" customHeight="1" x14ac:dyDescent="0.2"/>
    <row r="712" ht="13.5" customHeight="1" x14ac:dyDescent="0.2"/>
    <row r="713" ht="13.5" customHeight="1" x14ac:dyDescent="0.2"/>
    <row r="714" ht="13.5" customHeight="1" x14ac:dyDescent="0.2"/>
    <row r="715" ht="13.5" customHeight="1" x14ac:dyDescent="0.2"/>
    <row r="716" ht="13.5" customHeight="1" x14ac:dyDescent="0.2"/>
    <row r="717" ht="13.5" customHeight="1" x14ac:dyDescent="0.2"/>
    <row r="718" ht="13.5" customHeight="1" x14ac:dyDescent="0.2"/>
    <row r="719" ht="13.5" customHeight="1" x14ac:dyDescent="0.2"/>
    <row r="720" ht="13.5" customHeight="1" x14ac:dyDescent="0.2"/>
    <row r="721" ht="13.5" customHeight="1" x14ac:dyDescent="0.2"/>
    <row r="722" ht="13.5" customHeight="1" x14ac:dyDescent="0.2"/>
    <row r="723" ht="13.5" customHeight="1" x14ac:dyDescent="0.2"/>
    <row r="724" ht="13.5" customHeight="1" x14ac:dyDescent="0.2"/>
    <row r="725" ht="13.5" customHeight="1" x14ac:dyDescent="0.2"/>
    <row r="726" ht="13.5" customHeight="1" x14ac:dyDescent="0.2"/>
    <row r="727" ht="13.5" customHeight="1" x14ac:dyDescent="0.2"/>
    <row r="728" ht="13.5" customHeight="1" x14ac:dyDescent="0.2"/>
    <row r="729" ht="13.5" customHeight="1" x14ac:dyDescent="0.2"/>
    <row r="730" ht="13.5" customHeight="1" x14ac:dyDescent="0.2"/>
    <row r="731" ht="13.5" customHeight="1" x14ac:dyDescent="0.2"/>
    <row r="732" ht="13.5" customHeight="1" x14ac:dyDescent="0.2"/>
    <row r="733" ht="13.5" customHeight="1" x14ac:dyDescent="0.2"/>
    <row r="734" ht="13.5" customHeight="1" x14ac:dyDescent="0.2"/>
    <row r="735" ht="13.5" customHeight="1" x14ac:dyDescent="0.2"/>
    <row r="736" ht="13.5" customHeight="1" x14ac:dyDescent="0.2"/>
    <row r="737" ht="13.5" customHeight="1" x14ac:dyDescent="0.2"/>
    <row r="738" ht="13.5" customHeight="1" x14ac:dyDescent="0.2"/>
    <row r="739" ht="13.5" customHeight="1" x14ac:dyDescent="0.2"/>
    <row r="740" ht="13.5" customHeight="1" x14ac:dyDescent="0.2"/>
    <row r="741" ht="13.5" customHeight="1" x14ac:dyDescent="0.2"/>
    <row r="742" ht="13.5" customHeight="1" x14ac:dyDescent="0.2"/>
    <row r="743" ht="13.5" customHeight="1" x14ac:dyDescent="0.2"/>
    <row r="744" ht="13.5" customHeight="1" x14ac:dyDescent="0.2"/>
    <row r="745" ht="13.5" customHeight="1" x14ac:dyDescent="0.2"/>
    <row r="746" ht="13.5" customHeight="1" x14ac:dyDescent="0.2"/>
    <row r="747" ht="13.5" customHeight="1" x14ac:dyDescent="0.2"/>
    <row r="748" ht="13.5" customHeight="1" x14ac:dyDescent="0.2"/>
    <row r="749" ht="13.5" customHeight="1" x14ac:dyDescent="0.2"/>
    <row r="750" ht="13.5" customHeight="1" x14ac:dyDescent="0.2"/>
    <row r="751" ht="13.5" customHeight="1" x14ac:dyDescent="0.2"/>
    <row r="752" ht="13.5" customHeight="1" x14ac:dyDescent="0.2"/>
    <row r="753" ht="13.5" customHeight="1" x14ac:dyDescent="0.2"/>
    <row r="754" ht="13.5" customHeight="1" x14ac:dyDescent="0.2"/>
    <row r="755" ht="13.5" customHeight="1" x14ac:dyDescent="0.2"/>
    <row r="756" ht="13.5" customHeight="1" x14ac:dyDescent="0.2"/>
    <row r="757" ht="13.5" customHeight="1" x14ac:dyDescent="0.2"/>
    <row r="758" ht="13.5" customHeight="1" x14ac:dyDescent="0.2"/>
    <row r="759" ht="13.5" customHeight="1" x14ac:dyDescent="0.2"/>
    <row r="760" ht="13.5" customHeight="1" x14ac:dyDescent="0.2"/>
    <row r="761" ht="13.5" customHeight="1" x14ac:dyDescent="0.2"/>
    <row r="762" ht="13.5" customHeight="1" x14ac:dyDescent="0.2"/>
    <row r="763" ht="13.5" customHeight="1" x14ac:dyDescent="0.2"/>
    <row r="764" ht="13.5" customHeight="1" x14ac:dyDescent="0.2"/>
    <row r="765" ht="13.5" customHeight="1" x14ac:dyDescent="0.2"/>
    <row r="766" ht="13.5" customHeight="1" x14ac:dyDescent="0.2"/>
    <row r="767" ht="13.5" customHeight="1" x14ac:dyDescent="0.2"/>
    <row r="768" ht="13.5" customHeight="1" x14ac:dyDescent="0.2"/>
    <row r="769" ht="13.5" customHeight="1" x14ac:dyDescent="0.2"/>
    <row r="770" ht="13.5" customHeight="1" x14ac:dyDescent="0.2"/>
    <row r="771" ht="13.5" customHeight="1" x14ac:dyDescent="0.2"/>
    <row r="772" ht="13.5" customHeight="1" x14ac:dyDescent="0.2"/>
    <row r="773" ht="13.5" customHeight="1" x14ac:dyDescent="0.2"/>
    <row r="774" ht="13.5" customHeight="1" x14ac:dyDescent="0.2"/>
    <row r="775" ht="13.5" customHeight="1" x14ac:dyDescent="0.2"/>
    <row r="776" ht="13.5" customHeight="1" x14ac:dyDescent="0.2"/>
    <row r="777" ht="13.5" customHeight="1" x14ac:dyDescent="0.2"/>
    <row r="778" ht="13.5" customHeight="1" x14ac:dyDescent="0.2"/>
    <row r="779" ht="13.5" customHeight="1" x14ac:dyDescent="0.2"/>
    <row r="780" ht="13.5" customHeight="1" x14ac:dyDescent="0.2"/>
    <row r="781" ht="13.5" customHeight="1" x14ac:dyDescent="0.2"/>
    <row r="782" ht="13.5" customHeight="1" x14ac:dyDescent="0.2"/>
    <row r="783" ht="13.5" customHeight="1" x14ac:dyDescent="0.2"/>
    <row r="784" ht="13.5" customHeight="1" x14ac:dyDescent="0.2"/>
    <row r="785" ht="13.5" customHeight="1" x14ac:dyDescent="0.2"/>
    <row r="786" ht="13.5" customHeight="1" x14ac:dyDescent="0.2"/>
    <row r="787" ht="13.5" customHeight="1" x14ac:dyDescent="0.2"/>
    <row r="788" ht="13.5" customHeight="1" x14ac:dyDescent="0.2"/>
    <row r="789" ht="13.5" customHeight="1" x14ac:dyDescent="0.2"/>
    <row r="790" ht="13.5" customHeight="1" x14ac:dyDescent="0.2"/>
    <row r="791" ht="13.5" customHeight="1" x14ac:dyDescent="0.2"/>
    <row r="792" ht="13.5" customHeight="1" x14ac:dyDescent="0.2"/>
    <row r="793" ht="13.5" customHeight="1" x14ac:dyDescent="0.2"/>
    <row r="794" ht="13.5" customHeight="1" x14ac:dyDescent="0.2"/>
    <row r="795" ht="13.5" customHeight="1" x14ac:dyDescent="0.2"/>
    <row r="796" ht="13.5" customHeight="1" x14ac:dyDescent="0.2"/>
    <row r="797" ht="13.5" customHeight="1" x14ac:dyDescent="0.2"/>
    <row r="798" ht="13.5" customHeight="1" x14ac:dyDescent="0.2"/>
    <row r="799" ht="13.5" customHeight="1" x14ac:dyDescent="0.2"/>
    <row r="800" ht="13.5" customHeight="1" x14ac:dyDescent="0.2"/>
    <row r="801" ht="13.5" customHeight="1" x14ac:dyDescent="0.2"/>
    <row r="802" ht="13.5" customHeight="1" x14ac:dyDescent="0.2"/>
    <row r="803" ht="13.5" customHeight="1" x14ac:dyDescent="0.2"/>
    <row r="804" ht="13.5" customHeight="1" x14ac:dyDescent="0.2"/>
    <row r="805" ht="13.5" customHeight="1" x14ac:dyDescent="0.2"/>
    <row r="806" ht="13.5" customHeight="1" x14ac:dyDescent="0.2"/>
    <row r="807" ht="13.5" customHeight="1" x14ac:dyDescent="0.2"/>
    <row r="808" ht="13.5" customHeight="1" x14ac:dyDescent="0.2"/>
    <row r="809" ht="13.5" customHeight="1" x14ac:dyDescent="0.2"/>
    <row r="810" ht="13.5" customHeight="1" x14ac:dyDescent="0.2"/>
    <row r="811" ht="13.5" customHeight="1" x14ac:dyDescent="0.2"/>
    <row r="812" ht="13.5" customHeight="1" x14ac:dyDescent="0.2"/>
    <row r="813" ht="13.5" customHeight="1" x14ac:dyDescent="0.2"/>
    <row r="814" ht="13.5" customHeight="1" x14ac:dyDescent="0.2"/>
    <row r="815" ht="13.5" customHeight="1" x14ac:dyDescent="0.2"/>
    <row r="816" ht="13.5" customHeight="1" x14ac:dyDescent="0.2"/>
    <row r="817" ht="13.5" customHeight="1" x14ac:dyDescent="0.2"/>
    <row r="818" ht="13.5" customHeight="1" x14ac:dyDescent="0.2"/>
    <row r="819" ht="13.5" customHeight="1" x14ac:dyDescent="0.2"/>
    <row r="820" ht="13.5" customHeight="1" x14ac:dyDescent="0.2"/>
    <row r="821" ht="13.5" customHeight="1" x14ac:dyDescent="0.2"/>
    <row r="822" ht="13.5" customHeight="1" x14ac:dyDescent="0.2"/>
    <row r="823" ht="13.5" customHeight="1" x14ac:dyDescent="0.2"/>
    <row r="824" ht="13.5" customHeight="1" x14ac:dyDescent="0.2"/>
    <row r="825" ht="13.5" customHeight="1" x14ac:dyDescent="0.2"/>
    <row r="826" ht="13.5" customHeight="1" x14ac:dyDescent="0.2"/>
    <row r="827" ht="13.5" customHeight="1" x14ac:dyDescent="0.2"/>
    <row r="828" ht="13.5" customHeight="1" x14ac:dyDescent="0.2"/>
    <row r="829" ht="13.5" customHeight="1" x14ac:dyDescent="0.2"/>
    <row r="830" ht="13.5" customHeight="1" x14ac:dyDescent="0.2"/>
    <row r="831" ht="13.5" customHeight="1" x14ac:dyDescent="0.2"/>
    <row r="832" ht="13.5" customHeight="1" x14ac:dyDescent="0.2"/>
    <row r="833" ht="13.5" customHeight="1" x14ac:dyDescent="0.2"/>
    <row r="834" ht="13.5" customHeight="1" x14ac:dyDescent="0.2"/>
    <row r="835" ht="13.5" customHeight="1" x14ac:dyDescent="0.2"/>
    <row r="836" ht="13.5" customHeight="1" x14ac:dyDescent="0.2"/>
    <row r="837" ht="13.5" customHeight="1" x14ac:dyDescent="0.2"/>
    <row r="838" ht="13.5" customHeight="1" x14ac:dyDescent="0.2"/>
    <row r="839" ht="13.5" customHeight="1" x14ac:dyDescent="0.2"/>
    <row r="840" ht="13.5" customHeight="1" x14ac:dyDescent="0.2"/>
    <row r="841" ht="13.5" customHeight="1" x14ac:dyDescent="0.2"/>
    <row r="842" ht="13.5" customHeight="1" x14ac:dyDescent="0.2"/>
    <row r="843" ht="13.5" customHeight="1" x14ac:dyDescent="0.2"/>
    <row r="844" ht="13.5" customHeight="1" x14ac:dyDescent="0.2"/>
    <row r="845" ht="13.5" customHeight="1" x14ac:dyDescent="0.2"/>
    <row r="846" ht="13.5" customHeight="1" x14ac:dyDescent="0.2"/>
    <row r="847" ht="13.5" customHeight="1" x14ac:dyDescent="0.2"/>
    <row r="848" ht="13.5" customHeight="1" x14ac:dyDescent="0.2"/>
    <row r="849" ht="13.5" customHeight="1" x14ac:dyDescent="0.2"/>
    <row r="850" ht="13.5" customHeight="1" x14ac:dyDescent="0.2"/>
    <row r="851" ht="13.5" customHeight="1" x14ac:dyDescent="0.2"/>
    <row r="852" ht="13.5" customHeight="1" x14ac:dyDescent="0.2"/>
    <row r="853" ht="13.5" customHeight="1" x14ac:dyDescent="0.2"/>
    <row r="854" ht="13.5" customHeight="1" x14ac:dyDescent="0.2"/>
    <row r="855" ht="13.5" customHeight="1" x14ac:dyDescent="0.2"/>
    <row r="856" ht="13.5" customHeight="1" x14ac:dyDescent="0.2"/>
    <row r="857" ht="13.5" customHeight="1" x14ac:dyDescent="0.2"/>
    <row r="858" ht="13.5" customHeight="1" x14ac:dyDescent="0.2"/>
    <row r="859" ht="13.5" customHeight="1" x14ac:dyDescent="0.2"/>
    <row r="860" ht="13.5" customHeight="1" x14ac:dyDescent="0.2"/>
    <row r="861" ht="13.5" customHeight="1" x14ac:dyDescent="0.2"/>
    <row r="862" ht="13.5" customHeight="1" x14ac:dyDescent="0.2"/>
    <row r="863" ht="13.5" customHeight="1" x14ac:dyDescent="0.2"/>
    <row r="864" ht="13.5" customHeight="1" x14ac:dyDescent="0.2"/>
    <row r="865" ht="13.5" customHeight="1" x14ac:dyDescent="0.2"/>
    <row r="866" ht="13.5" customHeight="1" x14ac:dyDescent="0.2"/>
    <row r="867" ht="13.5" customHeight="1" x14ac:dyDescent="0.2"/>
    <row r="868" ht="13.5" customHeight="1" x14ac:dyDescent="0.2"/>
    <row r="869" ht="13.5" customHeight="1" x14ac:dyDescent="0.2"/>
    <row r="870" ht="13.5" customHeight="1" x14ac:dyDescent="0.2"/>
    <row r="871" ht="13.5" customHeight="1" x14ac:dyDescent="0.2"/>
    <row r="872" ht="13.5" customHeight="1" x14ac:dyDescent="0.2"/>
    <row r="873" ht="13.5" customHeight="1" x14ac:dyDescent="0.2"/>
    <row r="874" ht="13.5" customHeight="1" x14ac:dyDescent="0.2"/>
    <row r="875" ht="13.5" customHeight="1" x14ac:dyDescent="0.2"/>
    <row r="876" ht="13.5" customHeight="1" x14ac:dyDescent="0.2"/>
    <row r="877" ht="13.5" customHeight="1" x14ac:dyDescent="0.2"/>
    <row r="878" ht="13.5" customHeight="1" x14ac:dyDescent="0.2"/>
    <row r="879" ht="13.5" customHeight="1" x14ac:dyDescent="0.2"/>
    <row r="880" ht="13.5" customHeight="1" x14ac:dyDescent="0.2"/>
    <row r="881" ht="13.5" customHeight="1" x14ac:dyDescent="0.2"/>
    <row r="882" ht="13.5" customHeight="1" x14ac:dyDescent="0.2"/>
    <row r="883" ht="13.5" customHeight="1" x14ac:dyDescent="0.2"/>
    <row r="884" ht="13.5" customHeight="1" x14ac:dyDescent="0.2"/>
    <row r="885" ht="13.5" customHeight="1" x14ac:dyDescent="0.2"/>
    <row r="886" ht="13.5" customHeight="1" x14ac:dyDescent="0.2"/>
    <row r="887" ht="13.5" customHeight="1" x14ac:dyDescent="0.2"/>
    <row r="888" ht="13.5" customHeight="1" x14ac:dyDescent="0.2"/>
    <row r="889" ht="13.5" customHeight="1" x14ac:dyDescent="0.2"/>
    <row r="890" ht="13.5" customHeight="1" x14ac:dyDescent="0.2"/>
    <row r="891" ht="13.5" customHeight="1" x14ac:dyDescent="0.2"/>
    <row r="892" ht="13.5" customHeight="1" x14ac:dyDescent="0.2"/>
    <row r="893" ht="13.5" customHeight="1" x14ac:dyDescent="0.2"/>
    <row r="894" ht="13.5" customHeight="1" x14ac:dyDescent="0.2"/>
    <row r="895" ht="13.5" customHeight="1" x14ac:dyDescent="0.2"/>
    <row r="896" ht="13.5" customHeight="1" x14ac:dyDescent="0.2"/>
    <row r="897" ht="13.5" customHeight="1" x14ac:dyDescent="0.2"/>
    <row r="898" ht="13.5" customHeight="1" x14ac:dyDescent="0.2"/>
    <row r="899" ht="13.5" customHeight="1" x14ac:dyDescent="0.2"/>
    <row r="900" ht="13.5" customHeight="1" x14ac:dyDescent="0.2"/>
    <row r="901" ht="13.5" customHeight="1" x14ac:dyDescent="0.2"/>
    <row r="902" ht="13.5" customHeight="1" x14ac:dyDescent="0.2"/>
    <row r="903" ht="13.5" customHeight="1" x14ac:dyDescent="0.2"/>
    <row r="904" ht="13.5" customHeight="1" x14ac:dyDescent="0.2"/>
    <row r="905" ht="13.5" customHeight="1" x14ac:dyDescent="0.2"/>
    <row r="906" ht="13.5" customHeight="1" x14ac:dyDescent="0.2"/>
    <row r="907" ht="13.5" customHeight="1" x14ac:dyDescent="0.2"/>
    <row r="908" ht="13.5" customHeight="1" x14ac:dyDescent="0.2"/>
    <row r="909" ht="13.5" customHeight="1" x14ac:dyDescent="0.2"/>
    <row r="910" ht="13.5" customHeight="1" x14ac:dyDescent="0.2"/>
    <row r="911" ht="13.5" customHeight="1" x14ac:dyDescent="0.2"/>
    <row r="912" ht="13.5" customHeight="1" x14ac:dyDescent="0.2"/>
    <row r="913" ht="13.5" customHeight="1" x14ac:dyDescent="0.2"/>
    <row r="914" ht="13.5" customHeight="1" x14ac:dyDescent="0.2"/>
    <row r="915" ht="13.5" customHeight="1" x14ac:dyDescent="0.2"/>
    <row r="916" ht="13.5" customHeight="1" x14ac:dyDescent="0.2"/>
    <row r="917" ht="13.5" customHeight="1" x14ac:dyDescent="0.2"/>
    <row r="918" ht="13.5" customHeight="1" x14ac:dyDescent="0.2"/>
    <row r="919" ht="13.5" customHeight="1" x14ac:dyDescent="0.2"/>
    <row r="920" ht="13.5" customHeight="1" x14ac:dyDescent="0.2"/>
    <row r="921" ht="13.5" customHeight="1" x14ac:dyDescent="0.2"/>
    <row r="922" ht="13.5" customHeight="1" x14ac:dyDescent="0.2"/>
    <row r="923" ht="13.5" customHeight="1" x14ac:dyDescent="0.2"/>
    <row r="924" ht="13.5" customHeight="1" x14ac:dyDescent="0.2"/>
    <row r="925" ht="13.5" customHeight="1" x14ac:dyDescent="0.2"/>
    <row r="926" ht="13.5" customHeight="1" x14ac:dyDescent="0.2"/>
    <row r="927" ht="13.5" customHeight="1" x14ac:dyDescent="0.2"/>
    <row r="928" ht="13.5" customHeight="1" x14ac:dyDescent="0.2"/>
    <row r="929" ht="13.5" customHeight="1" x14ac:dyDescent="0.2"/>
    <row r="930" ht="13.5" customHeight="1" x14ac:dyDescent="0.2"/>
    <row r="931" ht="13.5" customHeight="1" x14ac:dyDescent="0.2"/>
    <row r="932" ht="13.5" customHeight="1" x14ac:dyDescent="0.2"/>
    <row r="933" ht="13.5" customHeight="1" x14ac:dyDescent="0.2"/>
    <row r="934" ht="13.5" customHeight="1" x14ac:dyDescent="0.2"/>
    <row r="935" ht="13.5" customHeight="1" x14ac:dyDescent="0.2"/>
    <row r="936" ht="13.5" customHeight="1" x14ac:dyDescent="0.2"/>
    <row r="937" ht="13.5" customHeight="1" x14ac:dyDescent="0.2"/>
    <row r="938" ht="13.5" customHeight="1" x14ac:dyDescent="0.2"/>
    <row r="939" ht="13.5" customHeight="1" x14ac:dyDescent="0.2"/>
    <row r="940" ht="13.5" customHeight="1" x14ac:dyDescent="0.2"/>
    <row r="941" ht="13.5" customHeight="1" x14ac:dyDescent="0.2"/>
    <row r="942" ht="13.5" customHeight="1" x14ac:dyDescent="0.2"/>
    <row r="943" ht="13.5" customHeight="1" x14ac:dyDescent="0.2"/>
    <row r="944" ht="13.5" customHeight="1" x14ac:dyDescent="0.2"/>
    <row r="945" ht="13.5" customHeight="1" x14ac:dyDescent="0.2"/>
    <row r="946" ht="13.5" customHeight="1" x14ac:dyDescent="0.2"/>
    <row r="947" ht="13.5" customHeight="1" x14ac:dyDescent="0.2"/>
    <row r="948" ht="13.5" customHeight="1" x14ac:dyDescent="0.2"/>
    <row r="949" ht="13.5" customHeight="1" x14ac:dyDescent="0.2"/>
    <row r="950" ht="13.5" customHeight="1" x14ac:dyDescent="0.2"/>
    <row r="951" ht="13.5" customHeight="1" x14ac:dyDescent="0.2"/>
    <row r="952" ht="13.5" customHeight="1" x14ac:dyDescent="0.2"/>
    <row r="953" ht="13.5" customHeight="1" x14ac:dyDescent="0.2"/>
    <row r="954" ht="13.5" customHeight="1" x14ac:dyDescent="0.2"/>
    <row r="955" ht="13.5" customHeight="1" x14ac:dyDescent="0.2"/>
    <row r="956" ht="13.5" customHeight="1" x14ac:dyDescent="0.2"/>
    <row r="957" ht="13.5" customHeight="1" x14ac:dyDescent="0.2"/>
    <row r="958" ht="13.5" customHeight="1" x14ac:dyDescent="0.2"/>
    <row r="959" ht="13.5" customHeight="1" x14ac:dyDescent="0.2"/>
    <row r="960" ht="13.5" customHeight="1" x14ac:dyDescent="0.2"/>
    <row r="961" ht="13.5" customHeight="1" x14ac:dyDescent="0.2"/>
    <row r="962" ht="13.5" customHeight="1" x14ac:dyDescent="0.2"/>
    <row r="963" ht="13.5" customHeight="1" x14ac:dyDescent="0.2"/>
    <row r="964" ht="13.5" customHeight="1" x14ac:dyDescent="0.2"/>
    <row r="965" ht="13.5" customHeight="1" x14ac:dyDescent="0.2"/>
    <row r="966" ht="13.5" customHeight="1" x14ac:dyDescent="0.2"/>
    <row r="967" ht="13.5" customHeight="1" x14ac:dyDescent="0.2"/>
    <row r="968" ht="13.5" customHeight="1" x14ac:dyDescent="0.2"/>
    <row r="969" ht="13.5" customHeight="1" x14ac:dyDescent="0.2"/>
    <row r="970" ht="13.5" customHeight="1" x14ac:dyDescent="0.2"/>
    <row r="971" ht="13.5" customHeight="1" x14ac:dyDescent="0.2"/>
    <row r="972" ht="13.5" customHeight="1" x14ac:dyDescent="0.2"/>
    <row r="973" ht="13.5" customHeight="1" x14ac:dyDescent="0.2"/>
    <row r="974" ht="13.5" customHeight="1" x14ac:dyDescent="0.2"/>
    <row r="975" ht="13.5" customHeight="1" x14ac:dyDescent="0.2"/>
    <row r="976" ht="13.5" customHeight="1" x14ac:dyDescent="0.2"/>
    <row r="977" ht="13.5" customHeight="1" x14ac:dyDescent="0.2"/>
    <row r="978" ht="13.5" customHeight="1" x14ac:dyDescent="0.2"/>
    <row r="979" ht="13.5" customHeight="1" x14ac:dyDescent="0.2"/>
    <row r="980" ht="13.5" customHeight="1" x14ac:dyDescent="0.2"/>
    <row r="981" ht="13.5" customHeight="1" x14ac:dyDescent="0.2"/>
    <row r="982" ht="13.5" customHeight="1" x14ac:dyDescent="0.2"/>
    <row r="983" ht="13.5" customHeight="1" x14ac:dyDescent="0.2"/>
    <row r="984" ht="13.5" customHeight="1" x14ac:dyDescent="0.2"/>
    <row r="985" ht="13.5" customHeight="1" x14ac:dyDescent="0.2"/>
    <row r="986" ht="13.5" customHeight="1" x14ac:dyDescent="0.2"/>
    <row r="987" ht="13.5" customHeight="1" x14ac:dyDescent="0.2"/>
    <row r="988" ht="13.5" customHeight="1" x14ac:dyDescent="0.2"/>
    <row r="989" ht="13.5" customHeight="1" x14ac:dyDescent="0.2"/>
    <row r="990" ht="13.5" customHeight="1" x14ac:dyDescent="0.2"/>
    <row r="991" ht="13.5" customHeight="1" x14ac:dyDescent="0.2"/>
    <row r="992" ht="13.5" customHeight="1" x14ac:dyDescent="0.2"/>
    <row r="993" ht="13.5" customHeight="1" x14ac:dyDescent="0.2"/>
    <row r="994" ht="13.5" customHeight="1" x14ac:dyDescent="0.2"/>
    <row r="995" ht="13.5" customHeight="1" x14ac:dyDescent="0.2"/>
    <row r="996" ht="13.5" customHeight="1" x14ac:dyDescent="0.2"/>
    <row r="997" ht="13.5" customHeight="1" x14ac:dyDescent="0.2"/>
    <row r="998" ht="13.5" customHeight="1" x14ac:dyDescent="0.2"/>
    <row r="999" ht="13.5" customHeight="1" x14ac:dyDescent="0.2"/>
    <row r="1000" ht="13.5" customHeight="1" x14ac:dyDescent="0.2"/>
    <row r="1001" ht="13.5" customHeight="1" x14ac:dyDescent="0.2"/>
    <row r="1002" ht="13.5" customHeight="1" x14ac:dyDescent="0.2"/>
  </sheetData>
  <dataValidations count="1">
    <dataValidation type="list" allowBlank="1" showErrorMessage="1" sqref="J11:J46" xr:uid="{00000000-0002-0000-0B00-000000000000}">
      <formula1>$J$11:$J$46</formula1>
    </dataValidation>
  </dataValidations>
  <pageMargins left="0.7" right="0.7" top="0.75" bottom="0.75" header="0" footer="0"/>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4F91F-BFE9-409F-8426-F3887F48953C}">
  <dimension ref="A1:Q46"/>
  <sheetViews>
    <sheetView rightToLeft="1" topLeftCell="K1" zoomScale="115" zoomScaleNormal="115" workbookViewId="0">
      <selection activeCell="Q9" sqref="Q9"/>
    </sheetView>
  </sheetViews>
  <sheetFormatPr defaultColWidth="8.625" defaultRowHeight="14.25" x14ac:dyDescent="0.2"/>
  <cols>
    <col min="1" max="1" width="34.125" style="417" bestFit="1" customWidth="1"/>
    <col min="2" max="2" width="23.75" style="417" customWidth="1"/>
    <col min="3" max="3" width="13.625" style="417" bestFit="1" customWidth="1"/>
    <col min="4" max="4" width="30.5" style="417" bestFit="1" customWidth="1"/>
    <col min="5" max="6" width="19" style="417" customWidth="1"/>
    <col min="7" max="7" width="19.75" style="417" bestFit="1" customWidth="1"/>
    <col min="8" max="8" width="8.625" style="417"/>
    <col min="9" max="9" width="21" style="417" bestFit="1" customWidth="1"/>
    <col min="10" max="10" width="8.625" style="417"/>
    <col min="11" max="11" width="10.875" style="417" bestFit="1" customWidth="1"/>
    <col min="12" max="12" width="13.375" style="417" bestFit="1" customWidth="1"/>
    <col min="13" max="13" width="11.625" style="417" bestFit="1" customWidth="1"/>
    <col min="14" max="14" width="47.25" style="417" bestFit="1" customWidth="1"/>
    <col min="15" max="15" width="8.625" style="417"/>
    <col min="16" max="16" width="8.625" style="417" customWidth="1"/>
    <col min="17" max="17" width="11.125" style="417" customWidth="1"/>
    <col min="18" max="16384" width="8.625" style="417"/>
  </cols>
  <sheetData>
    <row r="1" spans="1:17" ht="15" x14ac:dyDescent="0.2">
      <c r="A1" s="472" t="s">
        <v>62</v>
      </c>
      <c r="B1" s="472" t="s">
        <v>63</v>
      </c>
      <c r="C1" s="472" t="s">
        <v>64</v>
      </c>
      <c r="D1" s="472" t="s">
        <v>65</v>
      </c>
      <c r="E1" s="472" t="s">
        <v>253</v>
      </c>
      <c r="F1" s="472" t="s">
        <v>101</v>
      </c>
      <c r="G1" s="472" t="s">
        <v>66</v>
      </c>
      <c r="H1" s="472" t="s">
        <v>67</v>
      </c>
      <c r="I1" s="472" t="s">
        <v>54</v>
      </c>
      <c r="J1" s="472" t="s">
        <v>4</v>
      </c>
      <c r="K1" s="954" t="s">
        <v>55</v>
      </c>
      <c r="L1" s="955"/>
      <c r="M1" s="956"/>
      <c r="N1" s="473" t="s">
        <v>68</v>
      </c>
      <c r="O1" s="473" t="s">
        <v>59</v>
      </c>
      <c r="P1" s="473"/>
      <c r="Q1" s="473" t="s">
        <v>482</v>
      </c>
    </row>
    <row r="2" spans="1:17" ht="15" x14ac:dyDescent="0.25">
      <c r="A2" s="474" t="s">
        <v>69</v>
      </c>
      <c r="B2" s="474" t="s">
        <v>70</v>
      </c>
      <c r="C2" s="474" t="s">
        <v>4</v>
      </c>
      <c r="D2" s="474" t="s">
        <v>71</v>
      </c>
      <c r="E2" s="475" t="s">
        <v>255</v>
      </c>
      <c r="F2" s="475" t="s">
        <v>296</v>
      </c>
      <c r="G2" s="474" t="s">
        <v>72</v>
      </c>
      <c r="H2" s="109">
        <v>1980</v>
      </c>
      <c r="I2" s="474"/>
      <c r="J2" s="476" t="s">
        <v>4</v>
      </c>
      <c r="K2" s="476" t="s">
        <v>5</v>
      </c>
      <c r="L2" s="476" t="s">
        <v>6</v>
      </c>
      <c r="M2" s="476" t="s">
        <v>7</v>
      </c>
      <c r="N2" s="109" t="s">
        <v>58</v>
      </c>
      <c r="O2" s="109">
        <v>0.9</v>
      </c>
      <c r="P2" s="109">
        <f t="shared" ref="P2:P12" si="0">1-O2</f>
        <v>9.9999999999999978E-2</v>
      </c>
      <c r="Q2" s="477" t="s">
        <v>527</v>
      </c>
    </row>
    <row r="3" spans="1:17" ht="15" x14ac:dyDescent="0.25">
      <c r="A3" s="474" t="s">
        <v>73</v>
      </c>
      <c r="B3" s="474" t="s">
        <v>74</v>
      </c>
      <c r="C3" s="474" t="s">
        <v>5</v>
      </c>
      <c r="D3" s="474" t="s">
        <v>12</v>
      </c>
      <c r="E3" s="475" t="s">
        <v>256</v>
      </c>
      <c r="F3" s="475" t="s">
        <v>305</v>
      </c>
      <c r="G3" s="474" t="s">
        <v>75</v>
      </c>
      <c r="H3" s="109">
        <v>1981</v>
      </c>
      <c r="I3" s="474" t="s">
        <v>21</v>
      </c>
      <c r="J3" s="474">
        <v>0.9</v>
      </c>
      <c r="K3" s="474">
        <v>0.54300000000000004</v>
      </c>
      <c r="L3" s="474">
        <v>0.29599999999999999</v>
      </c>
      <c r="M3" s="474">
        <v>0.68100000000000005</v>
      </c>
      <c r="N3" s="109"/>
      <c r="O3" s="109">
        <v>0.91</v>
      </c>
      <c r="P3" s="109">
        <f t="shared" si="0"/>
        <v>8.9999999999999969E-2</v>
      </c>
      <c r="Q3" s="109" t="s">
        <v>528</v>
      </c>
    </row>
    <row r="4" spans="1:17" ht="15" x14ac:dyDescent="0.25">
      <c r="A4" s="478" t="s">
        <v>76</v>
      </c>
      <c r="B4" s="474" t="s">
        <v>77</v>
      </c>
      <c r="C4" s="474" t="s">
        <v>6</v>
      </c>
      <c r="D4" s="474" t="s">
        <v>78</v>
      </c>
      <c r="E4" s="475" t="s">
        <v>257</v>
      </c>
      <c r="F4" s="475" t="s">
        <v>312</v>
      </c>
      <c r="G4" s="474"/>
      <c r="H4" s="109">
        <v>1982</v>
      </c>
      <c r="I4" s="474" t="s">
        <v>22</v>
      </c>
      <c r="J4" s="474">
        <v>0.26500000000000001</v>
      </c>
      <c r="K4" s="474">
        <v>0.312</v>
      </c>
      <c r="L4" s="474">
        <v>0.21</v>
      </c>
      <c r="M4" s="474">
        <v>0.39300000000000002</v>
      </c>
      <c r="N4" s="109"/>
      <c r="O4" s="109">
        <v>0.92</v>
      </c>
      <c r="P4" s="109">
        <f t="shared" si="0"/>
        <v>7.999999999999996E-2</v>
      </c>
      <c r="Q4" s="109" t="s">
        <v>525</v>
      </c>
    </row>
    <row r="5" spans="1:17" ht="15" x14ac:dyDescent="0.25">
      <c r="A5" s="478" t="s">
        <v>79</v>
      </c>
      <c r="B5" s="474" t="s">
        <v>80</v>
      </c>
      <c r="C5" s="474" t="s">
        <v>7</v>
      </c>
      <c r="D5" s="474" t="s">
        <v>81</v>
      </c>
      <c r="E5" s="475" t="s">
        <v>262</v>
      </c>
      <c r="F5" s="475" t="s">
        <v>168</v>
      </c>
      <c r="G5" s="474"/>
      <c r="H5" s="109">
        <v>1983</v>
      </c>
      <c r="I5" s="474" t="s">
        <v>23</v>
      </c>
      <c r="J5" s="474">
        <v>0.11899999999999999</v>
      </c>
      <c r="K5" s="474">
        <v>0.14699999999999999</v>
      </c>
      <c r="L5" s="474">
        <v>0.115</v>
      </c>
      <c r="M5" s="474">
        <v>0.19600000000000001</v>
      </c>
      <c r="N5" s="109"/>
      <c r="O5" s="109">
        <v>0.93</v>
      </c>
      <c r="P5" s="109">
        <f t="shared" si="0"/>
        <v>6.9999999999999951E-2</v>
      </c>
      <c r="Q5" s="109" t="s">
        <v>526</v>
      </c>
    </row>
    <row r="6" spans="1:17" ht="15" x14ac:dyDescent="0.25">
      <c r="A6" s="474"/>
      <c r="B6" s="474" t="s">
        <v>82</v>
      </c>
      <c r="C6" s="474"/>
      <c r="D6" s="474" t="s">
        <v>83</v>
      </c>
      <c r="E6" s="475" t="s">
        <v>258</v>
      </c>
      <c r="F6" s="475"/>
      <c r="G6" s="474"/>
      <c r="H6" s="109">
        <v>1984</v>
      </c>
      <c r="I6" s="474" t="s">
        <v>24</v>
      </c>
      <c r="J6" s="474">
        <f>J5*0.02</f>
        <v>2.3799999999999997E-3</v>
      </c>
      <c r="K6" s="474">
        <f>K5*0.02</f>
        <v>2.9399999999999999E-3</v>
      </c>
      <c r="L6" s="474">
        <f>L5*0.02</f>
        <v>2.3E-3</v>
      </c>
      <c r="M6" s="474">
        <f>M5*0.02</f>
        <v>3.9199999999999999E-3</v>
      </c>
      <c r="N6" s="109"/>
      <c r="O6" s="109">
        <v>0.94</v>
      </c>
      <c r="P6" s="109">
        <f t="shared" si="0"/>
        <v>6.0000000000000053E-2</v>
      </c>
    </row>
    <row r="7" spans="1:17" ht="15" x14ac:dyDescent="0.25">
      <c r="A7" s="474"/>
      <c r="B7" s="474" t="s">
        <v>84</v>
      </c>
      <c r="C7" s="474"/>
      <c r="D7" s="474" t="s">
        <v>85</v>
      </c>
      <c r="E7" s="475" t="s">
        <v>259</v>
      </c>
      <c r="F7" s="475"/>
      <c r="G7" s="474"/>
      <c r="H7" s="109">
        <v>1985</v>
      </c>
      <c r="I7" s="474" t="s">
        <v>25</v>
      </c>
      <c r="J7" s="474">
        <v>0.11799999999999999</v>
      </c>
      <c r="K7" s="474">
        <v>0.13400000000000001</v>
      </c>
      <c r="L7" s="474">
        <v>0.108</v>
      </c>
      <c r="M7" s="474">
        <v>0.159</v>
      </c>
      <c r="N7" s="109"/>
      <c r="O7" s="109">
        <v>0.95</v>
      </c>
      <c r="P7" s="109">
        <f t="shared" si="0"/>
        <v>5.0000000000000044E-2</v>
      </c>
    </row>
    <row r="8" spans="1:17" ht="15" x14ac:dyDescent="0.25">
      <c r="A8" s="474"/>
      <c r="B8" s="474" t="s">
        <v>70</v>
      </c>
      <c r="C8" s="474"/>
      <c r="D8" s="474" t="s">
        <v>86</v>
      </c>
      <c r="E8" s="475" t="s">
        <v>260</v>
      </c>
      <c r="F8" s="475"/>
      <c r="G8" s="474"/>
      <c r="H8" s="109">
        <v>1986</v>
      </c>
      <c r="I8" s="474" t="s">
        <v>26</v>
      </c>
      <c r="J8" s="474">
        <f>J7*0.02</f>
        <v>2.3600000000000001E-3</v>
      </c>
      <c r="K8" s="474">
        <f>K7*0.02</f>
        <v>2.6800000000000001E-3</v>
      </c>
      <c r="L8" s="474">
        <f>L7*0.02</f>
        <v>2.16E-3</v>
      </c>
      <c r="M8" s="474">
        <f>M7*0.02</f>
        <v>3.1800000000000001E-3</v>
      </c>
      <c r="N8" s="109"/>
      <c r="O8" s="109">
        <v>0.96</v>
      </c>
      <c r="P8" s="109">
        <f t="shared" si="0"/>
        <v>4.0000000000000036E-2</v>
      </c>
    </row>
    <row r="9" spans="1:17" ht="15" x14ac:dyDescent="0.25">
      <c r="A9" s="474"/>
      <c r="B9" s="474" t="s">
        <v>87</v>
      </c>
      <c r="C9" s="474"/>
      <c r="D9" s="474" t="s">
        <v>88</v>
      </c>
      <c r="E9" s="475" t="s">
        <v>261</v>
      </c>
      <c r="F9" s="475"/>
      <c r="G9" s="474"/>
      <c r="H9" s="109">
        <v>1987</v>
      </c>
      <c r="I9" s="474" t="s">
        <v>27</v>
      </c>
      <c r="J9" s="474">
        <v>2.3E-2</v>
      </c>
      <c r="K9" s="474">
        <v>2.5999999999999999E-2</v>
      </c>
      <c r="L9" s="474">
        <v>2.1000000000000001E-2</v>
      </c>
      <c r="M9" s="474">
        <v>5.8999999999999997E-2</v>
      </c>
      <c r="N9" s="109"/>
      <c r="O9" s="109">
        <v>0.97</v>
      </c>
      <c r="P9" s="109">
        <f t="shared" si="0"/>
        <v>3.0000000000000027E-2</v>
      </c>
    </row>
    <row r="10" spans="1:17" ht="15" x14ac:dyDescent="0.25">
      <c r="A10" s="474"/>
      <c r="B10" s="474"/>
      <c r="C10" s="474"/>
      <c r="D10" s="109" t="s">
        <v>13</v>
      </c>
      <c r="E10" s="109"/>
      <c r="F10" s="109"/>
      <c r="G10" s="474"/>
      <c r="H10" s="109">
        <v>1988</v>
      </c>
      <c r="I10" s="474" t="s">
        <v>15</v>
      </c>
      <c r="J10" s="474">
        <f>J9*0.02</f>
        <v>4.6000000000000001E-4</v>
      </c>
      <c r="K10" s="474">
        <f>K9*0.02</f>
        <v>5.1999999999999995E-4</v>
      </c>
      <c r="L10" s="474">
        <f>L9*0.02</f>
        <v>4.2000000000000002E-4</v>
      </c>
      <c r="M10" s="474">
        <f>M9*0.02</f>
        <v>1.1800000000000001E-3</v>
      </c>
      <c r="N10" s="109"/>
      <c r="O10" s="109">
        <v>0.98</v>
      </c>
      <c r="P10" s="109">
        <f t="shared" si="0"/>
        <v>2.0000000000000018E-2</v>
      </c>
    </row>
    <row r="11" spans="1:17" ht="15" x14ac:dyDescent="0.25">
      <c r="A11" s="474"/>
      <c r="B11" s="474"/>
      <c r="C11" s="474"/>
      <c r="D11" s="109" t="s">
        <v>14</v>
      </c>
      <c r="E11" s="109"/>
      <c r="F11" s="109"/>
      <c r="G11" s="474"/>
      <c r="H11" s="109">
        <v>1989</v>
      </c>
      <c r="I11" s="474" t="s">
        <v>28</v>
      </c>
      <c r="J11" s="474">
        <v>2.3E-2</v>
      </c>
      <c r="K11" s="474">
        <v>2.5999999999999999E-2</v>
      </c>
      <c r="L11" s="474">
        <v>2.1000000000000001E-2</v>
      </c>
      <c r="M11" s="474">
        <v>0.03</v>
      </c>
      <c r="N11" s="109"/>
      <c r="O11" s="109">
        <v>0.99</v>
      </c>
      <c r="P11" s="109">
        <f t="shared" si="0"/>
        <v>1.0000000000000009E-2</v>
      </c>
    </row>
    <row r="12" spans="1:17" ht="15" x14ac:dyDescent="0.25">
      <c r="A12" s="479"/>
      <c r="B12" s="479"/>
      <c r="C12" s="474"/>
      <c r="D12" s="109" t="s">
        <v>12</v>
      </c>
      <c r="E12" s="109"/>
      <c r="F12" s="109"/>
      <c r="G12" s="480"/>
      <c r="H12" s="109">
        <v>1990</v>
      </c>
      <c r="I12" s="474" t="s">
        <v>29</v>
      </c>
      <c r="J12" s="474">
        <v>2E-3</v>
      </c>
      <c r="K12" s="474">
        <v>3.0000000000000001E-3</v>
      </c>
      <c r="L12" s="474">
        <v>2E-3</v>
      </c>
      <c r="M12" s="474">
        <v>3.0000000000000001E-3</v>
      </c>
      <c r="N12" s="109"/>
      <c r="O12" s="109">
        <v>1</v>
      </c>
      <c r="P12" s="109">
        <f t="shared" si="0"/>
        <v>0</v>
      </c>
    </row>
    <row r="13" spans="1:17" ht="15" x14ac:dyDescent="0.25">
      <c r="A13" s="479"/>
      <c r="B13" s="479"/>
      <c r="C13" s="474"/>
      <c r="D13" s="109" t="s">
        <v>13</v>
      </c>
      <c r="E13" s="109"/>
      <c r="F13" s="109"/>
      <c r="G13" s="480"/>
      <c r="H13" s="109">
        <v>1991</v>
      </c>
      <c r="I13" s="474" t="s">
        <v>30</v>
      </c>
      <c r="J13" s="474">
        <v>1E-3</v>
      </c>
      <c r="K13" s="474">
        <v>1E-3</v>
      </c>
      <c r="L13" s="474">
        <v>1E-3</v>
      </c>
      <c r="M13" s="474">
        <v>1E-3</v>
      </c>
      <c r="N13" s="109"/>
      <c r="O13" s="109"/>
      <c r="P13" s="109"/>
    </row>
    <row r="14" spans="1:17" ht="15" x14ac:dyDescent="0.25">
      <c r="A14" s="479"/>
      <c r="B14" s="479"/>
      <c r="C14" s="474"/>
      <c r="D14" s="109" t="s">
        <v>14</v>
      </c>
      <c r="E14" s="109"/>
      <c r="F14" s="109"/>
      <c r="G14" s="480"/>
      <c r="H14" s="109">
        <v>1992</v>
      </c>
      <c r="I14" s="474" t="s">
        <v>31</v>
      </c>
      <c r="J14" s="474">
        <v>0</v>
      </c>
      <c r="K14" s="474">
        <v>0</v>
      </c>
      <c r="L14" s="474">
        <v>0</v>
      </c>
      <c r="M14" s="474">
        <v>0</v>
      </c>
      <c r="N14" s="109"/>
      <c r="O14" s="109"/>
      <c r="P14" s="109"/>
    </row>
    <row r="15" spans="1:17" ht="15" x14ac:dyDescent="0.25">
      <c r="A15" s="479"/>
      <c r="B15" s="479"/>
      <c r="C15" s="480"/>
      <c r="D15" s="109"/>
      <c r="E15" s="109"/>
      <c r="F15" s="109"/>
      <c r="G15" s="480"/>
      <c r="H15" s="109">
        <v>1993</v>
      </c>
      <c r="I15" s="479"/>
      <c r="J15" s="109"/>
      <c r="K15" s="109"/>
      <c r="L15" s="109"/>
      <c r="M15" s="109"/>
      <c r="N15" s="109"/>
      <c r="O15" s="109"/>
      <c r="P15" s="109"/>
    </row>
    <row r="16" spans="1:17" ht="15" x14ac:dyDescent="0.25">
      <c r="A16" s="479"/>
      <c r="B16" s="479"/>
      <c r="C16" s="480"/>
      <c r="D16" s="109"/>
      <c r="E16" s="109"/>
      <c r="F16" s="109"/>
      <c r="G16" s="480"/>
      <c r="H16" s="109">
        <v>1994</v>
      </c>
      <c r="I16" s="479"/>
      <c r="J16" s="109"/>
      <c r="K16" s="109"/>
      <c r="L16" s="109"/>
      <c r="M16" s="109"/>
      <c r="N16" s="109"/>
      <c r="O16" s="109"/>
      <c r="P16" s="109"/>
    </row>
    <row r="17" spans="1:16" ht="15" x14ac:dyDescent="0.25">
      <c r="A17" s="479"/>
      <c r="B17" s="479"/>
      <c r="C17" s="480"/>
      <c r="D17" s="109"/>
      <c r="E17" s="109"/>
      <c r="F17" s="109"/>
      <c r="G17" s="480"/>
      <c r="H17" s="109">
        <v>1995</v>
      </c>
      <c r="I17" s="109"/>
      <c r="J17" s="109"/>
      <c r="K17" s="109"/>
      <c r="L17" s="109"/>
      <c r="M17" s="109"/>
      <c r="N17" s="109"/>
      <c r="O17" s="109"/>
      <c r="P17" s="109"/>
    </row>
    <row r="18" spans="1:16" ht="15" x14ac:dyDescent="0.25">
      <c r="A18" s="479"/>
      <c r="B18" s="479"/>
      <c r="C18" s="480"/>
      <c r="D18" s="479"/>
      <c r="E18" s="479"/>
      <c r="F18" s="479"/>
      <c r="G18" s="480"/>
      <c r="H18" s="109">
        <v>1996</v>
      </c>
      <c r="I18" s="109"/>
      <c r="J18" s="109"/>
      <c r="K18" s="109"/>
      <c r="L18" s="109"/>
      <c r="M18" s="109"/>
      <c r="N18" s="109"/>
      <c r="O18" s="109"/>
      <c r="P18" s="109"/>
    </row>
    <row r="19" spans="1:16" ht="15" x14ac:dyDescent="0.25">
      <c r="A19" s="479"/>
      <c r="B19" s="479"/>
      <c r="C19" s="480"/>
      <c r="D19" s="479"/>
      <c r="E19" s="479"/>
      <c r="F19" s="479"/>
      <c r="G19" s="480"/>
      <c r="H19" s="109">
        <v>1997</v>
      </c>
      <c r="I19" s="109"/>
      <c r="J19" s="109"/>
      <c r="K19" s="109"/>
      <c r="L19" s="109"/>
      <c r="M19" s="109"/>
      <c r="N19" s="109"/>
      <c r="O19" s="109"/>
      <c r="P19" s="109"/>
    </row>
    <row r="20" spans="1:16" ht="15" x14ac:dyDescent="0.25">
      <c r="A20" s="479"/>
      <c r="B20" s="479"/>
      <c r="C20" s="480"/>
      <c r="D20" s="479"/>
      <c r="E20" s="479"/>
      <c r="F20" s="479"/>
      <c r="G20" s="480"/>
      <c r="H20" s="109">
        <v>1998</v>
      </c>
      <c r="I20" s="109"/>
      <c r="J20" s="109"/>
      <c r="K20" s="109"/>
      <c r="L20" s="109"/>
      <c r="M20" s="109"/>
      <c r="N20" s="109"/>
      <c r="O20" s="109"/>
      <c r="P20" s="109"/>
    </row>
    <row r="21" spans="1:16" ht="15" x14ac:dyDescent="0.25">
      <c r="A21" s="479"/>
      <c r="B21" s="479"/>
      <c r="C21" s="480"/>
      <c r="D21" s="479"/>
      <c r="E21" s="479"/>
      <c r="F21" s="479"/>
      <c r="G21" s="480"/>
      <c r="H21" s="109">
        <v>1999</v>
      </c>
      <c r="I21" s="109"/>
      <c r="J21" s="109"/>
      <c r="K21" s="109"/>
      <c r="L21" s="109"/>
      <c r="M21" s="109"/>
      <c r="N21" s="109"/>
      <c r="O21" s="109"/>
      <c r="P21" s="109"/>
    </row>
    <row r="22" spans="1:16" ht="15" x14ac:dyDescent="0.25">
      <c r="A22" s="479"/>
      <c r="B22" s="479"/>
      <c r="C22" s="480"/>
      <c r="D22" s="479"/>
      <c r="E22" s="479"/>
      <c r="F22" s="479"/>
      <c r="G22" s="480"/>
      <c r="H22" s="109">
        <v>2000</v>
      </c>
      <c r="I22" s="109"/>
      <c r="J22" s="109"/>
      <c r="K22" s="109"/>
      <c r="L22" s="109"/>
      <c r="M22" s="109"/>
      <c r="N22" s="109"/>
      <c r="O22" s="109"/>
      <c r="P22" s="109"/>
    </row>
    <row r="23" spans="1:16" ht="15" x14ac:dyDescent="0.25">
      <c r="A23" s="479"/>
      <c r="B23" s="479"/>
      <c r="C23" s="480"/>
      <c r="D23" s="479"/>
      <c r="E23" s="479"/>
      <c r="F23" s="479"/>
      <c r="G23" s="480"/>
      <c r="H23" s="109">
        <v>2001</v>
      </c>
      <c r="I23" s="109"/>
      <c r="J23" s="109"/>
      <c r="K23" s="109"/>
      <c r="L23" s="109"/>
      <c r="M23" s="109"/>
      <c r="N23" s="109"/>
      <c r="O23" s="109"/>
      <c r="P23" s="109"/>
    </row>
    <row r="24" spans="1:16" ht="15" x14ac:dyDescent="0.25">
      <c r="A24" s="479"/>
      <c r="B24" s="479"/>
      <c r="C24" s="480"/>
      <c r="D24" s="479"/>
      <c r="E24" s="479"/>
      <c r="F24" s="479"/>
      <c r="G24" s="480"/>
      <c r="H24" s="109">
        <v>2002</v>
      </c>
      <c r="I24" s="109"/>
      <c r="J24" s="109"/>
      <c r="K24" s="109"/>
      <c r="L24" s="109"/>
      <c r="M24" s="109"/>
      <c r="N24" s="109"/>
      <c r="O24" s="109"/>
      <c r="P24" s="109"/>
    </row>
    <row r="25" spans="1:16" ht="15" x14ac:dyDescent="0.25">
      <c r="A25" s="479"/>
      <c r="B25" s="479"/>
      <c r="C25" s="480"/>
      <c r="D25" s="479"/>
      <c r="E25" s="479"/>
      <c r="F25" s="479"/>
      <c r="G25" s="480"/>
      <c r="H25" s="109">
        <v>2003</v>
      </c>
      <c r="I25" s="109"/>
      <c r="J25" s="109"/>
      <c r="K25" s="109"/>
      <c r="L25" s="109"/>
      <c r="M25" s="109"/>
      <c r="N25" s="109"/>
      <c r="O25" s="109"/>
      <c r="P25" s="109"/>
    </row>
    <row r="26" spans="1:16" ht="15" x14ac:dyDescent="0.25">
      <c r="A26" s="479"/>
      <c r="B26" s="479"/>
      <c r="C26" s="480"/>
      <c r="D26" s="479"/>
      <c r="E26" s="479"/>
      <c r="F26" s="479"/>
      <c r="G26" s="480"/>
      <c r="H26" s="109">
        <v>2004</v>
      </c>
      <c r="I26" s="109"/>
      <c r="J26" s="109"/>
      <c r="K26" s="109"/>
      <c r="L26" s="109"/>
      <c r="M26" s="109"/>
      <c r="N26" s="109"/>
      <c r="O26" s="109"/>
      <c r="P26" s="109"/>
    </row>
    <row r="27" spans="1:16" ht="15" x14ac:dyDescent="0.25">
      <c r="A27" s="479"/>
      <c r="B27" s="479"/>
      <c r="C27" s="479"/>
      <c r="D27" s="479"/>
      <c r="E27" s="479"/>
      <c r="F27" s="479"/>
      <c r="G27" s="479"/>
      <c r="H27" s="109">
        <v>2005</v>
      </c>
      <c r="I27" s="109"/>
      <c r="J27" s="109"/>
      <c r="K27" s="109"/>
      <c r="L27" s="109"/>
      <c r="M27" s="109"/>
      <c r="N27" s="109"/>
      <c r="O27" s="109"/>
      <c r="P27" s="109"/>
    </row>
    <row r="28" spans="1:16" ht="15" x14ac:dyDescent="0.25">
      <c r="A28" s="479"/>
      <c r="B28" s="479"/>
      <c r="C28" s="479"/>
      <c r="D28" s="479"/>
      <c r="E28" s="479"/>
      <c r="F28" s="479"/>
      <c r="G28" s="479"/>
      <c r="H28" s="109">
        <v>2006</v>
      </c>
      <c r="I28" s="109"/>
      <c r="J28" s="109"/>
      <c r="K28" s="109"/>
      <c r="L28" s="109"/>
      <c r="M28" s="109"/>
      <c r="N28" s="109"/>
      <c r="O28" s="109"/>
      <c r="P28" s="109"/>
    </row>
    <row r="29" spans="1:16" ht="15" x14ac:dyDescent="0.25">
      <c r="A29" s="479"/>
      <c r="B29" s="479"/>
      <c r="C29" s="479"/>
      <c r="D29" s="479"/>
      <c r="E29" s="479"/>
      <c r="F29" s="479"/>
      <c r="G29" s="479"/>
      <c r="H29" s="109">
        <v>2007</v>
      </c>
      <c r="I29" s="109"/>
      <c r="J29" s="109"/>
      <c r="K29" s="109"/>
      <c r="L29" s="109"/>
      <c r="M29" s="109"/>
      <c r="N29" s="109"/>
      <c r="O29" s="109"/>
      <c r="P29" s="109"/>
    </row>
    <row r="30" spans="1:16" ht="15" x14ac:dyDescent="0.25">
      <c r="A30" s="479"/>
      <c r="B30" s="479"/>
      <c r="C30" s="479"/>
      <c r="D30" s="479"/>
      <c r="E30" s="479"/>
      <c r="F30" s="479"/>
      <c r="G30" s="479"/>
      <c r="H30" s="109">
        <v>2008</v>
      </c>
      <c r="I30" s="109"/>
      <c r="J30" s="109"/>
      <c r="K30" s="109"/>
      <c r="L30" s="109"/>
      <c r="M30" s="109"/>
      <c r="N30" s="109"/>
      <c r="O30" s="109"/>
      <c r="P30" s="109"/>
    </row>
    <row r="31" spans="1:16" ht="15" x14ac:dyDescent="0.25">
      <c r="A31" s="479"/>
      <c r="B31" s="479"/>
      <c r="C31" s="479"/>
      <c r="D31" s="479"/>
      <c r="E31" s="479"/>
      <c r="F31" s="479"/>
      <c r="G31" s="479"/>
      <c r="H31" s="109">
        <v>2009</v>
      </c>
      <c r="I31" s="109"/>
      <c r="J31" s="109"/>
      <c r="K31" s="109"/>
      <c r="L31" s="109"/>
      <c r="M31" s="109"/>
      <c r="N31" s="109"/>
      <c r="O31" s="109"/>
      <c r="P31" s="109"/>
    </row>
    <row r="32" spans="1:16" ht="15" x14ac:dyDescent="0.25">
      <c r="A32" s="479"/>
      <c r="B32" s="479"/>
      <c r="C32" s="479"/>
      <c r="D32" s="479"/>
      <c r="E32" s="479"/>
      <c r="F32" s="479"/>
      <c r="G32" s="479"/>
      <c r="H32" s="109">
        <v>2010</v>
      </c>
      <c r="I32" s="109"/>
      <c r="J32" s="109"/>
      <c r="K32" s="109"/>
      <c r="L32" s="109"/>
      <c r="M32" s="109"/>
      <c r="N32" s="109"/>
      <c r="O32" s="109"/>
      <c r="P32" s="109"/>
    </row>
    <row r="33" spans="1:16" ht="15" x14ac:dyDescent="0.25">
      <c r="A33" s="479"/>
      <c r="B33" s="479"/>
      <c r="C33" s="479"/>
      <c r="D33" s="479"/>
      <c r="E33" s="479"/>
      <c r="F33" s="479"/>
      <c r="G33" s="479"/>
      <c r="H33" s="109">
        <v>2011</v>
      </c>
      <c r="I33" s="109"/>
      <c r="J33" s="109"/>
      <c r="K33" s="109"/>
      <c r="L33" s="109"/>
      <c r="M33" s="109"/>
      <c r="N33" s="109"/>
      <c r="O33" s="109"/>
      <c r="P33" s="109"/>
    </row>
    <row r="34" spans="1:16" ht="15" x14ac:dyDescent="0.25">
      <c r="A34" s="479"/>
      <c r="B34" s="479"/>
      <c r="C34" s="479"/>
      <c r="D34" s="479"/>
      <c r="E34" s="479"/>
      <c r="F34" s="479"/>
      <c r="G34" s="479"/>
      <c r="H34" s="109">
        <v>2012</v>
      </c>
      <c r="I34" s="109"/>
      <c r="J34" s="109"/>
      <c r="K34" s="109"/>
      <c r="L34" s="109"/>
      <c r="M34" s="109"/>
      <c r="N34" s="109"/>
      <c r="O34" s="109"/>
      <c r="P34" s="109"/>
    </row>
    <row r="35" spans="1:16" ht="15" x14ac:dyDescent="0.25">
      <c r="A35" s="479"/>
      <c r="B35" s="479"/>
      <c r="C35" s="479"/>
      <c r="D35" s="479"/>
      <c r="E35" s="479"/>
      <c r="F35" s="479"/>
      <c r="G35" s="479"/>
      <c r="H35" s="109">
        <v>2013</v>
      </c>
      <c r="I35" s="109"/>
      <c r="J35" s="109"/>
      <c r="K35" s="109"/>
      <c r="L35" s="109"/>
      <c r="M35" s="109"/>
      <c r="N35" s="109"/>
      <c r="O35" s="109"/>
      <c r="P35" s="109"/>
    </row>
    <row r="36" spans="1:16" ht="15" x14ac:dyDescent="0.25">
      <c r="A36" s="479"/>
      <c r="B36" s="479"/>
      <c r="C36" s="479"/>
      <c r="D36" s="479"/>
      <c r="E36" s="479"/>
      <c r="F36" s="479"/>
      <c r="G36" s="479"/>
      <c r="H36" s="109">
        <v>2014</v>
      </c>
      <c r="I36" s="109"/>
      <c r="J36" s="109"/>
      <c r="K36" s="109"/>
      <c r="L36" s="109"/>
      <c r="M36" s="109"/>
      <c r="N36" s="109"/>
      <c r="O36" s="109"/>
      <c r="P36" s="109"/>
    </row>
    <row r="37" spans="1:16" ht="15" x14ac:dyDescent="0.25">
      <c r="A37" s="479"/>
      <c r="B37" s="479"/>
      <c r="C37" s="479"/>
      <c r="D37" s="479"/>
      <c r="E37" s="479"/>
      <c r="F37" s="479"/>
      <c r="G37" s="479"/>
      <c r="H37" s="109">
        <v>2015</v>
      </c>
      <c r="I37" s="109"/>
      <c r="J37" s="109"/>
      <c r="K37" s="109"/>
      <c r="L37" s="109"/>
      <c r="M37" s="109"/>
      <c r="N37" s="109"/>
      <c r="O37" s="109"/>
      <c r="P37" s="109"/>
    </row>
    <row r="38" spans="1:16" ht="15" x14ac:dyDescent="0.25">
      <c r="A38" s="479"/>
      <c r="B38" s="479"/>
      <c r="C38" s="479"/>
      <c r="D38" s="479"/>
      <c r="E38" s="479"/>
      <c r="F38" s="479"/>
      <c r="G38" s="479"/>
      <c r="H38" s="109">
        <v>2016</v>
      </c>
      <c r="I38" s="109"/>
      <c r="J38" s="109"/>
      <c r="K38" s="109"/>
      <c r="L38" s="109"/>
      <c r="M38" s="109"/>
      <c r="N38" s="109"/>
      <c r="O38" s="109"/>
      <c r="P38" s="109"/>
    </row>
    <row r="39" spans="1:16" ht="15" x14ac:dyDescent="0.25">
      <c r="A39" s="479"/>
      <c r="B39" s="479"/>
      <c r="C39" s="479"/>
      <c r="D39" s="479"/>
      <c r="E39" s="479"/>
      <c r="F39" s="479"/>
      <c r="G39" s="479"/>
      <c r="H39" s="109">
        <v>2017</v>
      </c>
      <c r="I39" s="109"/>
      <c r="J39" s="109"/>
      <c r="K39" s="109"/>
      <c r="L39" s="109"/>
      <c r="M39" s="109"/>
      <c r="N39" s="109"/>
      <c r="O39" s="109"/>
      <c r="P39" s="109"/>
    </row>
    <row r="40" spans="1:16" ht="15" x14ac:dyDescent="0.25">
      <c r="A40" s="479"/>
      <c r="B40" s="479"/>
      <c r="C40" s="479"/>
      <c r="D40" s="479"/>
      <c r="E40" s="479"/>
      <c r="F40" s="479"/>
      <c r="G40" s="479"/>
      <c r="H40" s="109">
        <v>2018</v>
      </c>
      <c r="I40" s="109"/>
      <c r="J40" s="109"/>
      <c r="K40" s="109"/>
      <c r="L40" s="109"/>
      <c r="M40" s="109"/>
      <c r="N40" s="109"/>
      <c r="O40" s="109"/>
      <c r="P40" s="109"/>
    </row>
    <row r="41" spans="1:16" ht="15" x14ac:dyDescent="0.25">
      <c r="A41" s="479"/>
      <c r="B41" s="479"/>
      <c r="C41" s="479"/>
      <c r="D41" s="479"/>
      <c r="E41" s="479"/>
      <c r="F41" s="479"/>
      <c r="G41" s="479"/>
      <c r="H41" s="109">
        <v>2019</v>
      </c>
      <c r="I41" s="109"/>
      <c r="J41" s="109"/>
      <c r="K41" s="109"/>
      <c r="L41" s="109"/>
      <c r="M41" s="109"/>
      <c r="N41" s="109"/>
      <c r="O41" s="109"/>
      <c r="P41" s="109"/>
    </row>
    <row r="42" spans="1:16" ht="15" x14ac:dyDescent="0.25">
      <c r="A42" s="479"/>
      <c r="B42" s="479"/>
      <c r="C42" s="479"/>
      <c r="D42" s="479"/>
      <c r="E42" s="479"/>
      <c r="F42" s="479"/>
      <c r="G42" s="479"/>
      <c r="H42" s="109">
        <v>2020</v>
      </c>
      <c r="I42" s="109"/>
      <c r="J42" s="109"/>
      <c r="K42" s="109"/>
      <c r="L42" s="109"/>
      <c r="M42" s="109"/>
      <c r="N42" s="109"/>
      <c r="O42" s="109"/>
      <c r="P42" s="109"/>
    </row>
    <row r="43" spans="1:16" ht="15" x14ac:dyDescent="0.25">
      <c r="A43" s="479"/>
      <c r="B43" s="479"/>
      <c r="C43" s="479"/>
      <c r="D43" s="479"/>
      <c r="E43" s="479"/>
      <c r="F43" s="479"/>
      <c r="G43" s="479"/>
      <c r="H43" s="109">
        <v>2021</v>
      </c>
      <c r="I43" s="109"/>
      <c r="J43" s="109"/>
      <c r="K43" s="109"/>
      <c r="L43" s="109"/>
      <c r="M43" s="109"/>
      <c r="N43" s="109"/>
      <c r="O43" s="109"/>
      <c r="P43" s="109"/>
    </row>
    <row r="44" spans="1:16" ht="15" x14ac:dyDescent="0.25">
      <c r="A44" s="479"/>
      <c r="B44" s="479"/>
      <c r="C44" s="479"/>
      <c r="D44" s="479"/>
      <c r="E44" s="479"/>
      <c r="F44" s="479"/>
      <c r="G44" s="479"/>
      <c r="H44" s="109">
        <v>2022</v>
      </c>
      <c r="I44" s="109"/>
      <c r="J44" s="109"/>
      <c r="K44" s="109"/>
      <c r="L44" s="109"/>
      <c r="M44" s="109"/>
      <c r="N44" s="109"/>
      <c r="O44" s="109"/>
      <c r="P44" s="109"/>
    </row>
    <row r="45" spans="1:16" ht="15" x14ac:dyDescent="0.25">
      <c r="A45" s="479"/>
      <c r="B45" s="479"/>
      <c r="C45" s="479"/>
      <c r="D45" s="479"/>
      <c r="E45" s="479"/>
      <c r="F45" s="479"/>
      <c r="G45" s="479"/>
      <c r="H45" s="109">
        <v>2023</v>
      </c>
      <c r="I45" s="109"/>
      <c r="J45" s="109"/>
      <c r="K45" s="109"/>
      <c r="L45" s="109"/>
      <c r="M45" s="109"/>
      <c r="N45" s="109"/>
      <c r="O45" s="109"/>
      <c r="P45" s="109"/>
    </row>
    <row r="46" spans="1:16" ht="15" x14ac:dyDescent="0.25">
      <c r="A46" s="479"/>
      <c r="B46" s="479"/>
      <c r="C46" s="479"/>
      <c r="D46" s="479"/>
      <c r="E46" s="479"/>
      <c r="F46" s="479"/>
      <c r="G46" s="479"/>
      <c r="H46" s="109">
        <v>2024</v>
      </c>
      <c r="I46" s="109"/>
      <c r="J46" s="109"/>
      <c r="K46" s="109"/>
      <c r="L46" s="109"/>
      <c r="M46" s="109"/>
      <c r="N46" s="109"/>
      <c r="O46" s="109"/>
      <c r="P46" s="109"/>
    </row>
  </sheetData>
  <mergeCells count="1">
    <mergeCell ref="K1:M1"/>
  </mergeCells>
  <dataValidations count="1">
    <dataValidation type="list" allowBlank="1" showInputMessage="1" showErrorMessage="1" sqref="G16" xr:uid="{00000000-0002-0000-0C00-000000000000}">
      <formula1>$G$2:$G$3</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A0995-8DA9-4AA5-8ABB-DCE4AC396BF6}">
  <dimension ref="A1:AI192"/>
  <sheetViews>
    <sheetView rightToLeft="1" topLeftCell="A5" workbookViewId="0">
      <selection activeCell="F7" sqref="F7"/>
    </sheetView>
  </sheetViews>
  <sheetFormatPr defaultColWidth="8.625" defaultRowHeight="15" x14ac:dyDescent="0.25"/>
  <cols>
    <col min="1" max="1" width="34.875" style="171" customWidth="1"/>
    <col min="2" max="2" width="9.75" style="171" bestFit="1" customWidth="1"/>
    <col min="3" max="3" width="11.125" style="171" bestFit="1" customWidth="1"/>
    <col min="4" max="4" width="11.625" style="171" customWidth="1"/>
    <col min="5" max="5" width="10.625" style="171" bestFit="1" customWidth="1"/>
    <col min="6" max="6" width="9.75" style="171" bestFit="1" customWidth="1"/>
    <col min="7" max="7" width="9.75" style="155" bestFit="1" customWidth="1"/>
    <col min="8" max="8" width="11.125" style="155" bestFit="1" customWidth="1"/>
    <col min="9" max="9" width="22.625" style="172" customWidth="1"/>
    <col min="10" max="10" width="9" style="172" bestFit="1" customWidth="1"/>
    <col min="11" max="11" width="8.75" style="155" bestFit="1" customWidth="1"/>
    <col min="12" max="13" width="8.625" style="155"/>
    <col min="14" max="14" width="8.625" style="171"/>
    <col min="15" max="15" width="9.375" style="171" bestFit="1" customWidth="1"/>
    <col min="16" max="26" width="8.625" style="171"/>
    <col min="27" max="27" width="8.75" style="171" bestFit="1" customWidth="1"/>
    <col min="28" max="34" width="8.625" style="171"/>
    <col min="35" max="35" width="8.75" style="171" bestFit="1" customWidth="1"/>
    <col min="36" max="16384" width="8.625" style="171"/>
  </cols>
  <sheetData>
    <row r="1" spans="1:35" x14ac:dyDescent="0.25">
      <c r="A1" s="963" t="s">
        <v>518</v>
      </c>
      <c r="B1" s="963"/>
      <c r="C1" s="963"/>
      <c r="D1" s="963"/>
      <c r="E1" s="963"/>
      <c r="F1" s="963"/>
      <c r="G1" s="963"/>
      <c r="H1" s="963"/>
      <c r="I1" s="963"/>
      <c r="J1" s="963"/>
      <c r="K1" s="963"/>
    </row>
    <row r="2" spans="1:35" x14ac:dyDescent="0.25">
      <c r="A2" s="963"/>
      <c r="B2" s="963"/>
      <c r="C2" s="963"/>
      <c r="D2" s="963"/>
      <c r="E2" s="963"/>
      <c r="F2" s="963"/>
      <c r="G2" s="963"/>
      <c r="H2" s="963"/>
      <c r="I2" s="963"/>
      <c r="J2" s="963"/>
      <c r="K2" s="963"/>
    </row>
    <row r="3" spans="1:35" x14ac:dyDescent="0.25">
      <c r="A3" s="963"/>
      <c r="B3" s="963"/>
      <c r="C3" s="963"/>
      <c r="D3" s="963"/>
      <c r="E3" s="963"/>
      <c r="F3" s="963"/>
      <c r="G3" s="963"/>
      <c r="H3" s="963"/>
      <c r="I3" s="963"/>
      <c r="J3" s="963"/>
      <c r="K3" s="963"/>
    </row>
    <row r="4" spans="1:35" x14ac:dyDescent="0.25">
      <c r="A4" s="963"/>
      <c r="B4" s="963"/>
      <c r="C4" s="963"/>
      <c r="D4" s="963"/>
      <c r="E4" s="963"/>
      <c r="F4" s="963"/>
      <c r="G4" s="963"/>
      <c r="H4" s="963"/>
      <c r="I4" s="963"/>
      <c r="J4" s="963"/>
      <c r="K4" s="963"/>
    </row>
    <row r="5" spans="1:35" ht="24" customHeight="1" x14ac:dyDescent="0.25"/>
    <row r="6" spans="1:35" ht="24" customHeight="1" x14ac:dyDescent="0.25">
      <c r="A6" s="173" t="s">
        <v>265</v>
      </c>
      <c r="B6" s="174"/>
      <c r="C6" s="174"/>
      <c r="D6" s="174"/>
      <c r="E6" s="174"/>
      <c r="F6" s="174"/>
      <c r="G6" s="175"/>
      <c r="H6" s="175"/>
      <c r="I6" s="176"/>
      <c r="J6" s="176"/>
      <c r="K6" s="177"/>
    </row>
    <row r="7" spans="1:35" ht="24" customHeight="1" x14ac:dyDescent="0.25">
      <c r="A7" s="178" t="s">
        <v>266</v>
      </c>
      <c r="B7" s="179"/>
      <c r="C7" s="179"/>
      <c r="D7" s="179"/>
      <c r="E7" s="179"/>
      <c r="F7" s="179"/>
      <c r="G7" s="180"/>
      <c r="H7" s="180"/>
      <c r="I7" s="181"/>
      <c r="J7" s="181"/>
      <c r="K7" s="182"/>
    </row>
    <row r="8" spans="1:35" ht="24" customHeight="1" x14ac:dyDescent="0.25">
      <c r="A8" s="183" t="s">
        <v>267</v>
      </c>
      <c r="B8" s="184"/>
      <c r="C8" s="184"/>
      <c r="D8" s="184"/>
      <c r="E8" s="184"/>
      <c r="F8" s="184"/>
      <c r="G8" s="185"/>
      <c r="H8" s="185"/>
      <c r="I8" s="186"/>
      <c r="J8" s="186"/>
      <c r="K8" s="187"/>
    </row>
    <row r="9" spans="1:35" ht="15.75" customHeight="1" x14ac:dyDescent="0.25"/>
    <row r="10" spans="1:35" hidden="1" x14ac:dyDescent="0.25"/>
    <row r="11" spans="1:35" s="188" customFormat="1" hidden="1" x14ac:dyDescent="0.25">
      <c r="A11" s="188" t="s">
        <v>268</v>
      </c>
      <c r="G11" s="189"/>
      <c r="H11" s="189"/>
      <c r="I11" s="190"/>
      <c r="J11" s="190"/>
      <c r="K11" s="189"/>
      <c r="L11" s="189"/>
      <c r="M11" s="189"/>
    </row>
    <row r="12" spans="1:35" s="188" customFormat="1" hidden="1" x14ac:dyDescent="0.25">
      <c r="A12" s="191" t="s">
        <v>269</v>
      </c>
      <c r="C12" s="191" t="s">
        <v>270</v>
      </c>
      <c r="E12" s="191" t="s">
        <v>271</v>
      </c>
      <c r="G12" s="192" t="s">
        <v>272</v>
      </c>
      <c r="H12" s="189"/>
      <c r="I12" s="192" t="s">
        <v>273</v>
      </c>
      <c r="J12" s="190"/>
      <c r="K12" s="192" t="s">
        <v>274</v>
      </c>
      <c r="L12" s="189"/>
      <c r="M12" s="192" t="s">
        <v>275</v>
      </c>
      <c r="O12" s="191" t="s">
        <v>276</v>
      </c>
      <c r="Q12" s="191" t="s">
        <v>277</v>
      </c>
      <c r="S12" s="191" t="s">
        <v>278</v>
      </c>
      <c r="U12" s="191" t="s">
        <v>279</v>
      </c>
      <c r="W12" s="191" t="s">
        <v>280</v>
      </c>
      <c r="Y12" s="191" t="s">
        <v>281</v>
      </c>
      <c r="AA12" s="191" t="s">
        <v>282</v>
      </c>
      <c r="AC12" s="191" t="s">
        <v>283</v>
      </c>
      <c r="AE12" s="191" t="s">
        <v>284</v>
      </c>
      <c r="AG12" s="191" t="s">
        <v>285</v>
      </c>
      <c r="AI12" s="188" t="s">
        <v>286</v>
      </c>
    </row>
    <row r="13" spans="1:35" s="188" customFormat="1" hidden="1" x14ac:dyDescent="0.25">
      <c r="A13" s="191" t="s">
        <v>170</v>
      </c>
      <c r="C13" s="191" t="s">
        <v>170</v>
      </c>
      <c r="E13" s="191" t="s">
        <v>287</v>
      </c>
      <c r="G13" s="192" t="s">
        <v>288</v>
      </c>
      <c r="H13" s="189"/>
      <c r="I13" s="192" t="s">
        <v>288</v>
      </c>
      <c r="J13" s="190"/>
      <c r="K13" s="192" t="s">
        <v>289</v>
      </c>
      <c r="L13" s="189"/>
      <c r="M13" s="192" t="s">
        <v>290</v>
      </c>
      <c r="O13" s="191" t="s">
        <v>289</v>
      </c>
      <c r="Q13" s="191" t="s">
        <v>291</v>
      </c>
      <c r="S13" s="191" t="s">
        <v>292</v>
      </c>
      <c r="U13" s="191" t="s">
        <v>293</v>
      </c>
      <c r="W13" s="191" t="s">
        <v>289</v>
      </c>
      <c r="Y13" s="191" t="s">
        <v>290</v>
      </c>
      <c r="AA13" s="191" t="s">
        <v>294</v>
      </c>
      <c r="AC13" s="191" t="s">
        <v>295</v>
      </c>
      <c r="AE13" s="191" t="s">
        <v>115</v>
      </c>
      <c r="AG13" s="191" t="s">
        <v>296</v>
      </c>
      <c r="AI13" s="188">
        <v>2022</v>
      </c>
    </row>
    <row r="14" spans="1:35" s="188" customFormat="1" hidden="1" x14ac:dyDescent="0.25">
      <c r="A14" s="191" t="s">
        <v>297</v>
      </c>
      <c r="C14" s="191" t="s">
        <v>297</v>
      </c>
      <c r="E14" s="191" t="s">
        <v>297</v>
      </c>
      <c r="G14" s="192" t="s">
        <v>298</v>
      </c>
      <c r="H14" s="189"/>
      <c r="I14" s="192" t="s">
        <v>298</v>
      </c>
      <c r="J14" s="190"/>
      <c r="K14" s="192" t="s">
        <v>170</v>
      </c>
      <c r="L14" s="189"/>
      <c r="M14" s="192" t="s">
        <v>297</v>
      </c>
      <c r="O14" s="191" t="s">
        <v>299</v>
      </c>
      <c r="Q14" s="191" t="s">
        <v>300</v>
      </c>
      <c r="S14" s="191" t="s">
        <v>301</v>
      </c>
      <c r="U14" s="191" t="s">
        <v>302</v>
      </c>
      <c r="W14" s="191" t="s">
        <v>299</v>
      </c>
      <c r="Y14" s="191" t="s">
        <v>170</v>
      </c>
      <c r="AA14" s="191" t="s">
        <v>303</v>
      </c>
      <c r="AC14" s="191" t="s">
        <v>304</v>
      </c>
      <c r="AE14" s="191" t="s">
        <v>116</v>
      </c>
      <c r="AG14" s="191" t="s">
        <v>305</v>
      </c>
      <c r="AI14" s="188">
        <v>2021</v>
      </c>
    </row>
    <row r="15" spans="1:35" s="188" customFormat="1" hidden="1" x14ac:dyDescent="0.25">
      <c r="A15" s="191" t="s">
        <v>306</v>
      </c>
      <c r="C15" s="191" t="s">
        <v>307</v>
      </c>
      <c r="E15" s="191" t="s">
        <v>308</v>
      </c>
      <c r="G15" s="192" t="s">
        <v>297</v>
      </c>
      <c r="H15" s="189"/>
      <c r="I15" s="189"/>
      <c r="J15" s="190"/>
      <c r="K15" s="192" t="s">
        <v>307</v>
      </c>
      <c r="L15" s="189"/>
      <c r="M15" s="189"/>
      <c r="O15" s="191" t="s">
        <v>307</v>
      </c>
      <c r="Q15" s="191" t="s">
        <v>309</v>
      </c>
      <c r="U15" s="191" t="s">
        <v>310</v>
      </c>
      <c r="W15" s="191" t="s">
        <v>307</v>
      </c>
      <c r="AA15" s="191" t="s">
        <v>311</v>
      </c>
      <c r="AC15" s="191" t="s">
        <v>114</v>
      </c>
      <c r="AE15" s="191" t="s">
        <v>117</v>
      </c>
      <c r="AG15" s="191" t="s">
        <v>312</v>
      </c>
      <c r="AI15" s="188">
        <v>2020</v>
      </c>
    </row>
    <row r="16" spans="1:35" s="188" customFormat="1" hidden="1" x14ac:dyDescent="0.25">
      <c r="A16" s="191" t="s">
        <v>307</v>
      </c>
      <c r="C16" s="191"/>
      <c r="E16" s="191" t="s">
        <v>313</v>
      </c>
      <c r="G16" s="189"/>
      <c r="H16" s="189"/>
      <c r="I16" s="189"/>
      <c r="J16" s="190"/>
      <c r="K16" s="192" t="s">
        <v>297</v>
      </c>
      <c r="L16" s="189"/>
      <c r="M16" s="189"/>
      <c r="Q16" s="191" t="s">
        <v>298</v>
      </c>
      <c r="U16" s="191"/>
      <c r="W16" s="191" t="s">
        <v>297</v>
      </c>
      <c r="AA16" s="191">
        <v>507</v>
      </c>
      <c r="AC16" s="188" t="s">
        <v>117</v>
      </c>
      <c r="AE16" s="191" t="s">
        <v>314</v>
      </c>
      <c r="AG16" s="191" t="s">
        <v>168</v>
      </c>
      <c r="AI16" s="188">
        <v>2019</v>
      </c>
    </row>
    <row r="17" spans="1:35" hidden="1" x14ac:dyDescent="0.25">
      <c r="I17" s="155"/>
      <c r="AI17" s="188">
        <v>2018</v>
      </c>
    </row>
    <row r="18" spans="1:35" hidden="1" x14ac:dyDescent="0.25">
      <c r="A18" s="188" t="s">
        <v>315</v>
      </c>
      <c r="C18" s="188" t="s">
        <v>316</v>
      </c>
      <c r="E18" s="188" t="s">
        <v>317</v>
      </c>
      <c r="G18" s="189" t="s">
        <v>318</v>
      </c>
      <c r="I18" s="155" t="s">
        <v>319</v>
      </c>
      <c r="K18" s="189" t="s">
        <v>320</v>
      </c>
      <c r="M18" s="155" t="s">
        <v>321</v>
      </c>
      <c r="O18" s="188" t="s">
        <v>322</v>
      </c>
      <c r="AI18" s="188">
        <v>2017</v>
      </c>
    </row>
    <row r="19" spans="1:35" hidden="1" x14ac:dyDescent="0.25">
      <c r="A19" s="188" t="s">
        <v>170</v>
      </c>
      <c r="C19" s="188" t="s">
        <v>170</v>
      </c>
      <c r="E19" s="188" t="s">
        <v>323</v>
      </c>
      <c r="G19" s="189" t="s">
        <v>170</v>
      </c>
      <c r="I19" s="155">
        <v>0</v>
      </c>
      <c r="K19" s="155">
        <v>2013</v>
      </c>
      <c r="M19" s="155" t="s">
        <v>170</v>
      </c>
      <c r="O19" s="188" t="s">
        <v>296</v>
      </c>
      <c r="AI19" s="188">
        <v>2016</v>
      </c>
    </row>
    <row r="20" spans="1:35" hidden="1" x14ac:dyDescent="0.25">
      <c r="A20" s="188" t="s">
        <v>306</v>
      </c>
      <c r="C20" s="188" t="s">
        <v>157</v>
      </c>
      <c r="E20" s="188" t="s">
        <v>324</v>
      </c>
      <c r="G20" s="189" t="s">
        <v>306</v>
      </c>
      <c r="I20" s="155">
        <v>1</v>
      </c>
      <c r="K20" s="155">
        <v>2012</v>
      </c>
      <c r="M20" s="155" t="s">
        <v>306</v>
      </c>
      <c r="O20" s="188" t="s">
        <v>305</v>
      </c>
      <c r="AI20" s="188">
        <v>2015</v>
      </c>
    </row>
    <row r="21" spans="1:35" hidden="1" x14ac:dyDescent="0.25">
      <c r="A21" s="188"/>
      <c r="G21" s="155" t="s">
        <v>325</v>
      </c>
      <c r="I21" s="155"/>
      <c r="K21" s="155">
        <v>2011</v>
      </c>
      <c r="M21" s="155" t="s">
        <v>325</v>
      </c>
      <c r="O21" s="188" t="s">
        <v>312</v>
      </c>
      <c r="Y21" s="191" t="s">
        <v>326</v>
      </c>
      <c r="AC21" s="191" t="s">
        <v>295</v>
      </c>
      <c r="AI21" s="188">
        <v>2014</v>
      </c>
    </row>
    <row r="22" spans="1:35" hidden="1" x14ac:dyDescent="0.25">
      <c r="C22" s="188" t="s">
        <v>327</v>
      </c>
      <c r="I22" s="155"/>
      <c r="K22" s="155">
        <v>2010</v>
      </c>
      <c r="O22" s="188" t="s">
        <v>168</v>
      </c>
      <c r="Y22" s="193" t="s">
        <v>103</v>
      </c>
      <c r="AC22" s="191" t="s">
        <v>304</v>
      </c>
      <c r="AI22" s="188">
        <v>2013</v>
      </c>
    </row>
    <row r="23" spans="1:35" hidden="1" x14ac:dyDescent="0.25">
      <c r="C23" s="188" t="s">
        <v>170</v>
      </c>
      <c r="I23" s="155"/>
      <c r="K23" s="155">
        <v>2009</v>
      </c>
      <c r="Y23" s="188"/>
      <c r="AC23" s="188"/>
      <c r="AI23" s="188">
        <v>2012</v>
      </c>
    </row>
    <row r="24" spans="1:35" hidden="1" x14ac:dyDescent="0.25">
      <c r="C24" s="188" t="s">
        <v>160</v>
      </c>
      <c r="I24" s="155"/>
      <c r="K24" s="155">
        <v>2008</v>
      </c>
      <c r="Y24" s="188"/>
      <c r="AC24" s="188"/>
      <c r="AI24" s="188">
        <v>2011</v>
      </c>
    </row>
    <row r="25" spans="1:35" hidden="1" x14ac:dyDescent="0.25">
      <c r="Y25" s="188"/>
      <c r="AC25" s="188"/>
      <c r="AI25" s="171">
        <v>2010</v>
      </c>
    </row>
    <row r="26" spans="1:35" hidden="1" x14ac:dyDescent="0.25">
      <c r="Y26" s="188"/>
      <c r="AC26" s="188"/>
      <c r="AI26" s="171">
        <v>2009</v>
      </c>
    </row>
    <row r="27" spans="1:35" hidden="1" x14ac:dyDescent="0.25">
      <c r="AI27" s="171">
        <v>2008</v>
      </c>
    </row>
    <row r="28" spans="1:35" x14ac:dyDescent="0.25">
      <c r="A28" s="194" t="s">
        <v>328</v>
      </c>
      <c r="B28" s="195"/>
      <c r="C28" s="195"/>
      <c r="D28" s="195"/>
      <c r="E28" s="195"/>
      <c r="F28" s="195"/>
      <c r="G28" s="196"/>
      <c r="H28" s="196"/>
      <c r="I28" s="197"/>
      <c r="J28" s="197"/>
      <c r="K28" s="198"/>
    </row>
    <row r="29" spans="1:35" x14ac:dyDescent="0.25">
      <c r="A29" s="199" t="s">
        <v>329</v>
      </c>
      <c r="B29" s="200"/>
      <c r="C29" s="200"/>
      <c r="D29" s="200" t="s">
        <v>330</v>
      </c>
      <c r="E29" s="201">
        <v>2023</v>
      </c>
      <c r="F29" s="202"/>
      <c r="G29" s="203"/>
      <c r="H29" s="204" t="s">
        <v>147</v>
      </c>
      <c r="I29" s="205" t="s">
        <v>148</v>
      </c>
      <c r="J29" s="206" t="s">
        <v>149</v>
      </c>
      <c r="K29" s="207"/>
    </row>
    <row r="30" spans="1:35" x14ac:dyDescent="0.25">
      <c r="A30" s="208" t="s">
        <v>331</v>
      </c>
      <c r="B30" s="202" t="s">
        <v>332</v>
      </c>
      <c r="C30" s="202"/>
      <c r="D30" s="209"/>
      <c r="E30" s="210">
        <f>+VLOOKUP(E29,G30:J45,2)/1000000</f>
        <v>4.3704899999999996E-4</v>
      </c>
      <c r="F30" s="202"/>
      <c r="G30" s="211">
        <v>2008</v>
      </c>
      <c r="H30" s="205">
        <v>773</v>
      </c>
      <c r="I30" s="205">
        <v>1.095E-2</v>
      </c>
      <c r="J30" s="206">
        <v>9.8700000000000003E-3</v>
      </c>
      <c r="K30" s="207"/>
    </row>
    <row r="31" spans="1:35" x14ac:dyDescent="0.25">
      <c r="A31" s="208" t="s">
        <v>333</v>
      </c>
      <c r="B31" s="202" t="s">
        <v>332</v>
      </c>
      <c r="C31" s="202"/>
      <c r="D31" s="203">
        <f>+D30/1000</f>
        <v>0</v>
      </c>
      <c r="E31" s="210">
        <f>+VLOOKUP(E29,G30:J45,3)/1000000</f>
        <v>6.24E-9</v>
      </c>
      <c r="F31" s="202"/>
      <c r="G31" s="212">
        <v>2009</v>
      </c>
      <c r="H31" s="213">
        <v>736</v>
      </c>
      <c r="I31" s="213">
        <v>9.5200000000000007E-3</v>
      </c>
      <c r="J31" s="214">
        <v>9.4999999999999998E-3</v>
      </c>
      <c r="K31" s="207"/>
    </row>
    <row r="32" spans="1:35" x14ac:dyDescent="0.25">
      <c r="A32" s="215" t="s">
        <v>334</v>
      </c>
      <c r="B32" s="216" t="s">
        <v>332</v>
      </c>
      <c r="C32" s="216"/>
      <c r="D32" s="652">
        <f>+D30/1000000</f>
        <v>0</v>
      </c>
      <c r="E32" s="217">
        <f>+VLOOKUP(E29,G30:J45,4)/1000000</f>
        <v>3.6199999999999999E-9</v>
      </c>
      <c r="F32" s="202"/>
      <c r="G32" s="212">
        <v>2010</v>
      </c>
      <c r="H32" s="213">
        <v>726</v>
      </c>
      <c r="I32" s="213">
        <v>9.4000000000000004E-3</v>
      </c>
      <c r="J32" s="214">
        <v>8.9899999999999997E-3</v>
      </c>
      <c r="K32" s="207"/>
    </row>
    <row r="33" spans="1:11" x14ac:dyDescent="0.25">
      <c r="A33" s="202"/>
      <c r="B33" s="202"/>
      <c r="C33" s="202"/>
      <c r="D33" s="209"/>
      <c r="E33" s="202"/>
      <c r="F33" s="202"/>
      <c r="G33" s="212">
        <v>2011</v>
      </c>
      <c r="H33" s="213">
        <v>733</v>
      </c>
      <c r="I33" s="213">
        <v>1.021E-2</v>
      </c>
      <c r="J33" s="214">
        <v>9.2499999999999995E-3</v>
      </c>
      <c r="K33" s="207"/>
    </row>
    <row r="34" spans="1:11" x14ac:dyDescent="0.25">
      <c r="A34" s="964" t="s">
        <v>335</v>
      </c>
      <c r="B34" s="964"/>
      <c r="C34" s="964"/>
      <c r="D34" s="964"/>
      <c r="E34" s="964"/>
      <c r="F34" s="202"/>
      <c r="G34" s="212">
        <v>2012</v>
      </c>
      <c r="H34" s="213">
        <v>783</v>
      </c>
      <c r="I34" s="213">
        <v>1.329E-2</v>
      </c>
      <c r="J34" s="214">
        <v>1.03E-2</v>
      </c>
      <c r="K34" s="207"/>
    </row>
    <row r="35" spans="1:11" x14ac:dyDescent="0.25">
      <c r="A35" s="964"/>
      <c r="B35" s="964"/>
      <c r="C35" s="964"/>
      <c r="D35" s="964"/>
      <c r="E35" s="964"/>
      <c r="F35" s="202"/>
      <c r="G35" s="212">
        <v>2013</v>
      </c>
      <c r="H35" s="213">
        <v>700</v>
      </c>
      <c r="I35" s="213">
        <v>9.3600000000000003E-3</v>
      </c>
      <c r="J35" s="214">
        <v>8.4799999999999997E-3</v>
      </c>
      <c r="K35" s="207"/>
    </row>
    <row r="36" spans="1:11" x14ac:dyDescent="0.25">
      <c r="A36" s="964"/>
      <c r="B36" s="964"/>
      <c r="C36" s="964"/>
      <c r="D36" s="964"/>
      <c r="E36" s="964"/>
      <c r="F36" s="202"/>
      <c r="G36" s="212">
        <v>2014</v>
      </c>
      <c r="H36" s="213">
        <v>685</v>
      </c>
      <c r="I36" s="213">
        <v>8.5599999999999999E-3</v>
      </c>
      <c r="J36" s="214">
        <v>8.6E-3</v>
      </c>
      <c r="K36" s="207"/>
    </row>
    <row r="37" spans="1:11" x14ac:dyDescent="0.25">
      <c r="A37" s="202"/>
      <c r="B37" s="202"/>
      <c r="C37" s="202"/>
      <c r="D37" s="202"/>
      <c r="E37" s="202"/>
      <c r="F37" s="202"/>
      <c r="G37" s="212">
        <v>2015</v>
      </c>
      <c r="H37" s="213">
        <v>693</v>
      </c>
      <c r="I37" s="213">
        <v>8.8100000000000001E-3</v>
      </c>
      <c r="J37" s="214">
        <v>8.6300000000000005E-3</v>
      </c>
      <c r="K37" s="207"/>
    </row>
    <row r="38" spans="1:11" x14ac:dyDescent="0.25">
      <c r="A38" s="202"/>
      <c r="B38" s="202"/>
      <c r="C38" s="202"/>
      <c r="D38" s="202"/>
      <c r="E38" s="202"/>
      <c r="F38" s="202"/>
      <c r="G38" s="212">
        <v>2016</v>
      </c>
      <c r="H38" s="213">
        <v>600</v>
      </c>
      <c r="I38" s="213">
        <v>1.52E-2</v>
      </c>
      <c r="J38" s="214">
        <v>7.6699999999999997E-3</v>
      </c>
      <c r="K38" s="207"/>
    </row>
    <row r="39" spans="1:11" x14ac:dyDescent="0.25">
      <c r="A39" s="202"/>
      <c r="B39" s="202"/>
      <c r="C39" s="202"/>
      <c r="D39" s="202"/>
      <c r="E39" s="202"/>
      <c r="F39" s="202"/>
      <c r="G39" s="212">
        <v>2017</v>
      </c>
      <c r="H39" s="213">
        <v>567</v>
      </c>
      <c r="I39" s="213">
        <v>7.8200000000000006E-3</v>
      </c>
      <c r="J39" s="214">
        <v>5.2199999999999998E-3</v>
      </c>
      <c r="K39" s="207"/>
    </row>
    <row r="40" spans="1:11" x14ac:dyDescent="0.25">
      <c r="A40" s="202"/>
      <c r="B40" s="202"/>
      <c r="C40" s="202"/>
      <c r="D40" s="202"/>
      <c r="E40" s="202"/>
      <c r="F40" s="202"/>
      <c r="G40" s="212">
        <v>2018</v>
      </c>
      <c r="H40" s="213">
        <v>537.5</v>
      </c>
      <c r="I40" s="213">
        <v>7.1000000000000004E-3</v>
      </c>
      <c r="J40" s="214">
        <v>6.0000000000000001E-3</v>
      </c>
      <c r="K40" s="218"/>
    </row>
    <row r="41" spans="1:11" x14ac:dyDescent="0.25">
      <c r="A41" s="202"/>
      <c r="B41" s="202"/>
      <c r="C41" s="202"/>
      <c r="D41" s="202"/>
      <c r="E41" s="202"/>
      <c r="F41" s="202"/>
      <c r="G41" s="212">
        <v>2019</v>
      </c>
      <c r="H41" s="213">
        <v>543</v>
      </c>
      <c r="I41" s="213">
        <v>7.0299999999999998E-3</v>
      </c>
      <c r="J41" s="214">
        <v>5.9500000000000004E-3</v>
      </c>
      <c r="K41" s="218"/>
    </row>
    <row r="42" spans="1:11" x14ac:dyDescent="0.25">
      <c r="A42" s="202"/>
      <c r="B42" s="202"/>
      <c r="C42" s="202"/>
      <c r="D42" s="202"/>
      <c r="E42" s="202"/>
      <c r="F42" s="202"/>
      <c r="G42" s="212">
        <v>2020</v>
      </c>
      <c r="H42" s="213">
        <v>496</v>
      </c>
      <c r="I42" s="213">
        <v>6.6299999999999996E-3</v>
      </c>
      <c r="J42" s="214">
        <v>4.1399999999999996E-3</v>
      </c>
      <c r="K42" s="218"/>
    </row>
    <row r="43" spans="1:11" x14ac:dyDescent="0.25">
      <c r="A43" s="202"/>
      <c r="B43" s="202"/>
      <c r="C43" s="202"/>
      <c r="D43" s="202"/>
      <c r="E43" s="202"/>
      <c r="F43" s="210"/>
      <c r="G43" s="878">
        <v>2021</v>
      </c>
      <c r="H43" s="213">
        <v>469</v>
      </c>
      <c r="I43" s="213">
        <v>6.2399999999999999E-3</v>
      </c>
      <c r="J43" s="214">
        <v>3.62E-3</v>
      </c>
      <c r="K43" s="880"/>
    </row>
    <row r="44" spans="1:11" x14ac:dyDescent="0.25">
      <c r="A44" s="202"/>
      <c r="B44" s="202"/>
      <c r="C44" s="202"/>
      <c r="D44" s="202"/>
      <c r="E44" s="202"/>
      <c r="F44" s="210"/>
      <c r="G44" s="878">
        <v>2022</v>
      </c>
      <c r="H44" s="213">
        <v>469</v>
      </c>
      <c r="I44" s="213">
        <v>6.2399999999999999E-3</v>
      </c>
      <c r="J44" s="214">
        <v>3.62E-3</v>
      </c>
      <c r="K44" s="880"/>
    </row>
    <row r="45" spans="1:11" x14ac:dyDescent="0.25">
      <c r="A45" s="216"/>
      <c r="B45" s="216"/>
      <c r="C45" s="216"/>
      <c r="D45" s="216"/>
      <c r="E45" s="216"/>
      <c r="F45" s="882"/>
      <c r="G45" s="879">
        <v>2023</v>
      </c>
      <c r="H45" s="219">
        <v>437.04899999999998</v>
      </c>
      <c r="I45" s="219">
        <v>6.2399999999999999E-3</v>
      </c>
      <c r="J45" s="220">
        <v>3.62E-3</v>
      </c>
      <c r="K45" s="881"/>
    </row>
    <row r="47" spans="1:11" ht="30" customHeight="1" x14ac:dyDescent="0.25">
      <c r="A47" s="221" t="s">
        <v>490</v>
      </c>
      <c r="B47" s="200"/>
      <c r="C47" s="965" t="s">
        <v>336</v>
      </c>
      <c r="D47" s="965"/>
      <c r="E47" s="966"/>
      <c r="F47" s="965" t="s">
        <v>337</v>
      </c>
      <c r="G47" s="965"/>
      <c r="H47" s="965"/>
      <c r="I47" s="966"/>
    </row>
    <row r="48" spans="1:11" ht="18" x14ac:dyDescent="0.35">
      <c r="A48" s="222"/>
      <c r="B48" s="200"/>
      <c r="C48" s="200" t="s">
        <v>338</v>
      </c>
      <c r="D48" s="223" t="s">
        <v>444</v>
      </c>
      <c r="E48" s="224" t="s">
        <v>445</v>
      </c>
      <c r="F48" s="225" t="s">
        <v>339</v>
      </c>
      <c r="G48" s="226" t="s">
        <v>446</v>
      </c>
      <c r="H48" s="226" t="s">
        <v>447</v>
      </c>
      <c r="I48" s="227" t="s">
        <v>448</v>
      </c>
      <c r="J48" s="31" t="s">
        <v>340</v>
      </c>
      <c r="K48" s="228"/>
    </row>
    <row r="49" spans="1:11" ht="17.25" x14ac:dyDescent="0.25">
      <c r="A49" s="229" t="s">
        <v>341</v>
      </c>
      <c r="B49" s="202"/>
      <c r="C49" s="202"/>
      <c r="D49" s="202"/>
      <c r="E49" s="210"/>
      <c r="F49" s="200"/>
      <c r="G49" s="230"/>
      <c r="H49" s="230"/>
      <c r="I49" s="231"/>
      <c r="K49" s="232"/>
    </row>
    <row r="50" spans="1:11" ht="22.5" customHeight="1" x14ac:dyDescent="0.25">
      <c r="A50" s="233" t="s">
        <v>70</v>
      </c>
      <c r="B50" s="234"/>
      <c r="C50" s="235">
        <v>69.3</v>
      </c>
      <c r="D50" s="236">
        <v>3.8E-3</v>
      </c>
      <c r="E50" s="237">
        <v>5.7000000000000002E-3</v>
      </c>
      <c r="F50" s="238">
        <v>2.2779326000000002</v>
      </c>
      <c r="G50" s="239">
        <v>1.2E-4</v>
      </c>
      <c r="H50" s="239">
        <v>1.9000000000000001E-4</v>
      </c>
      <c r="I50" s="240">
        <v>2.3370000000000002</v>
      </c>
    </row>
    <row r="51" spans="1:11" x14ac:dyDescent="0.25">
      <c r="A51" s="241" t="s">
        <v>74</v>
      </c>
      <c r="B51" s="242"/>
      <c r="C51" s="243">
        <v>69.3</v>
      </c>
      <c r="D51" s="244">
        <v>2.5000000000000001E-2</v>
      </c>
      <c r="E51" s="245">
        <v>8.0000000000000002E-3</v>
      </c>
      <c r="F51" s="238">
        <v>2.2779326000000002</v>
      </c>
      <c r="G51" s="246">
        <v>8.1999999999999998E-4</v>
      </c>
      <c r="H51" s="246">
        <v>2.5999999999999998E-4</v>
      </c>
      <c r="I51" s="240">
        <v>2.3769999999999998</v>
      </c>
    </row>
    <row r="52" spans="1:11" x14ac:dyDescent="0.25">
      <c r="A52" s="247" t="s">
        <v>77</v>
      </c>
      <c r="B52" s="248"/>
      <c r="C52" s="243">
        <v>69.3</v>
      </c>
      <c r="D52" s="244">
        <v>3.3000000000000002E-2</v>
      </c>
      <c r="E52" s="245">
        <v>3.2000000000000002E-3</v>
      </c>
      <c r="F52" s="238">
        <v>2.2779326000000002</v>
      </c>
      <c r="G52" s="249">
        <v>1.08E-3</v>
      </c>
      <c r="H52" s="249">
        <v>1.1E-4</v>
      </c>
      <c r="I52" s="240">
        <v>2.3359999999999999</v>
      </c>
    </row>
    <row r="53" spans="1:11" ht="22.5" customHeight="1" x14ac:dyDescent="0.25">
      <c r="A53" s="229" t="s">
        <v>156</v>
      </c>
      <c r="B53" s="202"/>
      <c r="C53" s="250"/>
      <c r="D53" s="251"/>
      <c r="E53" s="252"/>
      <c r="F53" s="253"/>
      <c r="G53" s="254"/>
      <c r="H53" s="255"/>
      <c r="I53" s="256"/>
    </row>
    <row r="54" spans="1:11" x14ac:dyDescent="0.25">
      <c r="A54" s="257" t="s">
        <v>80</v>
      </c>
      <c r="B54" s="258"/>
      <c r="C54" s="235">
        <v>69.3</v>
      </c>
      <c r="D54" s="236">
        <v>3.8E-3</v>
      </c>
      <c r="E54" s="237">
        <v>5.7000000000000002E-3</v>
      </c>
      <c r="F54" s="238">
        <v>2.2779326000000002</v>
      </c>
      <c r="G54" s="239">
        <v>1.2E-4</v>
      </c>
      <c r="H54" s="239">
        <v>1.9000000000000001E-4</v>
      </c>
      <c r="I54" s="240">
        <v>2.3370000000000002</v>
      </c>
    </row>
    <row r="55" spans="1:11" ht="20.25" customHeight="1" x14ac:dyDescent="0.25">
      <c r="A55" s="259" t="s">
        <v>82</v>
      </c>
      <c r="B55" s="260"/>
      <c r="C55" s="243">
        <v>69.3</v>
      </c>
      <c r="D55" s="244">
        <v>2.5000000000000001E-2</v>
      </c>
      <c r="E55" s="245">
        <v>8.0000000000000002E-3</v>
      </c>
      <c r="F55" s="238">
        <v>2.2779326000000002</v>
      </c>
      <c r="G55" s="246">
        <v>8.1999999999999998E-4</v>
      </c>
      <c r="H55" s="246">
        <v>2.5999999999999998E-4</v>
      </c>
      <c r="I55" s="240">
        <v>2.3769999999999998</v>
      </c>
    </row>
    <row r="56" spans="1:11" x14ac:dyDescent="0.25">
      <c r="A56" s="247" t="s">
        <v>84</v>
      </c>
      <c r="B56" s="248"/>
      <c r="C56" s="243">
        <v>69.3</v>
      </c>
      <c r="D56" s="244">
        <v>3.3000000000000002E-2</v>
      </c>
      <c r="E56" s="245">
        <v>3.2000000000000002E-3</v>
      </c>
      <c r="F56" s="238">
        <v>2.2779326000000002</v>
      </c>
      <c r="G56" s="246">
        <v>1.08E-3</v>
      </c>
      <c r="H56" s="246">
        <v>1.1E-4</v>
      </c>
      <c r="I56" s="240">
        <v>2.3359999999999999</v>
      </c>
    </row>
    <row r="57" spans="1:11" ht="16.5" customHeight="1" x14ac:dyDescent="0.25">
      <c r="A57" s="261" t="s">
        <v>342</v>
      </c>
      <c r="B57" s="512"/>
      <c r="C57" s="250"/>
      <c r="D57" s="251"/>
      <c r="E57" s="252"/>
      <c r="F57" s="262"/>
      <c r="G57" s="263"/>
      <c r="H57" s="213"/>
      <c r="I57" s="214"/>
    </row>
    <row r="58" spans="1:11" x14ac:dyDescent="0.25">
      <c r="A58" s="264" t="s">
        <v>70</v>
      </c>
      <c r="B58" s="234"/>
      <c r="C58" s="235">
        <v>69.3</v>
      </c>
      <c r="D58" s="236">
        <v>3.8E-3</v>
      </c>
      <c r="E58" s="237">
        <v>5.7000000000000002E-3</v>
      </c>
      <c r="F58" s="238">
        <v>2.2779326000000002</v>
      </c>
      <c r="G58" s="239">
        <v>1.2E-4</v>
      </c>
      <c r="H58" s="239">
        <v>1.9000000000000001E-4</v>
      </c>
      <c r="I58" s="240">
        <v>2.3370000000000002</v>
      </c>
    </row>
    <row r="59" spans="1:11" x14ac:dyDescent="0.25">
      <c r="A59" s="265" t="s">
        <v>87</v>
      </c>
      <c r="B59" s="266"/>
      <c r="C59" s="243">
        <v>69.3</v>
      </c>
      <c r="D59" s="244">
        <v>2.5000000000000001E-2</v>
      </c>
      <c r="E59" s="245">
        <v>8.0000000000000002E-3</v>
      </c>
      <c r="F59" s="238">
        <v>2.2779326000000002</v>
      </c>
      <c r="G59" s="246">
        <v>8.1999999999999998E-4</v>
      </c>
      <c r="H59" s="246">
        <v>2.5999999999999998E-4</v>
      </c>
      <c r="I59" s="240">
        <v>2.3769999999999998</v>
      </c>
    </row>
    <row r="60" spans="1:11" x14ac:dyDescent="0.25">
      <c r="A60" s="265" t="s">
        <v>155</v>
      </c>
      <c r="B60" s="266"/>
      <c r="C60" s="243">
        <v>69.3</v>
      </c>
      <c r="D60" s="244">
        <v>3.3000000000000002E-2</v>
      </c>
      <c r="E60" s="245">
        <v>3.2000000000000002E-3</v>
      </c>
      <c r="F60" s="238">
        <v>2.2779326000000002</v>
      </c>
      <c r="G60" s="246">
        <v>1.08E-3</v>
      </c>
      <c r="H60" s="246">
        <v>1.1E-4</v>
      </c>
      <c r="I60" s="240">
        <v>2.3359999999999999</v>
      </c>
    </row>
    <row r="61" spans="1:11" ht="23.25" customHeight="1" x14ac:dyDescent="0.25">
      <c r="A61" s="267" t="s">
        <v>12</v>
      </c>
      <c r="B61" s="268"/>
      <c r="C61" s="250"/>
      <c r="D61" s="251"/>
      <c r="E61" s="252"/>
      <c r="F61" s="269"/>
      <c r="G61" s="254"/>
      <c r="H61" s="255"/>
      <c r="I61" s="256"/>
    </row>
    <row r="62" spans="1:11" ht="20.25" customHeight="1" x14ac:dyDescent="0.25">
      <c r="A62" s="264" t="s">
        <v>154</v>
      </c>
      <c r="B62" s="234"/>
      <c r="C62" s="235">
        <v>74.099999999999994</v>
      </c>
      <c r="D62" s="236">
        <v>3.8999999999999998E-3</v>
      </c>
      <c r="E62" s="237">
        <v>3.8999999999999998E-3</v>
      </c>
      <c r="F62" s="270">
        <v>2.6997520000000002</v>
      </c>
      <c r="G62" s="239">
        <v>1.3999999999999999E-4</v>
      </c>
      <c r="H62" s="239">
        <v>1.3999999999999999E-4</v>
      </c>
      <c r="I62" s="240">
        <v>2.746</v>
      </c>
    </row>
    <row r="63" spans="1:11" x14ac:dyDescent="0.25">
      <c r="A63" s="265" t="s">
        <v>156</v>
      </c>
      <c r="B63" s="266"/>
      <c r="C63" s="243">
        <v>74.099999999999994</v>
      </c>
      <c r="D63" s="244">
        <v>3.8999999999999998E-3</v>
      </c>
      <c r="E63" s="245">
        <v>3.8999999999999998E-3</v>
      </c>
      <c r="F63" s="270">
        <v>2.6997520000000002</v>
      </c>
      <c r="G63" s="246">
        <v>1.3999999999999999E-4</v>
      </c>
      <c r="H63" s="246">
        <v>1.3999999999999999E-4</v>
      </c>
      <c r="I63" s="240">
        <v>2.746</v>
      </c>
    </row>
    <row r="64" spans="1:11" x14ac:dyDescent="0.25">
      <c r="A64" s="265" t="s">
        <v>159</v>
      </c>
      <c r="B64" s="266"/>
      <c r="C64" s="243">
        <v>74.099999999999994</v>
      </c>
      <c r="D64" s="244">
        <v>3.8999999999999998E-3</v>
      </c>
      <c r="E64" s="245">
        <v>3.8999999999999998E-3</v>
      </c>
      <c r="F64" s="270">
        <v>2.6997520000000002</v>
      </c>
      <c r="G64" s="246">
        <v>1.3999999999999999E-4</v>
      </c>
      <c r="H64" s="246">
        <v>1.3999999999999999E-4</v>
      </c>
      <c r="I64" s="240">
        <v>2.746</v>
      </c>
    </row>
    <row r="65" spans="1:10" x14ac:dyDescent="0.25">
      <c r="A65" s="265" t="s">
        <v>343</v>
      </c>
      <c r="B65" s="266"/>
      <c r="C65" s="243"/>
      <c r="D65" s="244"/>
      <c r="E65" s="271"/>
      <c r="F65" s="272">
        <v>1.5730000000000001E-2</v>
      </c>
      <c r="G65" s="273"/>
      <c r="H65" s="273"/>
      <c r="I65" s="274"/>
      <c r="J65" s="651" t="s">
        <v>344</v>
      </c>
    </row>
    <row r="66" spans="1:10" ht="19.5" customHeight="1" x14ac:dyDescent="0.25">
      <c r="A66" s="267" t="s">
        <v>158</v>
      </c>
      <c r="B66" s="268"/>
      <c r="C66" s="250"/>
      <c r="D66" s="251"/>
      <c r="E66" s="252"/>
      <c r="F66" s="269"/>
      <c r="G66" s="254"/>
      <c r="H66" s="255"/>
      <c r="I66" s="256"/>
    </row>
    <row r="67" spans="1:10" ht="17.25" customHeight="1" x14ac:dyDescent="0.25">
      <c r="A67" s="264" t="s">
        <v>345</v>
      </c>
      <c r="B67" s="234"/>
      <c r="C67" s="235">
        <v>69.599999999999994</v>
      </c>
      <c r="D67" s="236">
        <v>4.0000000000000001E-3</v>
      </c>
      <c r="E67" s="275">
        <v>5.7000000000000002E-3</v>
      </c>
      <c r="F67" s="276">
        <v>2.125</v>
      </c>
      <c r="G67" s="239">
        <v>8.0000000000000007E-5</v>
      </c>
      <c r="H67" s="239">
        <v>1.2E-4</v>
      </c>
      <c r="I67" s="240">
        <v>2.1789999999999998</v>
      </c>
    </row>
    <row r="68" spans="1:10" ht="16.5" customHeight="1" x14ac:dyDescent="0.25">
      <c r="A68" s="265" t="s">
        <v>346</v>
      </c>
      <c r="B68" s="266"/>
      <c r="C68" s="243">
        <v>73.599999999999994</v>
      </c>
      <c r="D68" s="244">
        <v>4.0000000000000001E-3</v>
      </c>
      <c r="E68" s="271">
        <v>3.8999999999999998E-3</v>
      </c>
      <c r="F68" s="272">
        <v>2.677</v>
      </c>
      <c r="G68" s="246">
        <v>9.0000000000000006E-5</v>
      </c>
      <c r="H68" s="246">
        <v>9.0000000000000006E-5</v>
      </c>
      <c r="I68" s="240">
        <v>2.722</v>
      </c>
    </row>
    <row r="69" spans="1:10" ht="16.5" customHeight="1" x14ac:dyDescent="0.25">
      <c r="A69" s="277" t="s">
        <v>347</v>
      </c>
      <c r="B69" s="268"/>
      <c r="C69" s="251">
        <f>+I69*C68/I68</f>
        <v>71.858692138133719</v>
      </c>
      <c r="D69" s="251">
        <v>4.0000000000000001E-3</v>
      </c>
      <c r="E69" s="252">
        <v>4.0000000000000001E-3</v>
      </c>
      <c r="F69" s="269">
        <v>2.6576</v>
      </c>
      <c r="G69" s="249">
        <v>9.0000000000000006E-5</v>
      </c>
      <c r="H69" s="249">
        <v>9.0000000000000006E-5</v>
      </c>
      <c r="I69" s="214">
        <v>2.6576</v>
      </c>
    </row>
    <row r="70" spans="1:10" x14ac:dyDescent="0.25">
      <c r="A70" s="261" t="s">
        <v>81</v>
      </c>
      <c r="B70" s="268"/>
      <c r="C70" s="269"/>
      <c r="D70" s="269"/>
      <c r="E70" s="278"/>
      <c r="F70" s="269"/>
      <c r="G70" s="254"/>
      <c r="H70" s="255"/>
      <c r="I70" s="256"/>
    </row>
    <row r="71" spans="1:10" x14ac:dyDescent="0.25">
      <c r="A71" s="264" t="s">
        <v>348</v>
      </c>
      <c r="B71" s="234"/>
      <c r="C71" s="235">
        <v>63.1</v>
      </c>
      <c r="D71" s="276">
        <v>6.2E-2</v>
      </c>
      <c r="E71" s="237">
        <v>2.0000000000000001E-4</v>
      </c>
      <c r="F71" s="276">
        <v>1.7310000000000001</v>
      </c>
      <c r="G71" s="239">
        <v>1.6999999999999999E-3</v>
      </c>
      <c r="H71" s="239">
        <v>1.0000000000000001E-5</v>
      </c>
      <c r="I71" s="240">
        <v>1.7749999999999999</v>
      </c>
    </row>
    <row r="72" spans="1:10" x14ac:dyDescent="0.25">
      <c r="A72" s="265" t="s">
        <v>159</v>
      </c>
      <c r="B72" s="266"/>
      <c r="C72" s="243">
        <v>63.1</v>
      </c>
      <c r="D72" s="272">
        <v>6.2E-2</v>
      </c>
      <c r="E72" s="245">
        <v>2.0000000000000001E-4</v>
      </c>
      <c r="F72" s="272">
        <v>1.7310000000000001</v>
      </c>
      <c r="G72" s="246">
        <v>1.6999999999999999E-3</v>
      </c>
      <c r="H72" s="246">
        <v>1.0000000000000001E-5</v>
      </c>
      <c r="I72" s="240">
        <v>1.7749999999999999</v>
      </c>
    </row>
    <row r="73" spans="1:10" ht="24" customHeight="1" x14ac:dyDescent="0.25">
      <c r="A73" s="261" t="s">
        <v>349</v>
      </c>
      <c r="B73" s="268"/>
      <c r="C73" s="250"/>
      <c r="D73" s="269"/>
      <c r="E73" s="278"/>
      <c r="F73" s="269"/>
      <c r="G73" s="249"/>
      <c r="H73" s="249"/>
      <c r="I73" s="256"/>
    </row>
    <row r="74" spans="1:10" ht="18" customHeight="1" x14ac:dyDescent="0.25">
      <c r="A74" s="264" t="s">
        <v>350</v>
      </c>
      <c r="B74" s="234"/>
      <c r="C74" s="235">
        <v>56.1</v>
      </c>
      <c r="D74" s="276">
        <v>9.1999999999999998E-2</v>
      </c>
      <c r="E74" s="237">
        <v>3.0000000000000001E-3</v>
      </c>
      <c r="F74" s="276">
        <v>2.6928000000000001</v>
      </c>
      <c r="G74" s="239">
        <v>4.4159999999999998E-3</v>
      </c>
      <c r="H74" s="239">
        <v>1.44E-4</v>
      </c>
      <c r="I74" s="214" t="s">
        <v>351</v>
      </c>
    </row>
    <row r="75" spans="1:10" x14ac:dyDescent="0.25">
      <c r="A75" s="265" t="s">
        <v>159</v>
      </c>
      <c r="B75" s="266"/>
      <c r="C75" s="243">
        <v>56.1</v>
      </c>
      <c r="D75" s="272">
        <v>9.1999999999999998E-2</v>
      </c>
      <c r="E75" s="245">
        <v>3.0000000000000001E-3</v>
      </c>
      <c r="F75" s="276">
        <v>2.6928000000000001</v>
      </c>
      <c r="G75" s="239">
        <v>4.4159999999999998E-3</v>
      </c>
      <c r="H75" s="239">
        <v>1.44E-4</v>
      </c>
      <c r="I75" s="504"/>
    </row>
    <row r="76" spans="1:10" x14ac:dyDescent="0.25">
      <c r="A76" s="265" t="s">
        <v>46</v>
      </c>
      <c r="B76" s="266"/>
      <c r="C76" s="243">
        <v>56.1</v>
      </c>
      <c r="D76" s="272">
        <v>9.1999999999999998E-2</v>
      </c>
      <c r="E76" s="245">
        <v>3.0000000000000001E-3</v>
      </c>
      <c r="F76" s="276">
        <v>2.6928000000000001</v>
      </c>
      <c r="G76" s="239">
        <v>4.4159999999999998E-3</v>
      </c>
      <c r="H76" s="239">
        <v>1.44E-4</v>
      </c>
      <c r="I76" s="505"/>
    </row>
    <row r="77" spans="1:10" ht="18" customHeight="1" x14ac:dyDescent="0.25">
      <c r="A77" s="261" t="s">
        <v>352</v>
      </c>
      <c r="B77" s="268"/>
      <c r="C77" s="269"/>
      <c r="D77" s="269"/>
      <c r="E77" s="278"/>
      <c r="F77" s="269"/>
      <c r="G77" s="255"/>
      <c r="H77" s="255"/>
      <c r="I77" s="256"/>
    </row>
    <row r="78" spans="1:10" ht="21.75" customHeight="1" x14ac:dyDescent="0.25">
      <c r="A78" s="279" t="s">
        <v>159</v>
      </c>
      <c r="B78" s="280"/>
      <c r="C78" s="281">
        <f>56.1*4.5/4.0695</f>
        <v>62.034647991153712</v>
      </c>
      <c r="D78" s="281">
        <v>2.9000000000000001E-2</v>
      </c>
      <c r="E78" s="282">
        <v>3.0000000000000001E-3</v>
      </c>
      <c r="F78" s="283">
        <f>1.266*4.5/4.0695</f>
        <v>1.3999262808698858</v>
      </c>
      <c r="G78" s="284">
        <v>6.4000000000000005E-4</v>
      </c>
      <c r="H78" s="284">
        <v>6.9999999999999994E-5</v>
      </c>
      <c r="I78" s="285">
        <v>1.302</v>
      </c>
    </row>
    <row r="79" spans="1:10" x14ac:dyDescent="0.25">
      <c r="A79" s="286"/>
      <c r="B79" s="172"/>
      <c r="C79" s="287"/>
      <c r="D79" s="172"/>
      <c r="E79" s="172"/>
      <c r="F79" s="172"/>
      <c r="G79" s="31"/>
      <c r="H79" s="31"/>
    </row>
    <row r="80" spans="1:10" x14ac:dyDescent="0.25">
      <c r="A80" s="288"/>
      <c r="B80" s="200"/>
      <c r="C80" s="289"/>
      <c r="D80" s="200"/>
      <c r="E80" s="200"/>
      <c r="F80" s="200"/>
      <c r="G80" s="230"/>
      <c r="H80" s="231"/>
    </row>
    <row r="81" spans="1:10" x14ac:dyDescent="0.25">
      <c r="A81" s="290"/>
      <c r="B81" s="225"/>
      <c r="C81" s="291" t="s">
        <v>338</v>
      </c>
      <c r="D81" s="291" t="s">
        <v>353</v>
      </c>
      <c r="E81" s="291" t="s">
        <v>354</v>
      </c>
      <c r="F81" s="291" t="s">
        <v>339</v>
      </c>
      <c r="G81" s="292" t="s">
        <v>355</v>
      </c>
      <c r="H81" s="293" t="s">
        <v>356</v>
      </c>
    </row>
    <row r="82" spans="1:10" x14ac:dyDescent="0.25">
      <c r="A82" s="290"/>
      <c r="B82" s="225"/>
      <c r="C82" s="225"/>
      <c r="D82" s="291" t="s">
        <v>357</v>
      </c>
      <c r="E82" s="291" t="s">
        <v>358</v>
      </c>
      <c r="F82" s="291"/>
      <c r="G82" s="292"/>
      <c r="H82" s="293"/>
    </row>
    <row r="83" spans="1:10" x14ac:dyDescent="0.25">
      <c r="A83" s="294" t="s">
        <v>161</v>
      </c>
      <c r="B83" s="295"/>
      <c r="C83" s="296">
        <v>69.3</v>
      </c>
      <c r="D83" s="297">
        <v>44.3</v>
      </c>
      <c r="E83" s="298">
        <v>0.74199999999999999</v>
      </c>
      <c r="F83" s="297">
        <f>+E83*D83*C83/(1000)</f>
        <v>2.2779325799999999</v>
      </c>
      <c r="G83" s="299">
        <v>3.8E-3</v>
      </c>
      <c r="H83" s="300">
        <v>5.7000000000000002E-3</v>
      </c>
    </row>
    <row r="84" spans="1:10" x14ac:dyDescent="0.25">
      <c r="A84" s="259" t="s">
        <v>162</v>
      </c>
      <c r="B84" s="260"/>
      <c r="C84" s="301">
        <v>69.3</v>
      </c>
      <c r="D84" s="302">
        <v>44.3</v>
      </c>
      <c r="E84" s="303">
        <v>0.74199999999999999</v>
      </c>
      <c r="F84" s="302">
        <f>+E84*D84*C84/(1000)</f>
        <v>2.2779325799999999</v>
      </c>
      <c r="G84" s="304">
        <v>3.8E-3</v>
      </c>
      <c r="H84" s="305">
        <v>5.7000000000000002E-3</v>
      </c>
    </row>
    <row r="85" spans="1:10" ht="17.25" x14ac:dyDescent="0.25">
      <c r="A85" s="259" t="s">
        <v>163</v>
      </c>
      <c r="B85" s="260"/>
      <c r="C85" s="301">
        <v>69.3</v>
      </c>
      <c r="D85" s="302">
        <v>44.3</v>
      </c>
      <c r="E85" s="303">
        <v>0.74199999999999999</v>
      </c>
      <c r="F85" s="302">
        <f>+E85*D85*C85/(1000)</f>
        <v>2.2779325799999999</v>
      </c>
      <c r="G85" s="304">
        <v>3.8E-3</v>
      </c>
      <c r="H85" s="305">
        <v>5.7000000000000002E-3</v>
      </c>
      <c r="J85" s="306"/>
    </row>
    <row r="86" spans="1:10" x14ac:dyDescent="0.25">
      <c r="A86" s="259" t="s">
        <v>164</v>
      </c>
      <c r="B86" s="260"/>
      <c r="C86" s="301">
        <v>69.3</v>
      </c>
      <c r="D86" s="302">
        <v>44.3</v>
      </c>
      <c r="E86" s="303">
        <v>0.74199999999999999</v>
      </c>
      <c r="F86" s="302">
        <f>+E86*D86*C86/(1000)</f>
        <v>2.2779325799999999</v>
      </c>
      <c r="G86" s="304">
        <v>3.8E-3</v>
      </c>
      <c r="H86" s="305">
        <v>5.7000000000000002E-3</v>
      </c>
    </row>
    <row r="87" spans="1:10" x14ac:dyDescent="0.25">
      <c r="A87" s="307" t="s">
        <v>12</v>
      </c>
      <c r="B87" s="260"/>
      <c r="C87" s="301"/>
      <c r="D87" s="302"/>
      <c r="E87" s="303"/>
      <c r="F87" s="302"/>
      <c r="G87" s="308"/>
      <c r="H87" s="305"/>
    </row>
    <row r="88" spans="1:10" x14ac:dyDescent="0.25">
      <c r="A88" s="259" t="s">
        <v>165</v>
      </c>
      <c r="B88" s="260"/>
      <c r="C88" s="301">
        <v>74.099999999999994</v>
      </c>
      <c r="D88" s="302">
        <v>43</v>
      </c>
      <c r="E88" s="303">
        <v>0.84730000000000005</v>
      </c>
      <c r="F88" s="302">
        <f>+E88*D88*C88/(1000)</f>
        <v>2.6997519899999998</v>
      </c>
      <c r="G88" s="304">
        <v>3.8999999999999998E-3</v>
      </c>
      <c r="H88" s="305">
        <v>3.8999999999999998E-3</v>
      </c>
    </row>
    <row r="89" spans="1:10" x14ac:dyDescent="0.25">
      <c r="A89" s="259" t="s">
        <v>161</v>
      </c>
      <c r="B89" s="260"/>
      <c r="C89" s="301">
        <v>74.099999999999994</v>
      </c>
      <c r="D89" s="302">
        <v>43</v>
      </c>
      <c r="E89" s="303">
        <v>0.84730000000000005</v>
      </c>
      <c r="F89" s="302">
        <f t="shared" ref="F89:F94" si="0">+E89*D89*C89/(1000)</f>
        <v>2.6997519899999998</v>
      </c>
      <c r="G89" s="304">
        <v>3.8999999999999998E-3</v>
      </c>
      <c r="H89" s="305">
        <v>3.8999999999999998E-3</v>
      </c>
    </row>
    <row r="90" spans="1:10" x14ac:dyDescent="0.25">
      <c r="A90" s="259" t="s">
        <v>166</v>
      </c>
      <c r="B90" s="260"/>
      <c r="C90" s="301">
        <v>74.099999999999994</v>
      </c>
      <c r="D90" s="302">
        <v>43</v>
      </c>
      <c r="E90" s="303">
        <v>0.84730000000000005</v>
      </c>
      <c r="F90" s="302">
        <f t="shared" si="0"/>
        <v>2.6997519899999998</v>
      </c>
      <c r="G90" s="304">
        <v>3.8999999999999998E-3</v>
      </c>
      <c r="H90" s="305">
        <v>3.8999999999999998E-3</v>
      </c>
    </row>
    <row r="91" spans="1:10" x14ac:dyDescent="0.25">
      <c r="A91" s="259" t="s">
        <v>163</v>
      </c>
      <c r="B91" s="260"/>
      <c r="C91" s="301">
        <v>74.099999999999994</v>
      </c>
      <c r="D91" s="302">
        <v>43</v>
      </c>
      <c r="E91" s="303">
        <v>0.84730000000000005</v>
      </c>
      <c r="F91" s="302">
        <f t="shared" si="0"/>
        <v>2.6997519899999998</v>
      </c>
      <c r="G91" s="304">
        <v>3.8999999999999998E-3</v>
      </c>
      <c r="H91" s="305">
        <v>3.8999999999999998E-3</v>
      </c>
    </row>
    <row r="92" spans="1:10" x14ac:dyDescent="0.25">
      <c r="A92" s="259" t="s">
        <v>167</v>
      </c>
      <c r="B92" s="260"/>
      <c r="C92" s="301">
        <v>74.099999999999994</v>
      </c>
      <c r="D92" s="302">
        <v>43</v>
      </c>
      <c r="E92" s="303">
        <v>0.84730000000000005</v>
      </c>
      <c r="F92" s="302">
        <f t="shared" si="0"/>
        <v>2.6997519899999998</v>
      </c>
      <c r="G92" s="304">
        <v>3.8999999999999998E-3</v>
      </c>
      <c r="H92" s="305">
        <v>3.8999999999999998E-3</v>
      </c>
    </row>
    <row r="93" spans="1:10" x14ac:dyDescent="0.25">
      <c r="A93" s="259" t="s">
        <v>168</v>
      </c>
      <c r="B93" s="260"/>
      <c r="C93" s="301">
        <v>74.099999999999994</v>
      </c>
      <c r="D93" s="302">
        <v>43</v>
      </c>
      <c r="E93" s="303">
        <v>0.84730000000000005</v>
      </c>
      <c r="F93" s="302">
        <f t="shared" si="0"/>
        <v>2.6997519899999998</v>
      </c>
      <c r="G93" s="304">
        <v>3.8999999999999998E-3</v>
      </c>
      <c r="H93" s="305">
        <v>3.8999999999999998E-3</v>
      </c>
    </row>
    <row r="94" spans="1:10" x14ac:dyDescent="0.25">
      <c r="A94" s="307" t="s">
        <v>169</v>
      </c>
      <c r="B94" s="260"/>
      <c r="C94" s="301">
        <v>77.400000000000006</v>
      </c>
      <c r="D94" s="302">
        <v>40.4</v>
      </c>
      <c r="E94" s="303">
        <v>0.95</v>
      </c>
      <c r="F94" s="302">
        <f t="shared" si="0"/>
        <v>2.970612</v>
      </c>
      <c r="G94" s="304">
        <v>3.0000000000000001E-3</v>
      </c>
      <c r="H94" s="305">
        <v>5.9999999999999995E-4</v>
      </c>
    </row>
    <row r="95" spans="1:10" x14ac:dyDescent="0.25">
      <c r="A95" s="259" t="s">
        <v>165</v>
      </c>
      <c r="B95" s="260"/>
      <c r="C95" s="301">
        <v>11.899532199999999</v>
      </c>
      <c r="D95" s="302"/>
      <c r="E95" s="303">
        <v>499.78035239999997</v>
      </c>
      <c r="F95" s="302"/>
      <c r="G95" s="304">
        <v>7.3942286708506799</v>
      </c>
      <c r="H95" s="308"/>
      <c r="I95" s="309"/>
    </row>
    <row r="96" spans="1:10" x14ac:dyDescent="0.25">
      <c r="A96" s="307" t="s">
        <v>172</v>
      </c>
      <c r="B96" s="260"/>
      <c r="C96" s="303"/>
      <c r="D96" s="302"/>
      <c r="E96" s="303"/>
      <c r="F96" s="302"/>
      <c r="G96" s="304"/>
      <c r="H96" s="308"/>
      <c r="I96" s="309"/>
    </row>
    <row r="97" spans="1:9" x14ac:dyDescent="0.25">
      <c r="A97" s="259" t="s">
        <v>173</v>
      </c>
      <c r="B97" s="260"/>
      <c r="C97" s="310">
        <v>8.5498776317235716</v>
      </c>
      <c r="D97" s="302"/>
      <c r="E97" s="303">
        <v>359.09486053238999</v>
      </c>
      <c r="F97" s="302"/>
      <c r="G97" s="304">
        <v>5.3127929110318597</v>
      </c>
      <c r="H97" s="308"/>
      <c r="I97" s="309"/>
    </row>
    <row r="98" spans="1:9" x14ac:dyDescent="0.25">
      <c r="A98" s="259" t="s">
        <v>174</v>
      </c>
      <c r="B98" s="260"/>
      <c r="C98" s="303">
        <v>9.6650494592219012</v>
      </c>
      <c r="D98" s="302"/>
      <c r="E98" s="303">
        <v>405.93207728731983</v>
      </c>
      <c r="F98" s="302"/>
      <c r="G98" s="304">
        <v>6.0057475046429509</v>
      </c>
      <c r="H98" s="308"/>
      <c r="I98" s="309"/>
    </row>
    <row r="99" spans="1:9" x14ac:dyDescent="0.25">
      <c r="A99" s="311"/>
      <c r="B99" s="260"/>
      <c r="C99" s="302"/>
      <c r="D99" s="302"/>
      <c r="E99" s="302"/>
      <c r="F99" s="302"/>
      <c r="G99" s="308"/>
      <c r="H99" s="305"/>
    </row>
    <row r="100" spans="1:9" x14ac:dyDescent="0.25">
      <c r="A100" s="311"/>
      <c r="B100" s="260"/>
      <c r="C100" s="302"/>
      <c r="D100" s="302"/>
      <c r="E100" s="302"/>
      <c r="F100" s="302"/>
      <c r="G100" s="308"/>
      <c r="H100" s="305"/>
    </row>
    <row r="101" spans="1:9" x14ac:dyDescent="0.25">
      <c r="A101" s="259" t="s">
        <v>359</v>
      </c>
      <c r="B101" s="260" t="s">
        <v>291</v>
      </c>
      <c r="C101" s="302">
        <v>14800</v>
      </c>
      <c r="D101" s="302" t="s">
        <v>300</v>
      </c>
      <c r="E101" s="302"/>
      <c r="F101" s="302" t="s">
        <v>309</v>
      </c>
      <c r="G101" s="308"/>
      <c r="H101" s="308" t="s">
        <v>360</v>
      </c>
      <c r="I101" s="309"/>
    </row>
    <row r="102" spans="1:9" x14ac:dyDescent="0.25">
      <c r="A102" s="259" t="s">
        <v>361</v>
      </c>
      <c r="B102" s="260"/>
      <c r="C102" s="302">
        <v>675</v>
      </c>
      <c r="D102" s="302"/>
      <c r="E102" s="302"/>
      <c r="F102" s="302"/>
      <c r="G102" s="308"/>
      <c r="H102" s="308"/>
      <c r="I102" s="309"/>
    </row>
    <row r="103" spans="1:9" x14ac:dyDescent="0.25">
      <c r="A103" s="259" t="s">
        <v>362</v>
      </c>
      <c r="B103" s="260"/>
      <c r="C103" s="302">
        <v>92</v>
      </c>
      <c r="D103" s="302"/>
      <c r="E103" s="302"/>
      <c r="F103" s="302"/>
      <c r="G103" s="308"/>
      <c r="H103" s="308"/>
      <c r="I103" s="309"/>
    </row>
    <row r="104" spans="1:9" x14ac:dyDescent="0.25">
      <c r="A104" s="259" t="s">
        <v>363</v>
      </c>
      <c r="B104" s="260"/>
      <c r="C104" s="302">
        <v>3500</v>
      </c>
      <c r="D104" s="302"/>
      <c r="E104" s="302"/>
      <c r="F104" s="302"/>
      <c r="G104" s="308"/>
      <c r="H104" s="308"/>
      <c r="I104" s="309"/>
    </row>
    <row r="105" spans="1:9" x14ac:dyDescent="0.25">
      <c r="A105" s="259" t="s">
        <v>364</v>
      </c>
      <c r="B105" s="260"/>
      <c r="C105" s="302">
        <v>1100</v>
      </c>
      <c r="D105" s="302"/>
      <c r="E105" s="302"/>
      <c r="F105" s="302"/>
      <c r="G105" s="308"/>
      <c r="H105" s="308"/>
      <c r="I105" s="309"/>
    </row>
    <row r="106" spans="1:9" x14ac:dyDescent="0.25">
      <c r="A106" s="259" t="s">
        <v>365</v>
      </c>
      <c r="B106" s="260"/>
      <c r="C106" s="302">
        <v>1430</v>
      </c>
      <c r="D106" s="302"/>
      <c r="E106" s="302"/>
      <c r="F106" s="302"/>
      <c r="G106" s="308"/>
      <c r="H106" s="308"/>
      <c r="I106" s="309"/>
    </row>
    <row r="107" spans="1:9" x14ac:dyDescent="0.25">
      <c r="A107" s="259" t="s">
        <v>366</v>
      </c>
      <c r="B107" s="260"/>
      <c r="C107" s="302">
        <v>353</v>
      </c>
      <c r="D107" s="302"/>
      <c r="E107" s="302"/>
      <c r="F107" s="302"/>
      <c r="G107" s="308"/>
      <c r="H107" s="308"/>
      <c r="I107" s="309"/>
    </row>
    <row r="108" spans="1:9" x14ac:dyDescent="0.25">
      <c r="A108" s="259" t="s">
        <v>367</v>
      </c>
      <c r="B108" s="260"/>
      <c r="C108" s="302">
        <v>4470</v>
      </c>
      <c r="D108" s="302"/>
      <c r="E108" s="302"/>
      <c r="F108" s="302"/>
      <c r="G108" s="308"/>
      <c r="H108" s="308"/>
      <c r="I108" s="309"/>
    </row>
    <row r="109" spans="1:9" x14ac:dyDescent="0.25">
      <c r="A109" s="259" t="s">
        <v>368</v>
      </c>
      <c r="B109" s="260"/>
      <c r="C109" s="302">
        <v>53</v>
      </c>
      <c r="D109" s="302"/>
      <c r="E109" s="302"/>
      <c r="F109" s="302"/>
      <c r="G109" s="308"/>
      <c r="H109" s="308"/>
      <c r="I109" s="309"/>
    </row>
    <row r="110" spans="1:9" x14ac:dyDescent="0.25">
      <c r="A110" s="259" t="s">
        <v>369</v>
      </c>
      <c r="B110" s="260"/>
      <c r="C110" s="302">
        <v>124</v>
      </c>
      <c r="D110" s="302"/>
      <c r="E110" s="302"/>
      <c r="F110" s="302"/>
      <c r="G110" s="308"/>
      <c r="H110" s="308"/>
      <c r="I110" s="309"/>
    </row>
    <row r="111" spans="1:9" x14ac:dyDescent="0.25">
      <c r="A111" s="259" t="s">
        <v>370</v>
      </c>
      <c r="B111" s="260"/>
      <c r="C111" s="302">
        <v>12</v>
      </c>
      <c r="D111" s="302"/>
      <c r="E111" s="302"/>
      <c r="F111" s="302"/>
      <c r="G111" s="308"/>
      <c r="H111" s="308"/>
      <c r="I111" s="309"/>
    </row>
    <row r="112" spans="1:9" x14ac:dyDescent="0.25">
      <c r="A112" s="259" t="s">
        <v>371</v>
      </c>
      <c r="B112" s="260"/>
      <c r="C112" s="302">
        <v>3220</v>
      </c>
      <c r="D112" s="302"/>
      <c r="E112" s="302"/>
      <c r="F112" s="302"/>
      <c r="G112" s="308"/>
      <c r="H112" s="308"/>
      <c r="I112" s="309"/>
    </row>
    <row r="113" spans="1:9" x14ac:dyDescent="0.25">
      <c r="A113" s="259" t="s">
        <v>372</v>
      </c>
      <c r="B113" s="260"/>
      <c r="C113" s="302">
        <v>1340</v>
      </c>
      <c r="D113" s="302"/>
      <c r="E113" s="302"/>
      <c r="F113" s="302"/>
      <c r="G113" s="308"/>
      <c r="H113" s="308"/>
      <c r="I113" s="309"/>
    </row>
    <row r="114" spans="1:9" ht="30" x14ac:dyDescent="0.25">
      <c r="A114" s="259" t="s">
        <v>373</v>
      </c>
      <c r="B114" s="260"/>
      <c r="C114" s="302">
        <v>1370</v>
      </c>
      <c r="D114" s="302"/>
      <c r="E114" s="302"/>
      <c r="F114" s="302"/>
      <c r="G114" s="308"/>
      <c r="H114" s="308"/>
      <c r="I114" s="309"/>
    </row>
    <row r="115" spans="1:9" x14ac:dyDescent="0.25">
      <c r="A115" s="259" t="s">
        <v>374</v>
      </c>
      <c r="B115" s="260"/>
      <c r="C115" s="302">
        <v>9810</v>
      </c>
      <c r="D115" s="302"/>
      <c r="E115" s="302"/>
      <c r="F115" s="302"/>
      <c r="G115" s="308"/>
      <c r="H115" s="308"/>
      <c r="I115" s="309"/>
    </row>
    <row r="116" spans="1:9" x14ac:dyDescent="0.25">
      <c r="A116" s="259" t="s">
        <v>375</v>
      </c>
      <c r="B116" s="260"/>
      <c r="C116" s="302">
        <v>693</v>
      </c>
      <c r="D116" s="302"/>
      <c r="E116" s="302"/>
      <c r="F116" s="302"/>
      <c r="G116" s="308"/>
      <c r="H116" s="308"/>
      <c r="I116" s="309"/>
    </row>
    <row r="117" spans="1:9" x14ac:dyDescent="0.25">
      <c r="A117" s="259" t="s">
        <v>376</v>
      </c>
      <c r="B117" s="260"/>
      <c r="C117" s="302">
        <v>1030</v>
      </c>
      <c r="D117" s="302"/>
      <c r="E117" s="302"/>
      <c r="F117" s="302"/>
      <c r="G117" s="308"/>
      <c r="H117" s="308"/>
      <c r="I117" s="309"/>
    </row>
    <row r="118" spans="1:9" x14ac:dyDescent="0.25">
      <c r="A118" s="259" t="s">
        <v>377</v>
      </c>
      <c r="B118" s="260"/>
      <c r="C118" s="302">
        <v>794</v>
      </c>
      <c r="D118" s="302"/>
      <c r="E118" s="302"/>
      <c r="F118" s="302"/>
      <c r="G118" s="308"/>
      <c r="H118" s="308"/>
      <c r="I118" s="309"/>
    </row>
    <row r="119" spans="1:9" x14ac:dyDescent="0.25">
      <c r="A119" s="259" t="s">
        <v>378</v>
      </c>
      <c r="B119" s="260"/>
      <c r="C119" s="302">
        <v>1640</v>
      </c>
      <c r="D119" s="302"/>
      <c r="E119" s="302"/>
      <c r="F119" s="302"/>
      <c r="G119" s="308"/>
      <c r="H119" s="308"/>
      <c r="I119" s="309"/>
    </row>
    <row r="120" spans="1:9" x14ac:dyDescent="0.25">
      <c r="A120" s="259"/>
      <c r="B120" s="260"/>
      <c r="C120" s="302"/>
      <c r="D120" s="302"/>
      <c r="E120" s="302"/>
      <c r="F120" s="302"/>
      <c r="G120" s="308"/>
      <c r="H120" s="305"/>
    </row>
    <row r="121" spans="1:9" x14ac:dyDescent="0.25">
      <c r="A121" s="307" t="s">
        <v>171</v>
      </c>
      <c r="B121" s="312"/>
      <c r="C121" s="302"/>
      <c r="D121" s="302"/>
      <c r="E121" s="302"/>
      <c r="F121" s="302"/>
      <c r="G121" s="308"/>
      <c r="H121" s="305"/>
    </row>
    <row r="122" spans="1:9" x14ac:dyDescent="0.25">
      <c r="A122" s="259" t="s">
        <v>165</v>
      </c>
      <c r="B122" s="312"/>
      <c r="C122" s="313">
        <v>77.400000000000006</v>
      </c>
      <c r="D122" s="313">
        <v>40.4</v>
      </c>
      <c r="E122" s="302"/>
      <c r="F122" s="314">
        <f>+D122*C122/1000</f>
        <v>3.12696</v>
      </c>
      <c r="G122" s="308"/>
      <c r="H122" s="305"/>
    </row>
    <row r="123" spans="1:9" x14ac:dyDescent="0.25">
      <c r="A123" s="307" t="s">
        <v>172</v>
      </c>
      <c r="B123" s="312"/>
      <c r="C123" s="302"/>
      <c r="D123" s="302"/>
      <c r="E123" s="302"/>
      <c r="F123" s="302"/>
      <c r="G123" s="308"/>
      <c r="H123" s="305"/>
    </row>
    <row r="124" spans="1:9" x14ac:dyDescent="0.25">
      <c r="A124" s="259" t="s">
        <v>173</v>
      </c>
      <c r="B124" s="312"/>
      <c r="C124" s="301">
        <v>69.3</v>
      </c>
      <c r="D124" s="302">
        <v>44.3</v>
      </c>
      <c r="E124" s="303">
        <v>0.74199999999999999</v>
      </c>
      <c r="F124" s="302">
        <f>+E124*D124*C124/(1000)</f>
        <v>2.2779325799999999</v>
      </c>
      <c r="G124" s="304">
        <v>3.8E-3</v>
      </c>
      <c r="H124" s="305">
        <v>5.7000000000000002E-3</v>
      </c>
    </row>
    <row r="125" spans="1:9" x14ac:dyDescent="0.25">
      <c r="A125" s="315" t="s">
        <v>174</v>
      </c>
      <c r="B125" s="316"/>
      <c r="C125" s="317">
        <v>71.8</v>
      </c>
      <c r="D125" s="317">
        <v>43.8</v>
      </c>
      <c r="E125" s="318"/>
      <c r="F125" s="317">
        <v>3.149</v>
      </c>
      <c r="G125" s="319"/>
      <c r="H125" s="320"/>
    </row>
    <row r="127" spans="1:9" hidden="1" x14ac:dyDescent="0.25">
      <c r="A127" s="321"/>
      <c r="B127" s="322"/>
      <c r="C127" s="322"/>
      <c r="D127" s="322"/>
      <c r="E127" s="322"/>
      <c r="F127" s="323"/>
    </row>
    <row r="128" spans="1:9" hidden="1" x14ac:dyDescent="0.25">
      <c r="A128" s="324" t="s">
        <v>379</v>
      </c>
      <c r="B128" s="325"/>
      <c r="C128" s="325"/>
      <c r="D128" s="325"/>
      <c r="E128" s="325"/>
      <c r="F128" s="326"/>
    </row>
    <row r="129" spans="1:10" hidden="1" x14ac:dyDescent="0.25">
      <c r="A129" s="327" t="s">
        <v>380</v>
      </c>
      <c r="B129" s="328"/>
      <c r="C129" s="328" t="s">
        <v>52</v>
      </c>
      <c r="D129" s="328"/>
      <c r="E129" s="329"/>
      <c r="F129" s="326"/>
    </row>
    <row r="130" spans="1:10" s="155" customFormat="1" ht="14.45" hidden="1" customHeight="1" x14ac:dyDescent="0.25">
      <c r="A130" s="330">
        <v>410</v>
      </c>
      <c r="B130" s="331"/>
      <c r="C130" s="332">
        <v>1725</v>
      </c>
      <c r="D130" s="506" t="s">
        <v>381</v>
      </c>
      <c r="E130" s="507"/>
      <c r="F130" s="326"/>
      <c r="I130" s="172"/>
      <c r="J130" s="172"/>
    </row>
    <row r="131" spans="1:10" s="155" customFormat="1" ht="14.45" hidden="1" customHeight="1" x14ac:dyDescent="0.25">
      <c r="A131" s="330">
        <v>507</v>
      </c>
      <c r="B131" s="331"/>
      <c r="C131" s="332">
        <v>3850</v>
      </c>
      <c r="D131" s="508"/>
      <c r="E131" s="509"/>
      <c r="F131" s="326"/>
      <c r="I131" s="172"/>
      <c r="J131" s="172"/>
    </row>
    <row r="132" spans="1:10" s="155" customFormat="1" ht="14.45" hidden="1" customHeight="1" x14ac:dyDescent="0.25">
      <c r="A132" s="330">
        <v>614</v>
      </c>
      <c r="B132" s="331"/>
      <c r="C132" s="332">
        <v>7400</v>
      </c>
      <c r="D132" s="508"/>
      <c r="E132" s="509"/>
      <c r="F132" s="326"/>
      <c r="I132" s="172"/>
      <c r="J132" s="172"/>
    </row>
    <row r="133" spans="1:10" s="155" customFormat="1" ht="14.45" hidden="1" customHeight="1" x14ac:dyDescent="0.25">
      <c r="A133" s="330" t="s">
        <v>294</v>
      </c>
      <c r="B133" s="331"/>
      <c r="C133" s="332">
        <v>1300</v>
      </c>
      <c r="D133" s="508"/>
      <c r="E133" s="509"/>
      <c r="F133" s="326"/>
      <c r="I133" s="172"/>
      <c r="J133" s="172"/>
    </row>
    <row r="134" spans="1:10" s="155" customFormat="1" ht="14.45" hidden="1" customHeight="1" x14ac:dyDescent="0.25">
      <c r="A134" s="330" t="s">
        <v>382</v>
      </c>
      <c r="B134" s="331"/>
      <c r="C134" s="332">
        <v>2900</v>
      </c>
      <c r="D134" s="508"/>
      <c r="E134" s="509"/>
      <c r="F134" s="326"/>
      <c r="I134" s="172"/>
      <c r="J134" s="172"/>
    </row>
    <row r="135" spans="1:10" s="155" customFormat="1" ht="14.45" hidden="1" customHeight="1" x14ac:dyDescent="0.25">
      <c r="A135" s="330" t="s">
        <v>311</v>
      </c>
      <c r="B135" s="331"/>
      <c r="C135" s="332">
        <v>3922</v>
      </c>
      <c r="D135" s="508"/>
      <c r="E135" s="509"/>
      <c r="F135" s="326"/>
      <c r="I135" s="172"/>
      <c r="J135" s="172"/>
    </row>
    <row r="136" spans="1:10" s="155" customFormat="1" ht="14.45" hidden="1" customHeight="1" x14ac:dyDescent="0.25">
      <c r="A136" s="330" t="s">
        <v>326</v>
      </c>
      <c r="B136" s="331"/>
      <c r="C136" s="332">
        <v>1653</v>
      </c>
      <c r="D136" s="508"/>
      <c r="E136" s="509"/>
      <c r="F136" s="326"/>
      <c r="I136" s="172"/>
      <c r="J136" s="172"/>
    </row>
    <row r="137" spans="1:10" s="155" customFormat="1" ht="14.45" hidden="1" customHeight="1" x14ac:dyDescent="0.25">
      <c r="A137" s="330" t="s">
        <v>303</v>
      </c>
      <c r="B137" s="331"/>
      <c r="C137" s="332">
        <v>1995</v>
      </c>
      <c r="D137" s="508"/>
      <c r="E137" s="509"/>
      <c r="F137" s="326"/>
      <c r="I137" s="172"/>
      <c r="J137" s="172"/>
    </row>
    <row r="138" spans="1:10" s="155" customFormat="1" ht="14.45" hidden="1" customHeight="1" x14ac:dyDescent="0.25">
      <c r="A138" s="330" t="s">
        <v>103</v>
      </c>
      <c r="B138" s="331"/>
      <c r="C138" s="332">
        <v>1810</v>
      </c>
      <c r="D138" s="508"/>
      <c r="E138" s="509"/>
      <c r="F138" s="326"/>
      <c r="I138" s="172"/>
      <c r="J138" s="172"/>
    </row>
    <row r="139" spans="1:10" s="155" customFormat="1" ht="14.45" hidden="1" customHeight="1" x14ac:dyDescent="0.25">
      <c r="A139" s="333" t="s">
        <v>115</v>
      </c>
      <c r="B139" s="331"/>
      <c r="C139" s="334">
        <v>9200</v>
      </c>
      <c r="D139" s="508"/>
      <c r="E139" s="509"/>
      <c r="F139" s="326"/>
      <c r="I139" s="172"/>
      <c r="J139" s="172"/>
    </row>
    <row r="140" spans="1:10" s="155" customFormat="1" ht="14.45" hidden="1" customHeight="1" x14ac:dyDescent="0.25">
      <c r="A140" s="333" t="s">
        <v>116</v>
      </c>
      <c r="B140" s="331"/>
      <c r="C140" s="334">
        <v>6500</v>
      </c>
      <c r="D140" s="508"/>
      <c r="E140" s="509"/>
      <c r="F140" s="326"/>
      <c r="I140" s="172"/>
      <c r="J140" s="172"/>
    </row>
    <row r="141" spans="1:10" s="155" customFormat="1" ht="14.45" hidden="1" customHeight="1" x14ac:dyDescent="0.25">
      <c r="A141" s="333" t="s">
        <v>117</v>
      </c>
      <c r="B141" s="331"/>
      <c r="C141" s="334">
        <v>7000</v>
      </c>
      <c r="D141" s="508"/>
      <c r="E141" s="509"/>
      <c r="F141" s="326"/>
      <c r="I141" s="172"/>
      <c r="J141" s="172"/>
    </row>
    <row r="142" spans="1:10" s="155" customFormat="1" ht="14.45" hidden="1" customHeight="1" x14ac:dyDescent="0.25">
      <c r="A142" s="333" t="s">
        <v>314</v>
      </c>
      <c r="B142" s="331"/>
      <c r="C142" s="334">
        <v>8700</v>
      </c>
      <c r="D142" s="508"/>
      <c r="E142" s="509"/>
      <c r="F142" s="326"/>
      <c r="I142" s="172"/>
      <c r="J142" s="172"/>
    </row>
    <row r="143" spans="1:10" s="155" customFormat="1" ht="14.45" hidden="1" customHeight="1" x14ac:dyDescent="0.25">
      <c r="A143" s="333" t="s">
        <v>295</v>
      </c>
      <c r="B143" s="331"/>
      <c r="C143" s="334">
        <v>7000</v>
      </c>
      <c r="D143" s="508"/>
      <c r="E143" s="509"/>
      <c r="F143" s="326"/>
      <c r="I143" s="172"/>
      <c r="J143" s="172"/>
    </row>
    <row r="144" spans="1:10" s="155" customFormat="1" ht="14.45" hidden="1" customHeight="1" x14ac:dyDescent="0.25">
      <c r="A144" s="335" t="s">
        <v>304</v>
      </c>
      <c r="B144" s="336"/>
      <c r="C144" s="337">
        <v>7400</v>
      </c>
      <c r="D144" s="510"/>
      <c r="E144" s="511"/>
      <c r="F144" s="326"/>
      <c r="I144" s="172"/>
      <c r="J144" s="172"/>
    </row>
    <row r="145" spans="1:14" s="155" customFormat="1" hidden="1" x14ac:dyDescent="0.25">
      <c r="A145" s="338"/>
      <c r="B145" s="339"/>
      <c r="C145" s="339"/>
      <c r="D145" s="339"/>
      <c r="E145" s="339"/>
      <c r="F145" s="340"/>
      <c r="I145" s="172"/>
      <c r="J145" s="172"/>
    </row>
    <row r="147" spans="1:14" hidden="1" x14ac:dyDescent="0.25">
      <c r="A147" s="341" t="s">
        <v>383</v>
      </c>
      <c r="B147" s="342"/>
      <c r="C147" s="342"/>
      <c r="D147" s="342"/>
      <c r="E147" s="342"/>
      <c r="F147" s="343"/>
    </row>
    <row r="148" spans="1:14" ht="30" hidden="1" x14ac:dyDescent="0.25">
      <c r="A148" s="344"/>
      <c r="B148" s="345" t="s">
        <v>52</v>
      </c>
      <c r="C148" s="345" t="s">
        <v>384</v>
      </c>
      <c r="D148" s="345" t="s">
        <v>385</v>
      </c>
      <c r="E148" s="345" t="s">
        <v>385</v>
      </c>
      <c r="F148" s="346" t="s">
        <v>386</v>
      </c>
      <c r="G148" s="347"/>
      <c r="H148" s="347"/>
      <c r="I148" s="348" t="s">
        <v>387</v>
      </c>
      <c r="J148" s="348"/>
      <c r="K148" s="347"/>
      <c r="L148" s="347"/>
      <c r="M148" s="347"/>
      <c r="N148" s="349"/>
    </row>
    <row r="149" spans="1:14" hidden="1" x14ac:dyDescent="0.25">
      <c r="A149" s="350"/>
      <c r="B149" s="351" t="s">
        <v>170</v>
      </c>
      <c r="C149" s="351"/>
      <c r="D149" s="351" t="s">
        <v>306</v>
      </c>
      <c r="E149" s="351" t="s">
        <v>325</v>
      </c>
      <c r="F149" s="352" t="s">
        <v>388</v>
      </c>
      <c r="G149" s="347"/>
      <c r="H149" s="347"/>
      <c r="I149" s="348" t="s">
        <v>170</v>
      </c>
      <c r="J149" s="348" t="s">
        <v>389</v>
      </c>
      <c r="K149" s="347"/>
      <c r="L149" s="347"/>
      <c r="M149" s="347"/>
      <c r="N149" s="349"/>
    </row>
    <row r="150" spans="1:14" hidden="1" x14ac:dyDescent="0.25">
      <c r="A150" s="350"/>
      <c r="B150" s="351" t="s">
        <v>338</v>
      </c>
      <c r="C150" s="351" t="s">
        <v>357</v>
      </c>
      <c r="D150" s="351" t="s">
        <v>390</v>
      </c>
      <c r="E150" s="351" t="s">
        <v>391</v>
      </c>
      <c r="F150" s="352"/>
      <c r="G150" s="347"/>
      <c r="H150" s="347"/>
      <c r="I150" s="348"/>
      <c r="J150" s="348"/>
      <c r="K150" s="347"/>
      <c r="L150" s="347"/>
      <c r="M150" s="347"/>
      <c r="N150" s="349"/>
    </row>
    <row r="151" spans="1:14" ht="25.5" hidden="1" x14ac:dyDescent="0.25">
      <c r="A151" s="353" t="s">
        <v>392</v>
      </c>
      <c r="B151" s="354">
        <v>74.099999999999994</v>
      </c>
      <c r="C151" s="354">
        <v>43</v>
      </c>
      <c r="D151" s="354">
        <f>+C151*B151/1000</f>
        <v>3.1862999999999997</v>
      </c>
      <c r="E151" s="354">
        <f>+D151*F151/1000</f>
        <v>3.0588479999999999E-3</v>
      </c>
      <c r="F151" s="355">
        <v>0.96</v>
      </c>
      <c r="I151" s="356">
        <f>+C151</f>
        <v>43</v>
      </c>
      <c r="J151" s="172">
        <f>1000000/F151</f>
        <v>1041666.6666666667</v>
      </c>
    </row>
    <row r="152" spans="1:14" ht="25.5" hidden="1" x14ac:dyDescent="0.25">
      <c r="A152" s="353" t="s">
        <v>393</v>
      </c>
      <c r="B152" s="354">
        <v>77.400000000000006</v>
      </c>
      <c r="C152" s="354">
        <v>40.4</v>
      </c>
      <c r="D152" s="354">
        <f t="shared" ref="D152:D163" si="1">+C152*B152/1000</f>
        <v>3.12696</v>
      </c>
      <c r="E152" s="354">
        <f t="shared" ref="E152:E161" si="2">+D152*F152/1000</f>
        <v>2.9706120000000001E-3</v>
      </c>
      <c r="F152" s="355">
        <v>0.95</v>
      </c>
      <c r="I152" s="356">
        <f t="shared" ref="I152:I163" si="3">+C152</f>
        <v>40.4</v>
      </c>
      <c r="J152" s="172">
        <f t="shared" ref="J152:J163" si="4">1000000/F152</f>
        <v>1052631.5789473685</v>
      </c>
    </row>
    <row r="153" spans="1:14" hidden="1" x14ac:dyDescent="0.25">
      <c r="A153" s="353" t="s">
        <v>394</v>
      </c>
      <c r="B153" s="354">
        <v>71.900000000000006</v>
      </c>
      <c r="C153" s="354">
        <v>43.8</v>
      </c>
      <c r="D153" s="354">
        <f t="shared" si="1"/>
        <v>3.1492200000000001</v>
      </c>
      <c r="E153" s="354">
        <f t="shared" si="2"/>
        <v>2.5823603999999998E-3</v>
      </c>
      <c r="F153" s="355">
        <v>0.82</v>
      </c>
      <c r="I153" s="356">
        <f t="shared" si="3"/>
        <v>43.8</v>
      </c>
      <c r="J153" s="172">
        <f t="shared" si="4"/>
        <v>1219512.1951219514</v>
      </c>
    </row>
    <row r="154" spans="1:14" hidden="1" x14ac:dyDescent="0.25">
      <c r="A154" s="353" t="s">
        <v>395</v>
      </c>
      <c r="B154" s="354">
        <v>63.1</v>
      </c>
      <c r="C154" s="354">
        <v>47.3</v>
      </c>
      <c r="D154" s="354">
        <f t="shared" si="1"/>
        <v>2.9846300000000001</v>
      </c>
      <c r="E154" s="354"/>
      <c r="F154" s="355"/>
      <c r="I154" s="356">
        <f t="shared" si="3"/>
        <v>47.3</v>
      </c>
      <c r="J154" s="172" t="e">
        <f t="shared" si="4"/>
        <v>#DIV/0!</v>
      </c>
    </row>
    <row r="155" spans="1:14" hidden="1" x14ac:dyDescent="0.25">
      <c r="A155" s="353" t="s">
        <v>396</v>
      </c>
      <c r="B155" s="354">
        <v>70.7</v>
      </c>
      <c r="C155" s="354">
        <v>43.75</v>
      </c>
      <c r="D155" s="354">
        <f t="shared" si="1"/>
        <v>3.0931250000000001</v>
      </c>
      <c r="E155" s="354">
        <f t="shared" si="2"/>
        <v>2.5363625000000001E-3</v>
      </c>
      <c r="F155" s="355">
        <v>0.82</v>
      </c>
      <c r="I155" s="356">
        <f t="shared" si="3"/>
        <v>43.75</v>
      </c>
      <c r="J155" s="172">
        <f t="shared" si="4"/>
        <v>1219512.1951219514</v>
      </c>
    </row>
    <row r="156" spans="1:14" hidden="1" x14ac:dyDescent="0.25">
      <c r="A156" s="353" t="s">
        <v>397</v>
      </c>
      <c r="B156" s="354">
        <v>62.9</v>
      </c>
      <c r="C156" s="354">
        <v>47.72</v>
      </c>
      <c r="D156" s="354">
        <f t="shared" si="1"/>
        <v>3.0015879999999999</v>
      </c>
      <c r="E156" s="354">
        <f t="shared" si="2"/>
        <v>1.4827844719999999E-3</v>
      </c>
      <c r="F156" s="355">
        <v>0.49399999999999999</v>
      </c>
      <c r="I156" s="356">
        <f t="shared" si="3"/>
        <v>47.72</v>
      </c>
      <c r="J156" s="172">
        <f t="shared" si="4"/>
        <v>2024291.4979757085</v>
      </c>
    </row>
    <row r="157" spans="1:14" hidden="1" x14ac:dyDescent="0.25">
      <c r="A157" s="353" t="s">
        <v>398</v>
      </c>
      <c r="B157" s="354">
        <v>61.6</v>
      </c>
      <c r="C157" s="354">
        <v>46.4</v>
      </c>
      <c r="D157" s="354">
        <f t="shared" si="1"/>
        <v>2.8582399999999999</v>
      </c>
      <c r="E157" s="354">
        <f t="shared" si="2"/>
        <v>1.6291967999999999E-3</v>
      </c>
      <c r="F157" s="355">
        <v>0.56999999999999995</v>
      </c>
      <c r="I157" s="356">
        <f t="shared" si="3"/>
        <v>46.4</v>
      </c>
      <c r="J157" s="172">
        <f t="shared" si="4"/>
        <v>1754385.9649122809</v>
      </c>
    </row>
    <row r="158" spans="1:14" hidden="1" x14ac:dyDescent="0.25">
      <c r="A158" s="353" t="s">
        <v>399</v>
      </c>
      <c r="B158" s="354">
        <v>64.900000000000006</v>
      </c>
      <c r="C158" s="354">
        <v>46.62</v>
      </c>
      <c r="D158" s="354">
        <f t="shared" si="1"/>
        <v>3.0256379999999998</v>
      </c>
      <c r="E158" s="354"/>
      <c r="F158" s="355"/>
      <c r="I158" s="356">
        <f t="shared" si="3"/>
        <v>46.62</v>
      </c>
      <c r="J158" s="172" t="e">
        <f t="shared" si="4"/>
        <v>#DIV/0!</v>
      </c>
    </row>
    <row r="159" spans="1:14" hidden="1" x14ac:dyDescent="0.25">
      <c r="A159" s="353" t="s">
        <v>400</v>
      </c>
      <c r="B159" s="354">
        <v>64.8</v>
      </c>
      <c r="C159" s="354">
        <v>46.83</v>
      </c>
      <c r="D159" s="354">
        <f t="shared" si="1"/>
        <v>3.0345839999999997</v>
      </c>
      <c r="E159" s="354">
        <f t="shared" si="2"/>
        <v>1.7721970559999999E-3</v>
      </c>
      <c r="F159" s="355">
        <v>0.58399999999999996</v>
      </c>
      <c r="I159" s="356">
        <f t="shared" si="3"/>
        <v>46.83</v>
      </c>
      <c r="J159" s="172">
        <f t="shared" si="4"/>
        <v>1712328.7671232878</v>
      </c>
    </row>
    <row r="160" spans="1:14" hidden="1" x14ac:dyDescent="0.25">
      <c r="A160" s="353" t="s">
        <v>401</v>
      </c>
      <c r="B160" s="354">
        <v>57.6</v>
      </c>
      <c r="C160" s="354">
        <v>49.5</v>
      </c>
      <c r="D160" s="354">
        <f t="shared" si="1"/>
        <v>2.8512000000000004</v>
      </c>
      <c r="E160" s="354"/>
      <c r="F160" s="355"/>
      <c r="I160" s="356">
        <f t="shared" si="3"/>
        <v>49.5</v>
      </c>
      <c r="J160" s="172" t="e">
        <f t="shared" si="4"/>
        <v>#DIV/0!</v>
      </c>
    </row>
    <row r="161" spans="1:11" hidden="1" x14ac:dyDescent="0.25">
      <c r="A161" s="353" t="s">
        <v>402</v>
      </c>
      <c r="B161" s="354">
        <v>73.3</v>
      </c>
      <c r="C161" s="354">
        <v>42.3</v>
      </c>
      <c r="D161" s="354">
        <f t="shared" si="1"/>
        <v>3.1005899999999995</v>
      </c>
      <c r="E161" s="354">
        <f t="shared" si="2"/>
        <v>2.4804719999999996E-3</v>
      </c>
      <c r="F161" s="355">
        <v>0.8</v>
      </c>
      <c r="I161" s="356">
        <f t="shared" si="3"/>
        <v>42.3</v>
      </c>
      <c r="J161" s="172">
        <f t="shared" si="4"/>
        <v>1250000</v>
      </c>
    </row>
    <row r="162" spans="1:11" s="155" customFormat="1" hidden="1" x14ac:dyDescent="0.25">
      <c r="A162" s="357" t="s">
        <v>403</v>
      </c>
      <c r="B162" s="358">
        <v>73.3</v>
      </c>
      <c r="C162" s="358">
        <v>44.5</v>
      </c>
      <c r="D162" s="358">
        <f t="shared" si="1"/>
        <v>3.2618499999999999</v>
      </c>
      <c r="E162" s="358"/>
      <c r="F162" s="359"/>
      <c r="I162" s="356">
        <f t="shared" si="3"/>
        <v>44.5</v>
      </c>
      <c r="J162" s="172" t="e">
        <f t="shared" si="4"/>
        <v>#DIV/0!</v>
      </c>
    </row>
    <row r="163" spans="1:11" s="155" customFormat="1" hidden="1" x14ac:dyDescent="0.25">
      <c r="A163" s="360" t="s">
        <v>404</v>
      </c>
      <c r="B163" s="361">
        <v>97.5</v>
      </c>
      <c r="C163" s="361">
        <v>32.5</v>
      </c>
      <c r="D163" s="361">
        <f t="shared" si="1"/>
        <v>3.1687500000000002</v>
      </c>
      <c r="E163" s="361"/>
      <c r="F163" s="362"/>
      <c r="I163" s="356">
        <f t="shared" si="3"/>
        <v>32.5</v>
      </c>
      <c r="J163" s="172" t="e">
        <f t="shared" si="4"/>
        <v>#DIV/0!</v>
      </c>
    </row>
    <row r="164" spans="1:11" s="155" customFormat="1" hidden="1" x14ac:dyDescent="0.25">
      <c r="A164" s="363"/>
      <c r="B164" s="364"/>
      <c r="C164" s="171"/>
      <c r="D164" s="171"/>
      <c r="E164" s="171"/>
      <c r="F164" s="171"/>
      <c r="I164" s="365"/>
      <c r="J164" s="365"/>
      <c r="K164" s="366"/>
    </row>
    <row r="165" spans="1:11" s="155" customFormat="1" hidden="1" x14ac:dyDescent="0.25">
      <c r="A165" s="367"/>
      <c r="B165" s="364"/>
      <c r="C165" s="171"/>
      <c r="D165" s="171"/>
      <c r="E165" s="171"/>
      <c r="F165" s="171"/>
      <c r="I165" s="365"/>
      <c r="J165" s="365"/>
      <c r="K165" s="366"/>
    </row>
    <row r="166" spans="1:11" s="155" customFormat="1" hidden="1" x14ac:dyDescent="0.25">
      <c r="A166" s="368"/>
      <c r="B166" s="171"/>
      <c r="C166" s="171"/>
      <c r="D166" s="369"/>
      <c r="E166" s="369"/>
      <c r="F166" s="370"/>
      <c r="G166" s="366"/>
      <c r="H166" s="366"/>
      <c r="I166" s="365"/>
      <c r="J166" s="365"/>
      <c r="K166" s="366"/>
    </row>
    <row r="167" spans="1:11" s="155" customFormat="1" hidden="1" x14ac:dyDescent="0.25">
      <c r="A167" s="957" t="s">
        <v>405</v>
      </c>
      <c r="B167" s="958"/>
      <c r="C167" s="958"/>
      <c r="D167" s="959"/>
      <c r="E167" s="171"/>
      <c r="F167" s="171"/>
      <c r="I167" s="172"/>
      <c r="J167" s="172"/>
    </row>
    <row r="168" spans="1:11" s="155" customFormat="1" ht="30" hidden="1" x14ac:dyDescent="0.25">
      <c r="A168" s="373"/>
      <c r="B168" s="345" t="s">
        <v>52</v>
      </c>
      <c r="C168" s="345" t="s">
        <v>384</v>
      </c>
      <c r="D168" s="374" t="s">
        <v>385</v>
      </c>
      <c r="E168" s="171"/>
      <c r="F168" s="171"/>
      <c r="I168" s="172"/>
      <c r="J168" s="172"/>
    </row>
    <row r="169" spans="1:11" s="155" customFormat="1" hidden="1" x14ac:dyDescent="0.25">
      <c r="A169" s="373"/>
      <c r="B169" s="351" t="s">
        <v>170</v>
      </c>
      <c r="C169" s="351"/>
      <c r="D169" s="375" t="s">
        <v>306</v>
      </c>
      <c r="E169" s="171"/>
      <c r="F169" s="171"/>
      <c r="I169" s="172"/>
      <c r="J169" s="172"/>
    </row>
    <row r="170" spans="1:11" s="155" customFormat="1" hidden="1" x14ac:dyDescent="0.25">
      <c r="A170" s="373"/>
      <c r="B170" s="351" t="s">
        <v>338</v>
      </c>
      <c r="C170" s="376" t="s">
        <v>357</v>
      </c>
      <c r="D170" s="377" t="s">
        <v>390</v>
      </c>
      <c r="E170" s="171"/>
      <c r="F170" s="171"/>
      <c r="I170" s="172"/>
      <c r="J170" s="172"/>
    </row>
    <row r="171" spans="1:11" s="155" customFormat="1" hidden="1" x14ac:dyDescent="0.25">
      <c r="A171" s="378" t="s">
        <v>406</v>
      </c>
      <c r="B171" s="379">
        <v>56.1</v>
      </c>
      <c r="C171" s="380">
        <v>48</v>
      </c>
      <c r="D171" s="381">
        <f>+C171*B171/1000</f>
        <v>2.6928000000000001</v>
      </c>
      <c r="E171" s="171"/>
      <c r="F171" s="171"/>
      <c r="I171" s="172"/>
      <c r="J171" s="172"/>
    </row>
    <row r="172" spans="1:11" s="155" customFormat="1" hidden="1" x14ac:dyDescent="0.25">
      <c r="A172" s="382" t="s">
        <v>407</v>
      </c>
      <c r="B172" s="383">
        <v>54.6</v>
      </c>
      <c r="C172" s="384">
        <v>50.4</v>
      </c>
      <c r="D172" s="385">
        <f>+C172*B172/1000</f>
        <v>2.7518400000000001</v>
      </c>
      <c r="E172" s="171"/>
      <c r="F172" s="171"/>
      <c r="I172" s="172"/>
      <c r="J172" s="172"/>
    </row>
    <row r="173" spans="1:11" s="155" customFormat="1" hidden="1" x14ac:dyDescent="0.25">
      <c r="A173" s="386" t="s">
        <v>408</v>
      </c>
      <c r="B173" s="387">
        <v>54.6</v>
      </c>
      <c r="C173" s="387">
        <v>50.4</v>
      </c>
      <c r="D173" s="355">
        <f>+C173*B173/1000</f>
        <v>2.7518400000000001</v>
      </c>
      <c r="E173" s="171"/>
      <c r="F173" s="171"/>
      <c r="I173" s="172"/>
      <c r="J173" s="172"/>
    </row>
    <row r="174" spans="1:11" s="155" customFormat="1" hidden="1" x14ac:dyDescent="0.25">
      <c r="A174" s="386" t="s">
        <v>409</v>
      </c>
      <c r="B174" s="387">
        <v>54.6</v>
      </c>
      <c r="C174" s="387">
        <v>50.4</v>
      </c>
      <c r="D174" s="355">
        <f>+C174*B174/1000</f>
        <v>2.7518400000000001</v>
      </c>
      <c r="E174" s="171"/>
      <c r="F174" s="171"/>
      <c r="I174" s="172"/>
      <c r="J174" s="172"/>
    </row>
    <row r="175" spans="1:11" s="155" customFormat="1" hidden="1" x14ac:dyDescent="0.25">
      <c r="A175" s="360" t="s">
        <v>410</v>
      </c>
      <c r="B175" s="388">
        <v>57.6</v>
      </c>
      <c r="C175" s="389"/>
      <c r="D175" s="390"/>
      <c r="E175" s="171"/>
      <c r="F175" s="171"/>
      <c r="I175" s="172"/>
      <c r="J175" s="172"/>
    </row>
    <row r="176" spans="1:11" s="155" customFormat="1" hidden="1" x14ac:dyDescent="0.25">
      <c r="A176" s="391"/>
      <c r="B176" s="392"/>
      <c r="C176" s="393"/>
      <c r="D176" s="394"/>
      <c r="E176" s="171"/>
      <c r="F176" s="171"/>
      <c r="I176" s="172"/>
      <c r="J176" s="172"/>
    </row>
    <row r="177" spans="1:13" s="155" customFormat="1" hidden="1" x14ac:dyDescent="0.25">
      <c r="A177" s="960" t="s">
        <v>411</v>
      </c>
      <c r="B177" s="961"/>
      <c r="C177" s="392"/>
      <c r="D177" s="395"/>
      <c r="E177" s="171"/>
      <c r="F177" s="171"/>
      <c r="I177" s="172"/>
      <c r="J177" s="172"/>
    </row>
    <row r="178" spans="1:13" s="172" customFormat="1" ht="30" hidden="1" x14ac:dyDescent="0.25">
      <c r="A178" s="373"/>
      <c r="B178" s="345" t="s">
        <v>52</v>
      </c>
      <c r="C178" s="345" t="s">
        <v>384</v>
      </c>
      <c r="D178" s="374" t="s">
        <v>385</v>
      </c>
      <c r="E178" s="171"/>
      <c r="F178" s="171"/>
      <c r="G178" s="155"/>
      <c r="H178" s="155"/>
      <c r="K178" s="155"/>
      <c r="L178" s="155"/>
      <c r="M178" s="155"/>
    </row>
    <row r="179" spans="1:13" s="172" customFormat="1" hidden="1" x14ac:dyDescent="0.25">
      <c r="A179" s="373"/>
      <c r="B179" s="351" t="s">
        <v>170</v>
      </c>
      <c r="C179" s="351"/>
      <c r="D179" s="375" t="s">
        <v>306</v>
      </c>
      <c r="E179" s="171"/>
      <c r="F179" s="171"/>
      <c r="G179" s="155"/>
      <c r="H179" s="155"/>
      <c r="K179" s="155"/>
      <c r="L179" s="155"/>
      <c r="M179" s="155"/>
    </row>
    <row r="180" spans="1:13" s="172" customFormat="1" hidden="1" x14ac:dyDescent="0.25">
      <c r="A180" s="373"/>
      <c r="B180" s="351" t="s">
        <v>338</v>
      </c>
      <c r="C180" s="351" t="s">
        <v>357</v>
      </c>
      <c r="D180" s="375" t="s">
        <v>390</v>
      </c>
      <c r="E180" s="171"/>
      <c r="F180" s="171"/>
      <c r="G180" s="155"/>
      <c r="H180" s="155"/>
      <c r="K180" s="155"/>
      <c r="L180" s="155"/>
      <c r="M180" s="155"/>
    </row>
    <row r="181" spans="1:13" s="172" customFormat="1" hidden="1" x14ac:dyDescent="0.25">
      <c r="A181" s="353" t="s">
        <v>412</v>
      </c>
      <c r="B181" s="396">
        <v>94.6</v>
      </c>
      <c r="C181" s="396">
        <v>25.8</v>
      </c>
      <c r="D181" s="355">
        <f>+C181*B181/1000</f>
        <v>2.44068</v>
      </c>
      <c r="E181" s="171"/>
      <c r="F181" s="171"/>
      <c r="G181" s="155"/>
      <c r="H181" s="155"/>
      <c r="K181" s="155"/>
      <c r="L181" s="155"/>
      <c r="M181" s="155"/>
    </row>
    <row r="182" spans="1:13" s="172" customFormat="1" hidden="1" x14ac:dyDescent="0.25">
      <c r="A182" s="353" t="s">
        <v>413</v>
      </c>
      <c r="B182" s="396">
        <v>98.3</v>
      </c>
      <c r="C182" s="396">
        <v>26.7</v>
      </c>
      <c r="D182" s="355">
        <f>+C182*B182/1000</f>
        <v>2.6246099999999997</v>
      </c>
      <c r="E182" s="171"/>
      <c r="F182" s="171"/>
      <c r="G182" s="155"/>
      <c r="H182" s="155"/>
      <c r="K182" s="155"/>
      <c r="L182" s="155"/>
      <c r="M182" s="155"/>
    </row>
    <row r="183" spans="1:13" s="172" customFormat="1" hidden="1" x14ac:dyDescent="0.25">
      <c r="A183" s="353" t="s">
        <v>414</v>
      </c>
      <c r="B183" s="396">
        <v>96.1</v>
      </c>
      <c r="C183" s="396">
        <v>18.899999999999999</v>
      </c>
      <c r="D183" s="355">
        <f>+C183*B183/1000</f>
        <v>1.8162899999999997</v>
      </c>
      <c r="E183" s="171"/>
      <c r="F183" s="171"/>
      <c r="G183" s="155"/>
      <c r="H183" s="155"/>
      <c r="K183" s="155"/>
      <c r="L183" s="155"/>
      <c r="M183" s="155"/>
    </row>
    <row r="184" spans="1:13" s="172" customFormat="1" hidden="1" x14ac:dyDescent="0.25">
      <c r="A184" s="360" t="s">
        <v>415</v>
      </c>
      <c r="B184" s="388">
        <v>101.1</v>
      </c>
      <c r="C184" s="388">
        <v>11.9</v>
      </c>
      <c r="D184" s="362">
        <f>+C184*B184/1000</f>
        <v>1.20309</v>
      </c>
      <c r="E184" s="171"/>
      <c r="F184" s="171"/>
      <c r="G184" s="155"/>
      <c r="H184" s="155"/>
      <c r="K184" s="155"/>
      <c r="L184" s="155"/>
      <c r="M184" s="155"/>
    </row>
    <row r="185" spans="1:13" s="172" customFormat="1" hidden="1" x14ac:dyDescent="0.25">
      <c r="A185" s="397"/>
      <c r="B185" s="398"/>
      <c r="C185" s="398"/>
      <c r="D185" s="369"/>
      <c r="E185" s="171"/>
      <c r="F185" s="171"/>
      <c r="G185" s="155"/>
      <c r="H185" s="155"/>
      <c r="K185" s="155"/>
      <c r="L185" s="155"/>
      <c r="M185" s="155"/>
    </row>
    <row r="186" spans="1:13" s="172" customFormat="1" hidden="1" x14ac:dyDescent="0.25">
      <c r="A186" s="962" t="s">
        <v>416</v>
      </c>
      <c r="B186" s="962"/>
      <c r="C186" s="393"/>
      <c r="D186" s="393"/>
      <c r="E186" s="393"/>
      <c r="F186" s="393"/>
      <c r="G186" s="399"/>
      <c r="H186" s="400"/>
      <c r="K186" s="155"/>
      <c r="L186" s="155"/>
      <c r="M186" s="155"/>
    </row>
    <row r="187" spans="1:13" s="172" customFormat="1" hidden="1" x14ac:dyDescent="0.25">
      <c r="A187" s="373"/>
      <c r="B187" s="401"/>
      <c r="C187" s="392"/>
      <c r="D187" s="392"/>
      <c r="E187" s="392"/>
      <c r="F187" s="392"/>
      <c r="G187" s="402"/>
      <c r="H187" s="403"/>
      <c r="K187" s="155"/>
      <c r="L187" s="155"/>
      <c r="M187" s="155"/>
    </row>
    <row r="188" spans="1:13" s="172" customFormat="1" hidden="1" x14ac:dyDescent="0.25">
      <c r="A188" s="371"/>
      <c r="B188" s="372" t="s">
        <v>417</v>
      </c>
      <c r="C188" s="371" t="s">
        <v>418</v>
      </c>
      <c r="D188" s="393" t="s">
        <v>419</v>
      </c>
      <c r="E188" s="393"/>
      <c r="F188" s="393"/>
      <c r="G188" s="400"/>
      <c r="H188" s="403"/>
      <c r="K188" s="155"/>
      <c r="L188" s="155"/>
      <c r="M188" s="155"/>
    </row>
    <row r="189" spans="1:13" s="172" customFormat="1" hidden="1" x14ac:dyDescent="0.25">
      <c r="A189" s="404" t="s">
        <v>420</v>
      </c>
      <c r="B189" s="342">
        <v>30.2</v>
      </c>
      <c r="C189" s="405">
        <f>+B189*D189</f>
        <v>2567</v>
      </c>
      <c r="D189" s="342">
        <v>85</v>
      </c>
      <c r="E189" s="406"/>
      <c r="F189" s="342"/>
      <c r="G189" s="407"/>
      <c r="H189" s="403"/>
      <c r="K189" s="155"/>
      <c r="L189" s="155"/>
      <c r="M189" s="155"/>
    </row>
    <row r="190" spans="1:13" s="172" customFormat="1" hidden="1" x14ac:dyDescent="0.25">
      <c r="A190" s="408" t="s">
        <v>421</v>
      </c>
      <c r="B190" s="409">
        <v>26.4</v>
      </c>
      <c r="C190" s="405">
        <f>+B190*D189</f>
        <v>2244</v>
      </c>
      <c r="D190" s="409"/>
      <c r="E190" s="410"/>
      <c r="F190" s="409"/>
      <c r="G190" s="411"/>
      <c r="H190" s="403"/>
      <c r="K190" s="155"/>
      <c r="L190" s="155"/>
      <c r="M190" s="155"/>
    </row>
    <row r="191" spans="1:13" s="172" customFormat="1" hidden="1" x14ac:dyDescent="0.25">
      <c r="A191" s="412" t="s">
        <v>422</v>
      </c>
      <c r="B191" s="409"/>
      <c r="C191" s="413" t="s">
        <v>423</v>
      </c>
      <c r="D191" s="409"/>
      <c r="E191" s="409"/>
      <c r="F191" s="409"/>
      <c r="G191" s="414"/>
      <c r="H191" s="415"/>
      <c r="K191" s="155"/>
      <c r="L191" s="155"/>
      <c r="M191" s="155"/>
    </row>
    <row r="192" spans="1:13" s="172" customFormat="1" hidden="1" x14ac:dyDescent="0.25">
      <c r="A192" s="171"/>
      <c r="B192" s="171"/>
      <c r="C192" s="171"/>
      <c r="D192" s="171"/>
      <c r="E192" s="171"/>
      <c r="F192" s="171"/>
      <c r="G192" s="155"/>
      <c r="H192" s="155"/>
      <c r="K192" s="155"/>
      <c r="L192" s="155"/>
      <c r="M192" s="155"/>
    </row>
  </sheetData>
  <sheetProtection algorithmName="SHA-512" hashValue="h9+eDI1LP8PbXmQM9uMG0TmTHKNkGAtGLs/Br3rzvCAMgP9Ysd+dZkB9uQZEVuCd/WJ/ydnXByGVcaf7hvN2Bw==" saltValue="oG2VeGMgTm4UAu+7M5etrg==" spinCount="100000" sheet="1" selectLockedCells="1"/>
  <mergeCells count="7">
    <mergeCell ref="A167:D167"/>
    <mergeCell ref="A177:B177"/>
    <mergeCell ref="A186:B186"/>
    <mergeCell ref="A1:K4"/>
    <mergeCell ref="A34:E36"/>
    <mergeCell ref="C47:E47"/>
    <mergeCell ref="F47:I47"/>
  </mergeCells>
  <hyperlinks>
    <hyperlink ref="D130" r:id="rId1" xr:uid="{00000000-0004-0000-0D00-000000000000}"/>
    <hyperlink ref="D130:E144" r:id="rId2" display="מקור מידע למקדמי הפליטה בלינק הבא (לחץ)" xr:uid="{00000000-0004-0000-0D00-000001000000}"/>
  </hyperlinks>
  <pageMargins left="0.70866141732283472" right="0.70866141732283472" top="0.74803149606299213" bottom="0.74803149606299213" header="0.31496062992125984" footer="0.31496062992125984"/>
  <pageSetup paperSize="9" scale="55" orientation="landscape" r:id="rId3"/>
  <headerFooter>
    <oddFooter>&amp;CPage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C6255-88A7-42A3-ACE4-A8ABB1C35172}">
  <sheetPr>
    <tabColor rgb="FF66F084"/>
  </sheetPr>
  <dimension ref="A1:K20"/>
  <sheetViews>
    <sheetView rightToLeft="1" topLeftCell="A2" workbookViewId="0">
      <selection activeCell="E17" sqref="E17:E19"/>
    </sheetView>
  </sheetViews>
  <sheetFormatPr defaultRowHeight="14.25" x14ac:dyDescent="0.2"/>
  <cols>
    <col min="2" max="2" width="45" customWidth="1"/>
    <col min="5" max="5" width="34.375" customWidth="1"/>
  </cols>
  <sheetData>
    <row r="1" spans="1:11" ht="31.5" x14ac:dyDescent="0.5">
      <c r="A1" s="595" t="s">
        <v>466</v>
      </c>
      <c r="B1" s="576"/>
      <c r="C1" s="576"/>
      <c r="D1" s="576"/>
      <c r="E1" s="517"/>
    </row>
    <row r="2" spans="1:11" ht="18.75" x14ac:dyDescent="0.3">
      <c r="A2" s="595" t="s">
        <v>524</v>
      </c>
      <c r="B2" s="577"/>
      <c r="C2" s="577"/>
      <c r="D2" s="577"/>
      <c r="E2" s="517"/>
    </row>
    <row r="3" spans="1:11" ht="18.75" x14ac:dyDescent="0.2">
      <c r="A3" s="592"/>
      <c r="B3" s="592"/>
      <c r="C3" s="592"/>
      <c r="D3" s="592"/>
      <c r="E3" s="593"/>
    </row>
    <row r="4" spans="1:11" s="590" customFormat="1" ht="24" customHeight="1" x14ac:dyDescent="0.5">
      <c r="A4" s="594" t="s">
        <v>479</v>
      </c>
      <c r="B4" s="591"/>
      <c r="C4" s="591"/>
      <c r="D4" s="591"/>
      <c r="E4" s="591"/>
      <c r="F4" s="589"/>
      <c r="G4" s="589"/>
      <c r="H4" s="589"/>
      <c r="I4" s="589"/>
      <c r="J4" s="589"/>
      <c r="K4" s="589"/>
    </row>
    <row r="5" spans="1:11" ht="15" customHeight="1" thickBot="1" x14ac:dyDescent="0.35">
      <c r="A5" s="586" t="s">
        <v>486</v>
      </c>
      <c r="B5" s="492"/>
      <c r="C5" s="492"/>
      <c r="D5" s="492"/>
      <c r="E5" s="492"/>
    </row>
    <row r="6" spans="1:11" ht="16.5" thickBot="1" x14ac:dyDescent="0.3">
      <c r="A6" s="481" t="s">
        <v>480</v>
      </c>
      <c r="B6" s="481"/>
      <c r="C6" s="481"/>
      <c r="D6" s="481"/>
      <c r="E6" s="967" t="s">
        <v>542</v>
      </c>
    </row>
    <row r="7" spans="1:11" ht="16.5" thickBot="1" x14ac:dyDescent="0.3">
      <c r="A7" s="481" t="s">
        <v>484</v>
      </c>
      <c r="B7" s="481"/>
      <c r="C7" s="481"/>
      <c r="D7" s="481"/>
      <c r="E7" s="968">
        <v>511039448</v>
      </c>
    </row>
    <row r="8" spans="1:11" ht="16.5" thickBot="1" x14ac:dyDescent="0.3">
      <c r="A8" s="481" t="s">
        <v>483</v>
      </c>
      <c r="B8" s="481"/>
      <c r="C8" s="481"/>
      <c r="D8" s="481"/>
      <c r="E8" s="968" t="s">
        <v>543</v>
      </c>
    </row>
    <row r="9" spans="1:11" ht="16.5" thickBot="1" x14ac:dyDescent="0.3">
      <c r="A9" s="481" t="s">
        <v>481</v>
      </c>
      <c r="B9" s="481"/>
      <c r="C9" s="481"/>
      <c r="D9" s="481"/>
      <c r="E9" s="888">
        <v>2024</v>
      </c>
    </row>
    <row r="10" spans="1:11" ht="19.5" thickBot="1" x14ac:dyDescent="0.35">
      <c r="A10" s="585" t="s">
        <v>441</v>
      </c>
      <c r="B10" s="489"/>
      <c r="C10" s="489"/>
      <c r="D10" s="489"/>
      <c r="E10" s="728"/>
    </row>
    <row r="11" spans="1:11" ht="16.5" thickBot="1" x14ac:dyDescent="0.3">
      <c r="A11" s="481" t="s">
        <v>449</v>
      </c>
      <c r="B11" s="481"/>
      <c r="C11" s="481"/>
      <c r="D11" s="481"/>
      <c r="E11" s="968" t="s">
        <v>544</v>
      </c>
    </row>
    <row r="12" spans="1:11" ht="16.5" thickBot="1" x14ac:dyDescent="0.3">
      <c r="A12" s="481" t="s">
        <v>450</v>
      </c>
      <c r="B12" s="481"/>
      <c r="C12" s="481"/>
      <c r="D12" s="481"/>
      <c r="E12" s="968" t="s">
        <v>545</v>
      </c>
    </row>
    <row r="13" spans="1:11" ht="16.5" thickBot="1" x14ac:dyDescent="0.3">
      <c r="A13" s="481" t="s">
        <v>451</v>
      </c>
      <c r="B13" s="481"/>
      <c r="C13" s="481"/>
      <c r="D13" s="481"/>
      <c r="E13" s="968" t="s">
        <v>546</v>
      </c>
    </row>
    <row r="14" spans="1:11" ht="16.5" thickBot="1" x14ac:dyDescent="0.3">
      <c r="A14" s="481" t="s">
        <v>452</v>
      </c>
      <c r="B14" s="481"/>
      <c r="C14" s="481"/>
      <c r="D14" s="481"/>
      <c r="E14" s="968">
        <v>529458827</v>
      </c>
    </row>
    <row r="15" spans="1:11" ht="18.75" x14ac:dyDescent="0.3">
      <c r="A15" s="587" t="s">
        <v>442</v>
      </c>
      <c r="B15" s="587"/>
      <c r="C15" s="587"/>
      <c r="D15" s="490"/>
      <c r="E15" s="729"/>
    </row>
    <row r="16" spans="1:11" ht="16.5" thickBot="1" x14ac:dyDescent="0.3">
      <c r="A16" s="588" t="s">
        <v>443</v>
      </c>
      <c r="B16" s="491"/>
      <c r="C16" s="491"/>
      <c r="D16" s="491"/>
      <c r="E16" s="730"/>
    </row>
    <row r="17" spans="1:5" ht="16.5" thickBot="1" x14ac:dyDescent="0.3">
      <c r="A17" s="481" t="s">
        <v>449</v>
      </c>
      <c r="B17" s="481"/>
      <c r="C17" s="481"/>
      <c r="D17" s="481"/>
      <c r="E17" s="968" t="s">
        <v>544</v>
      </c>
    </row>
    <row r="18" spans="1:5" ht="16.5" thickBot="1" x14ac:dyDescent="0.3">
      <c r="A18" s="481" t="s">
        <v>450</v>
      </c>
      <c r="B18" s="481"/>
      <c r="C18" s="481"/>
      <c r="D18" s="481"/>
      <c r="E18" s="968" t="s">
        <v>545</v>
      </c>
    </row>
    <row r="19" spans="1:5" ht="16.5" thickBot="1" x14ac:dyDescent="0.3">
      <c r="A19" s="481" t="s">
        <v>451</v>
      </c>
      <c r="B19" s="481"/>
      <c r="C19" s="481"/>
      <c r="D19" s="481"/>
      <c r="E19" s="968" t="s">
        <v>546</v>
      </c>
    </row>
    <row r="20" spans="1:5" x14ac:dyDescent="0.2">
      <c r="E20" s="20"/>
    </row>
  </sheetData>
  <sheetProtection algorithmName="SHA-512" hashValue="mQLO8os8LdHwVdeBZVLZo7TiJ2J1xW5rbaJGSeIZESpetzsjQ6tweyqHtnGLYCkchqjzlEF8s1wpCvdjYo0A3w==" saltValue="2bfZ6mJg2upC+OhIlBB76A==" spinCount="100000" sheet="1" selectLockedCells="1"/>
  <conditionalFormatting sqref="E9">
    <cfRule type="expression" dxfId="82" priority="7">
      <formula>SUM(#REF!)&lt;&gt;0</formula>
    </cfRule>
  </conditionalFormatting>
  <conditionalFormatting sqref="E6:E8">
    <cfRule type="expression" dxfId="7" priority="3">
      <formula>SUM(#REF!)&lt;&gt;0</formula>
    </cfRule>
  </conditionalFormatting>
  <conditionalFormatting sqref="E11:E14">
    <cfRule type="expression" dxfId="6" priority="2">
      <formula>SUM(#REF!)&lt;&gt;0</formula>
    </cfRule>
  </conditionalFormatting>
  <conditionalFormatting sqref="E17:E19">
    <cfRule type="expression" dxfId="5" priority="1">
      <formula>SUM(#REF!)&lt;&gt;0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'מיפוי שמות'!$Q$2:$Q$5</xm:f>
          </x14:formula1>
          <xm:sqref>E8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45E754"/>
  </sheetPr>
  <dimension ref="A1:K3539"/>
  <sheetViews>
    <sheetView rightToLeft="1" topLeftCell="A130" zoomScale="55" zoomScaleNormal="55" workbookViewId="0">
      <selection activeCell="G75" sqref="G75"/>
    </sheetView>
  </sheetViews>
  <sheetFormatPr defaultColWidth="12.625" defaultRowHeight="15" customHeight="1" outlineLevelCol="1" x14ac:dyDescent="0.25"/>
  <cols>
    <col min="1" max="1" width="18.125" style="889" customWidth="1"/>
    <col min="2" max="2" width="60.375" style="889" customWidth="1"/>
    <col min="3" max="3" width="43" style="889" customWidth="1"/>
    <col min="4" max="4" width="16.25" style="889" customWidth="1"/>
    <col min="5" max="5" width="18.625" style="889" customWidth="1" outlineLevel="1"/>
    <col min="6" max="6" width="23.75" style="889" customWidth="1"/>
    <col min="7" max="7" width="25.5" style="889" customWidth="1"/>
    <col min="8" max="8" width="31.125" style="877" customWidth="1"/>
    <col min="9" max="9" width="19.875" style="514" customWidth="1"/>
    <col min="10" max="10" width="20.375" style="514" customWidth="1"/>
    <col min="11" max="11" width="12.625" style="513"/>
    <col min="12" max="16384" width="12.625" style="25"/>
  </cols>
  <sheetData>
    <row r="1" spans="1:11" ht="30.95" customHeight="1" x14ac:dyDescent="0.35">
      <c r="A1" s="653" t="s">
        <v>494</v>
      </c>
      <c r="B1" s="598"/>
      <c r="C1" s="601" t="str">
        <f>'פרטי המדווח'!E6</f>
        <v>מאיה תור בע"מ</v>
      </c>
      <c r="D1" s="883" t="s">
        <v>529</v>
      </c>
      <c r="E1" s="895">
        <f>'פרטי המדווח'!E7</f>
        <v>511039448</v>
      </c>
      <c r="G1" s="877"/>
    </row>
    <row r="2" spans="1:11" ht="32.1" customHeight="1" x14ac:dyDescent="0.35">
      <c r="A2" s="653" t="s">
        <v>496</v>
      </c>
      <c r="B2" s="598"/>
      <c r="C2" s="598"/>
      <c r="D2" s="598"/>
      <c r="E2" s="890"/>
      <c r="G2" s="877"/>
    </row>
    <row r="3" spans="1:11" ht="30.95" customHeight="1" x14ac:dyDescent="0.25">
      <c r="A3" s="877"/>
      <c r="B3" s="592"/>
      <c r="C3" s="592"/>
      <c r="D3" s="592"/>
      <c r="E3" s="592"/>
      <c r="F3" s="891"/>
      <c r="G3" s="877"/>
    </row>
    <row r="4" spans="1:11" ht="27.4" customHeight="1" x14ac:dyDescent="0.35">
      <c r="A4" s="596"/>
      <c r="B4" s="529"/>
      <c r="C4" s="913"/>
      <c r="D4" s="910" t="s">
        <v>540</v>
      </c>
      <c r="E4" s="911"/>
      <c r="F4" s="911"/>
      <c r="G4" s="912"/>
    </row>
    <row r="5" spans="1:11" s="26" customFormat="1" ht="135.94999999999999" customHeight="1" thickBot="1" x14ac:dyDescent="0.25">
      <c r="A5" s="903" t="s">
        <v>0</v>
      </c>
      <c r="B5" s="904" t="s">
        <v>1</v>
      </c>
      <c r="C5" s="905" t="s">
        <v>534</v>
      </c>
      <c r="D5" s="904" t="s">
        <v>535</v>
      </c>
      <c r="E5" s="906" t="s">
        <v>536</v>
      </c>
      <c r="F5" s="907" t="s">
        <v>537</v>
      </c>
      <c r="G5" s="908" t="s">
        <v>538</v>
      </c>
      <c r="H5" s="909" t="s">
        <v>533</v>
      </c>
      <c r="I5" s="902" t="s">
        <v>539</v>
      </c>
      <c r="J5" s="902" t="s">
        <v>493</v>
      </c>
      <c r="K5" s="530"/>
    </row>
    <row r="6" spans="1:11" ht="18" customHeight="1" thickBot="1" x14ac:dyDescent="0.35">
      <c r="A6" s="969">
        <v>3426789</v>
      </c>
      <c r="B6" s="970" t="s">
        <v>547</v>
      </c>
      <c r="C6" s="971" t="s">
        <v>190</v>
      </c>
      <c r="D6" s="972" t="s">
        <v>86</v>
      </c>
      <c r="E6" s="974">
        <v>2017</v>
      </c>
      <c r="F6" s="896" t="s">
        <v>257</v>
      </c>
      <c r="G6" s="975" t="s">
        <v>29</v>
      </c>
      <c r="H6" s="898">
        <f t="array" ref="H6">IF(ISERROR(INDEX(גיליון3!$U$14:$X$28,MATCH('דיווח פרטני'!G6,גיליון3!$T$14:$T$28,0),MATCH('דיווח פרטני'!C6,גיליון3!$U$13:$X$13,0)))," ",INDEX(גיליון3!$U$14:$X$28,MATCH('דיווח פרטני'!G6,גיליון3!$T$14:$T$28,0),MATCH('דיווח פרטני'!C6,גיליון3!$U$13:$X$13,0)))</f>
        <v>2E-3</v>
      </c>
      <c r="I6" s="975" t="s">
        <v>512</v>
      </c>
      <c r="J6" s="976">
        <v>18148</v>
      </c>
    </row>
    <row r="7" spans="1:11" ht="18" customHeight="1" thickBot="1" x14ac:dyDescent="0.35">
      <c r="A7" s="969">
        <v>3427689</v>
      </c>
      <c r="B7" s="970" t="s">
        <v>547</v>
      </c>
      <c r="C7" s="971" t="s">
        <v>190</v>
      </c>
      <c r="D7" s="972" t="s">
        <v>86</v>
      </c>
      <c r="E7" s="974">
        <v>2017</v>
      </c>
      <c r="F7" s="896" t="s">
        <v>257</v>
      </c>
      <c r="G7" s="975" t="s">
        <v>29</v>
      </c>
      <c r="H7" s="898">
        <f t="array" ref="H7">IF(ISERROR(INDEX(גיליון3!$U$14:$X$28,MATCH('דיווח פרטני'!G7,גיליון3!$T$14:$T$28,0),MATCH('דיווח פרטני'!C7,גיליון3!$U$13:$X$13,0)))," ",INDEX(גיליון3!$U$14:$X$28,MATCH('דיווח פרטני'!G7,גיליון3!$T$14:$T$28,0),MATCH('דיווח פרטני'!C7,גיליון3!$U$13:$X$13,0)))</f>
        <v>2E-3</v>
      </c>
      <c r="I7" s="975" t="s">
        <v>512</v>
      </c>
      <c r="J7" s="976">
        <v>30823</v>
      </c>
    </row>
    <row r="8" spans="1:11" ht="32.450000000000003" customHeight="1" thickBot="1" x14ac:dyDescent="0.35">
      <c r="A8" s="969">
        <v>3427889</v>
      </c>
      <c r="B8" s="970" t="s">
        <v>547</v>
      </c>
      <c r="C8" s="971" t="s">
        <v>190</v>
      </c>
      <c r="D8" s="972" t="s">
        <v>86</v>
      </c>
      <c r="E8" s="974">
        <v>2017</v>
      </c>
      <c r="F8" s="896" t="s">
        <v>257</v>
      </c>
      <c r="G8" s="975" t="s">
        <v>29</v>
      </c>
      <c r="H8" s="898">
        <f t="array" ref="H8">IF(ISERROR(INDEX(גיליון3!$U$14:$X$28,MATCH('דיווח פרטני'!G8,גיליון3!$T$14:$T$28,0),MATCH('דיווח פרטני'!C8,גיליון3!$U$13:$X$13,0)))," ",INDEX(גיליון3!$U$14:$X$28,MATCH('דיווח פרטני'!G8,גיליון3!$T$14:$T$28,0),MATCH('דיווח פרטני'!C8,גיליון3!$U$13:$X$13,0)))</f>
        <v>2E-3</v>
      </c>
      <c r="I8" s="975" t="s">
        <v>512</v>
      </c>
      <c r="J8" s="976">
        <v>46513</v>
      </c>
    </row>
    <row r="9" spans="1:11" ht="18" customHeight="1" thickBot="1" x14ac:dyDescent="0.35">
      <c r="A9" s="969">
        <v>3428089</v>
      </c>
      <c r="B9" s="970" t="s">
        <v>547</v>
      </c>
      <c r="C9" s="971" t="s">
        <v>190</v>
      </c>
      <c r="D9" s="972" t="s">
        <v>86</v>
      </c>
      <c r="E9" s="974">
        <v>2018</v>
      </c>
      <c r="F9" s="896" t="s">
        <v>257</v>
      </c>
      <c r="G9" s="975" t="s">
        <v>29</v>
      </c>
      <c r="H9" s="898">
        <f t="array" ref="H9">IF(ISERROR(INDEX(גיליון3!$U$14:$X$28,MATCH('דיווח פרטני'!G9,גיליון3!$T$14:$T$28,0),MATCH('דיווח פרטני'!C9,גיליון3!$U$13:$X$13,0)))," ",INDEX(גיליון3!$U$14:$X$28,MATCH('דיווח פרטני'!G9,גיליון3!$T$14:$T$28,0),MATCH('דיווח פרטני'!C9,גיליון3!$U$13:$X$13,0)))</f>
        <v>2E-3</v>
      </c>
      <c r="I9" s="975" t="s">
        <v>512</v>
      </c>
      <c r="J9" s="976">
        <v>40816</v>
      </c>
    </row>
    <row r="10" spans="1:11" ht="18" customHeight="1" thickBot="1" x14ac:dyDescent="0.35">
      <c r="A10" s="969">
        <v>3428189</v>
      </c>
      <c r="B10" s="970" t="s">
        <v>547</v>
      </c>
      <c r="C10" s="971" t="s">
        <v>190</v>
      </c>
      <c r="D10" s="972" t="s">
        <v>86</v>
      </c>
      <c r="E10" s="974">
        <v>2018</v>
      </c>
      <c r="F10" s="896" t="s">
        <v>257</v>
      </c>
      <c r="G10" s="975" t="s">
        <v>29</v>
      </c>
      <c r="H10" s="898">
        <f t="array" ref="H10">IF(ISERROR(INDEX(גיליון3!$U$14:$X$28,MATCH('דיווח פרטני'!G10,גיליון3!$T$14:$T$28,0),MATCH('דיווח פרטני'!C10,גיליון3!$U$13:$X$13,0)))," ",INDEX(גיליון3!$U$14:$X$28,MATCH('דיווח פרטני'!G10,גיליון3!$T$14:$T$28,0),MATCH('דיווח פרטני'!C10,גיליון3!$U$13:$X$13,0)))</f>
        <v>2E-3</v>
      </c>
      <c r="I10" s="975" t="s">
        <v>512</v>
      </c>
      <c r="J10" s="976">
        <v>88643</v>
      </c>
    </row>
    <row r="11" spans="1:11" ht="18" customHeight="1" thickBot="1" x14ac:dyDescent="0.35">
      <c r="A11" s="969">
        <v>3428289</v>
      </c>
      <c r="B11" s="970" t="s">
        <v>547</v>
      </c>
      <c r="C11" s="971" t="s">
        <v>190</v>
      </c>
      <c r="D11" s="972" t="s">
        <v>86</v>
      </c>
      <c r="E11" s="974">
        <v>2018</v>
      </c>
      <c r="F11" s="896" t="s">
        <v>257</v>
      </c>
      <c r="G11" s="975" t="s">
        <v>29</v>
      </c>
      <c r="H11" s="899">
        <f t="array" ref="H11">IF(ISERROR(INDEX(גיליון3!$U$14:$X$28,MATCH('דיווח פרטני'!G11,גיליון3!$T$14:$T$28,0),MATCH('דיווח פרטני'!C11,גיליון3!$U$13:$X$13,0)))," ",INDEX(גיליון3!$U$14:$X$28,MATCH('דיווח פרטני'!G11,גיליון3!$T$14:$T$28,0),MATCH('דיווח פרטני'!C11,גיליון3!$U$13:$X$13,0)))</f>
        <v>2E-3</v>
      </c>
      <c r="I11" s="975" t="s">
        <v>512</v>
      </c>
      <c r="J11" s="976">
        <v>47707</v>
      </c>
    </row>
    <row r="12" spans="1:11" ht="18" customHeight="1" thickBot="1" x14ac:dyDescent="0.35">
      <c r="A12" s="969">
        <v>3428389</v>
      </c>
      <c r="B12" s="970" t="s">
        <v>547</v>
      </c>
      <c r="C12" s="971" t="s">
        <v>190</v>
      </c>
      <c r="D12" s="972" t="s">
        <v>86</v>
      </c>
      <c r="E12" s="974">
        <v>2018</v>
      </c>
      <c r="F12" s="896" t="s">
        <v>257</v>
      </c>
      <c r="G12" s="975" t="s">
        <v>29</v>
      </c>
      <c r="H12" s="899">
        <f t="array" ref="H12">IF(ISERROR(INDEX(גיליון3!$U$14:$X$28,MATCH('דיווח פרטני'!G12,גיליון3!$T$14:$T$28,0),MATCH('דיווח פרטני'!C12,גיליון3!$U$13:$X$13,0)))," ",INDEX(גיליון3!$U$14:$X$28,MATCH('דיווח פרטני'!G12,גיליון3!$T$14:$T$28,0),MATCH('דיווח פרטני'!C12,גיליון3!$U$13:$X$13,0)))</f>
        <v>2E-3</v>
      </c>
      <c r="I12" s="975" t="s">
        <v>512</v>
      </c>
      <c r="J12" s="976">
        <v>71870</v>
      </c>
    </row>
    <row r="13" spans="1:11" ht="18" customHeight="1" thickBot="1" x14ac:dyDescent="0.35">
      <c r="A13" s="969">
        <v>3428489</v>
      </c>
      <c r="B13" s="970" t="s">
        <v>547</v>
      </c>
      <c r="C13" s="971" t="s">
        <v>190</v>
      </c>
      <c r="D13" s="972" t="s">
        <v>86</v>
      </c>
      <c r="E13" s="974">
        <v>2018</v>
      </c>
      <c r="F13" s="896" t="s">
        <v>257</v>
      </c>
      <c r="G13" s="975" t="s">
        <v>29</v>
      </c>
      <c r="H13" s="899">
        <f t="array" ref="H13">IF(ISERROR(INDEX(גיליון3!$U$14:$X$28,MATCH('דיווח פרטני'!G13,גיליון3!$T$14:$T$28,0),MATCH('דיווח פרטני'!C13,גיליון3!$U$13:$X$13,0)))," ",INDEX(גיליון3!$U$14:$X$28,MATCH('דיווח פרטני'!G13,גיליון3!$T$14:$T$28,0),MATCH('דיווח פרטני'!C13,גיליון3!$U$13:$X$13,0)))</f>
        <v>2E-3</v>
      </c>
      <c r="I13" s="975" t="s">
        <v>512</v>
      </c>
      <c r="J13" s="976">
        <v>99178</v>
      </c>
    </row>
    <row r="14" spans="1:11" ht="18" customHeight="1" thickBot="1" x14ac:dyDescent="0.35">
      <c r="A14" s="969">
        <v>4227139</v>
      </c>
      <c r="B14" s="970" t="s">
        <v>548</v>
      </c>
      <c r="C14" s="971" t="s">
        <v>190</v>
      </c>
      <c r="D14" s="972" t="s">
        <v>86</v>
      </c>
      <c r="E14" s="974">
        <v>2016</v>
      </c>
      <c r="F14" s="896" t="s">
        <v>257</v>
      </c>
      <c r="G14" s="975" t="s">
        <v>29</v>
      </c>
      <c r="H14" s="899">
        <f t="array" ref="H14">IF(ISERROR(INDEX(גיליון3!$U$14:$X$28,MATCH('דיווח פרטני'!G14,גיליון3!$T$14:$T$28,0),MATCH('דיווח פרטני'!C14,גיליון3!$U$13:$X$13,0)))," ",INDEX(גיליון3!$U$14:$X$28,MATCH('דיווח פרטני'!G14,גיליון3!$T$14:$T$28,0),MATCH('דיווח פרטני'!C14,גיליון3!$U$13:$X$13,0)))</f>
        <v>2E-3</v>
      </c>
      <c r="I14" s="975" t="s">
        <v>512</v>
      </c>
      <c r="J14" s="976">
        <v>18424</v>
      </c>
    </row>
    <row r="15" spans="1:11" ht="18" customHeight="1" thickBot="1" x14ac:dyDescent="0.35">
      <c r="A15" s="969">
        <v>4342808</v>
      </c>
      <c r="B15" s="970" t="s">
        <v>549</v>
      </c>
      <c r="C15" s="971" t="s">
        <v>190</v>
      </c>
      <c r="D15" s="972" t="s">
        <v>86</v>
      </c>
      <c r="E15" s="974">
        <v>2017</v>
      </c>
      <c r="F15" s="896" t="s">
        <v>257</v>
      </c>
      <c r="G15" s="975" t="s">
        <v>29</v>
      </c>
      <c r="H15" s="899">
        <f t="array" ref="H15">IF(ISERROR(INDEX(גיליון3!$U$14:$X$28,MATCH('דיווח פרטני'!G15,גיליון3!$T$14:$T$28,0),MATCH('דיווח פרטני'!C15,גיליון3!$U$13:$X$13,0)))," ",INDEX(גיליון3!$U$14:$X$28,MATCH('דיווח פרטני'!G15,גיליון3!$T$14:$T$28,0),MATCH('דיווח פרטני'!C15,גיליון3!$U$13:$X$13,0)))</f>
        <v>2E-3</v>
      </c>
      <c r="I15" s="975" t="s">
        <v>512</v>
      </c>
      <c r="J15" s="976">
        <v>52035</v>
      </c>
    </row>
    <row r="16" spans="1:11" ht="18" customHeight="1" thickBot="1" x14ac:dyDescent="0.35">
      <c r="A16" s="969">
        <v>7399087</v>
      </c>
      <c r="B16" s="970" t="s">
        <v>550</v>
      </c>
      <c r="C16" s="971" t="s">
        <v>190</v>
      </c>
      <c r="D16" s="972" t="s">
        <v>86</v>
      </c>
      <c r="E16" s="974">
        <v>2017</v>
      </c>
      <c r="F16" s="896" t="s">
        <v>257</v>
      </c>
      <c r="G16" s="975" t="s">
        <v>29</v>
      </c>
      <c r="H16" s="899">
        <f t="array" ref="H16">IF(ISERROR(INDEX(גיליון3!$U$14:$X$28,MATCH('דיווח פרטני'!G16,גיליון3!$T$14:$T$28,0),MATCH('דיווח פרטני'!C16,גיליון3!$U$13:$X$13,0)))," ",INDEX(גיליון3!$U$14:$X$28,MATCH('דיווח פרטני'!G16,גיליון3!$T$14:$T$28,0),MATCH('דיווח פרטני'!C16,גיליון3!$U$13:$X$13,0)))</f>
        <v>2E-3</v>
      </c>
      <c r="I16" s="975" t="s">
        <v>512</v>
      </c>
      <c r="J16" s="976">
        <v>59361</v>
      </c>
    </row>
    <row r="17" spans="1:10" ht="18" customHeight="1" thickBot="1" x14ac:dyDescent="0.35">
      <c r="A17" s="969">
        <v>7399287</v>
      </c>
      <c r="B17" s="970" t="s">
        <v>550</v>
      </c>
      <c r="C17" s="971" t="s">
        <v>190</v>
      </c>
      <c r="D17" s="972" t="s">
        <v>86</v>
      </c>
      <c r="E17" s="974">
        <v>2017</v>
      </c>
      <c r="F17" s="896" t="s">
        <v>257</v>
      </c>
      <c r="G17" s="975" t="s">
        <v>29</v>
      </c>
      <c r="H17" s="899">
        <f t="array" ref="H17">IF(ISERROR(INDEX(גיליון3!$U$14:$X$28,MATCH('דיווח פרטני'!G17,גיליון3!$T$14:$T$28,0),MATCH('דיווח פרטני'!C17,גיליון3!$U$13:$X$13,0)))," ",INDEX(גיליון3!$U$14:$X$28,MATCH('דיווח פרטני'!G17,גיליון3!$T$14:$T$28,0),MATCH('דיווח פרטני'!C17,גיליון3!$U$13:$X$13,0)))</f>
        <v>2E-3</v>
      </c>
      <c r="I17" s="975" t="s">
        <v>512</v>
      </c>
      <c r="J17" s="976">
        <v>52215</v>
      </c>
    </row>
    <row r="18" spans="1:10" ht="18" customHeight="1" thickBot="1" x14ac:dyDescent="0.35">
      <c r="A18" s="969">
        <v>7399487</v>
      </c>
      <c r="B18" s="970" t="s">
        <v>550</v>
      </c>
      <c r="C18" s="971" t="s">
        <v>190</v>
      </c>
      <c r="D18" s="972" t="s">
        <v>86</v>
      </c>
      <c r="E18" s="974">
        <v>2017</v>
      </c>
      <c r="F18" s="896" t="s">
        <v>257</v>
      </c>
      <c r="G18" s="975" t="s">
        <v>29</v>
      </c>
      <c r="H18" s="899">
        <f t="array" ref="H18">IF(ISERROR(INDEX(גיליון3!$U$14:$X$28,MATCH('דיווח פרטני'!G18,גיליון3!$T$14:$T$28,0),MATCH('דיווח פרטני'!C18,גיליון3!$U$13:$X$13,0)))," ",INDEX(גיליון3!$U$14:$X$28,MATCH('דיווח פרטני'!G18,גיליון3!$T$14:$T$28,0),MATCH('דיווח פרטני'!C18,גיליון3!$U$13:$X$13,0)))</f>
        <v>2E-3</v>
      </c>
      <c r="I18" s="975" t="s">
        <v>512</v>
      </c>
      <c r="J18" s="976">
        <v>30237</v>
      </c>
    </row>
    <row r="19" spans="1:10" ht="18" customHeight="1" thickBot="1" x14ac:dyDescent="0.35">
      <c r="A19" s="969">
        <v>7399887</v>
      </c>
      <c r="B19" s="970" t="s">
        <v>550</v>
      </c>
      <c r="C19" s="971" t="s">
        <v>190</v>
      </c>
      <c r="D19" s="972" t="s">
        <v>86</v>
      </c>
      <c r="E19" s="974">
        <v>2017</v>
      </c>
      <c r="F19" s="896" t="s">
        <v>257</v>
      </c>
      <c r="G19" s="975" t="s">
        <v>29</v>
      </c>
      <c r="H19" s="899">
        <f t="array" ref="H19">IF(ISERROR(INDEX(גיליון3!$U$14:$X$28,MATCH('דיווח פרטני'!G19,גיליון3!$T$14:$T$28,0),MATCH('דיווח פרטני'!C19,גיליון3!$U$13:$X$13,0)))," ",INDEX(גיליון3!$U$14:$X$28,MATCH('דיווח פרטני'!G19,גיליון3!$T$14:$T$28,0),MATCH('דיווח פרטני'!C19,גיליון3!$U$13:$X$13,0)))</f>
        <v>2E-3</v>
      </c>
      <c r="I19" s="975" t="s">
        <v>512</v>
      </c>
      <c r="J19" s="976">
        <v>66655</v>
      </c>
    </row>
    <row r="20" spans="1:10" ht="18" customHeight="1" thickBot="1" x14ac:dyDescent="0.35">
      <c r="A20" s="969">
        <v>8796087</v>
      </c>
      <c r="B20" s="970" t="s">
        <v>551</v>
      </c>
      <c r="C20" s="971" t="s">
        <v>190</v>
      </c>
      <c r="D20" s="972" t="s">
        <v>86</v>
      </c>
      <c r="E20" s="974">
        <v>2017</v>
      </c>
      <c r="F20" s="896" t="s">
        <v>257</v>
      </c>
      <c r="G20" s="975" t="s">
        <v>29</v>
      </c>
      <c r="H20" s="899">
        <f t="array" ref="H20">IF(ISERROR(INDEX(גיליון3!$U$14:$X$28,MATCH('דיווח פרטני'!G20,גיליון3!$T$14:$T$28,0),MATCH('דיווח פרטני'!C20,גיליון3!$U$13:$X$13,0)))," ",INDEX(גיליון3!$U$14:$X$28,MATCH('דיווח פרטני'!G20,גיליון3!$T$14:$T$28,0),MATCH('דיווח פרטני'!C20,גיליון3!$U$13:$X$13,0)))</f>
        <v>2E-3</v>
      </c>
      <c r="I20" s="975" t="s">
        <v>512</v>
      </c>
      <c r="J20" s="976">
        <v>4971</v>
      </c>
    </row>
    <row r="21" spans="1:10" ht="18" customHeight="1" thickBot="1" x14ac:dyDescent="0.35">
      <c r="A21" s="969">
        <v>8797087</v>
      </c>
      <c r="B21" s="970" t="s">
        <v>551</v>
      </c>
      <c r="C21" s="971" t="s">
        <v>190</v>
      </c>
      <c r="D21" s="972" t="s">
        <v>86</v>
      </c>
      <c r="E21" s="974">
        <v>2017</v>
      </c>
      <c r="F21" s="896" t="s">
        <v>257</v>
      </c>
      <c r="G21" s="975" t="s">
        <v>29</v>
      </c>
      <c r="H21" s="899">
        <f t="array" ref="H21">IF(ISERROR(INDEX(גיליון3!$U$14:$X$28,MATCH('דיווח פרטני'!G21,גיליון3!$T$14:$T$28,0),MATCH('דיווח פרטני'!C21,גיליון3!$U$13:$X$13,0)))," ",INDEX(גיליון3!$U$14:$X$28,MATCH('דיווח פרטני'!G21,גיליון3!$T$14:$T$28,0),MATCH('דיווח פרטני'!C21,גיליון3!$U$13:$X$13,0)))</f>
        <v>2E-3</v>
      </c>
      <c r="I21" s="975" t="s">
        <v>512</v>
      </c>
      <c r="J21" s="976">
        <v>7569</v>
      </c>
    </row>
    <row r="22" spans="1:10" ht="18" customHeight="1" thickBot="1" x14ac:dyDescent="0.35">
      <c r="A22" s="969">
        <v>8797287</v>
      </c>
      <c r="B22" s="970" t="s">
        <v>551</v>
      </c>
      <c r="C22" s="971" t="s">
        <v>190</v>
      </c>
      <c r="D22" s="972" t="s">
        <v>86</v>
      </c>
      <c r="E22" s="974">
        <v>2017</v>
      </c>
      <c r="F22" s="896" t="s">
        <v>257</v>
      </c>
      <c r="G22" s="975" t="s">
        <v>29</v>
      </c>
      <c r="H22" s="899">
        <f t="array" ref="H22">IF(ISERROR(INDEX(גיליון3!$U$14:$X$28,MATCH('דיווח פרטני'!G22,גיליון3!$T$14:$T$28,0),MATCH('דיווח פרטני'!C22,גיליון3!$U$13:$X$13,0)))," ",INDEX(גיליון3!$U$14:$X$28,MATCH('דיווח פרטני'!G22,גיליון3!$T$14:$T$28,0),MATCH('דיווח פרטני'!C22,גיליון3!$U$13:$X$13,0)))</f>
        <v>2E-3</v>
      </c>
      <c r="I22" s="975" t="s">
        <v>512</v>
      </c>
      <c r="J22" s="976">
        <v>1795</v>
      </c>
    </row>
    <row r="23" spans="1:10" ht="18" customHeight="1" thickBot="1" x14ac:dyDescent="0.35">
      <c r="A23" s="969">
        <v>8797587</v>
      </c>
      <c r="B23" s="970" t="s">
        <v>551</v>
      </c>
      <c r="C23" s="971" t="s">
        <v>190</v>
      </c>
      <c r="D23" s="972" t="s">
        <v>86</v>
      </c>
      <c r="E23" s="974">
        <v>2017</v>
      </c>
      <c r="F23" s="896" t="s">
        <v>257</v>
      </c>
      <c r="G23" s="975" t="s">
        <v>29</v>
      </c>
      <c r="H23" s="899">
        <f t="array" ref="H23">IF(ISERROR(INDEX(גיליון3!$U$14:$X$28,MATCH('דיווח פרטני'!G23,גיליון3!$T$14:$T$28,0),MATCH('דיווח פרטני'!C23,גיליון3!$U$13:$X$13,0)))," ",INDEX(גיליון3!$U$14:$X$28,MATCH('דיווח פרטני'!G23,גיליון3!$T$14:$T$28,0),MATCH('דיווח פרטני'!C23,גיליון3!$U$13:$X$13,0)))</f>
        <v>2E-3</v>
      </c>
      <c r="I23" s="975" t="s">
        <v>512</v>
      </c>
      <c r="J23" s="976">
        <v>2560</v>
      </c>
    </row>
    <row r="24" spans="1:10" ht="18" customHeight="1" thickBot="1" x14ac:dyDescent="0.35">
      <c r="A24" s="969">
        <v>8797787</v>
      </c>
      <c r="B24" s="970" t="s">
        <v>551</v>
      </c>
      <c r="C24" s="971" t="s">
        <v>190</v>
      </c>
      <c r="D24" s="972" t="s">
        <v>86</v>
      </c>
      <c r="E24" s="974">
        <v>2017</v>
      </c>
      <c r="F24" s="896" t="s">
        <v>257</v>
      </c>
      <c r="G24" s="975" t="s">
        <v>29</v>
      </c>
      <c r="H24" s="899">
        <f t="array" ref="H24">IF(ISERROR(INDEX(גיליון3!$U$14:$X$28,MATCH('דיווח פרטני'!G24,גיליון3!$T$14:$T$28,0),MATCH('דיווח פרטני'!C24,גיליון3!$U$13:$X$13,0)))," ",INDEX(גיליון3!$U$14:$X$28,MATCH('דיווח פרטני'!G24,גיליון3!$T$14:$T$28,0),MATCH('דיווח פרטני'!C24,גיליון3!$U$13:$X$13,0)))</f>
        <v>2E-3</v>
      </c>
      <c r="I24" s="975" t="s">
        <v>512</v>
      </c>
      <c r="J24" s="976">
        <v>2326</v>
      </c>
    </row>
    <row r="25" spans="1:10" ht="18" customHeight="1" thickBot="1" x14ac:dyDescent="0.35">
      <c r="A25" s="969">
        <v>8797887</v>
      </c>
      <c r="B25" s="970" t="s">
        <v>551</v>
      </c>
      <c r="C25" s="971" t="s">
        <v>190</v>
      </c>
      <c r="D25" s="972" t="s">
        <v>86</v>
      </c>
      <c r="E25" s="974">
        <v>2017</v>
      </c>
      <c r="F25" s="896" t="s">
        <v>257</v>
      </c>
      <c r="G25" s="975" t="s">
        <v>29</v>
      </c>
      <c r="H25" s="899">
        <f t="array" ref="H25">IF(ISERROR(INDEX(גיליון3!$U$14:$X$28,MATCH('דיווח פרטני'!G25,גיליון3!$T$14:$T$28,0),MATCH('דיווח פרטני'!C25,גיליון3!$U$13:$X$13,0)))," ",INDEX(גיליון3!$U$14:$X$28,MATCH('דיווח פרטני'!G25,גיליון3!$T$14:$T$28,0),MATCH('דיווח פרטני'!C25,גיליון3!$U$13:$X$13,0)))</f>
        <v>2E-3</v>
      </c>
      <c r="I25" s="975" t="s">
        <v>512</v>
      </c>
      <c r="J25" s="976">
        <v>1980</v>
      </c>
    </row>
    <row r="26" spans="1:10" ht="18" customHeight="1" thickBot="1" x14ac:dyDescent="0.35">
      <c r="A26" s="969">
        <v>13792202</v>
      </c>
      <c r="B26" s="970" t="s">
        <v>547</v>
      </c>
      <c r="C26" s="971" t="s">
        <v>190</v>
      </c>
      <c r="D26" s="972" t="s">
        <v>86</v>
      </c>
      <c r="E26" s="974">
        <v>2021</v>
      </c>
      <c r="F26" s="896" t="s">
        <v>257</v>
      </c>
      <c r="G26" s="975" t="s">
        <v>29</v>
      </c>
      <c r="H26" s="899">
        <f t="array" ref="H26">IF(ISERROR(INDEX(גיליון3!$U$14:$X$28,MATCH('דיווח פרטני'!G26,גיליון3!$T$14:$T$28,0),MATCH('דיווח פרטני'!C26,גיליון3!$U$13:$X$13,0)))," ",INDEX(גיליון3!$U$14:$X$28,MATCH('דיווח פרטני'!G26,גיליון3!$T$14:$T$28,0),MATCH('דיווח פרטני'!C26,גיליון3!$U$13:$X$13,0)))</f>
        <v>2E-3</v>
      </c>
      <c r="I26" s="975" t="s">
        <v>512</v>
      </c>
      <c r="J26" s="976">
        <v>42608</v>
      </c>
    </row>
    <row r="27" spans="1:10" ht="18" customHeight="1" thickBot="1" x14ac:dyDescent="0.35">
      <c r="A27" s="969">
        <v>13792302</v>
      </c>
      <c r="B27" s="970" t="s">
        <v>547</v>
      </c>
      <c r="C27" s="971" t="s">
        <v>190</v>
      </c>
      <c r="D27" s="972" t="s">
        <v>86</v>
      </c>
      <c r="E27" s="974">
        <v>2021</v>
      </c>
      <c r="F27" s="896" t="s">
        <v>257</v>
      </c>
      <c r="G27" s="975" t="s">
        <v>29</v>
      </c>
      <c r="H27" s="899">
        <f t="array" ref="H27">IF(ISERROR(INDEX(גיליון3!$U$14:$X$28,MATCH('דיווח פרטני'!G27,גיליון3!$T$14:$T$28,0),MATCH('דיווח פרטני'!C27,גיליון3!$U$13:$X$13,0)))," ",INDEX(גיליון3!$U$14:$X$28,MATCH('דיווח פרטני'!G27,גיליון3!$T$14:$T$28,0),MATCH('דיווח פרטני'!C27,גיליון3!$U$13:$X$13,0)))</f>
        <v>2E-3</v>
      </c>
      <c r="I27" s="975" t="s">
        <v>512</v>
      </c>
      <c r="J27" s="976">
        <v>46995</v>
      </c>
    </row>
    <row r="28" spans="1:10" ht="18" customHeight="1" thickBot="1" x14ac:dyDescent="0.35">
      <c r="A28" s="969">
        <v>25931603</v>
      </c>
      <c r="B28" s="970" t="s">
        <v>552</v>
      </c>
      <c r="C28" s="971" t="s">
        <v>190</v>
      </c>
      <c r="D28" s="972" t="s">
        <v>86</v>
      </c>
      <c r="E28" s="974">
        <v>2023</v>
      </c>
      <c r="F28" s="896" t="s">
        <v>257</v>
      </c>
      <c r="G28" s="975" t="s">
        <v>29</v>
      </c>
      <c r="H28" s="899">
        <f t="array" ref="H28">IF(ISERROR(INDEX(גיליון3!$U$14:$X$28,MATCH('דיווח פרטני'!G28,גיליון3!$T$14:$T$28,0),MATCH('דיווח פרטני'!C28,גיליון3!$U$13:$X$13,0)))," ",INDEX(גיליון3!$U$14:$X$28,MATCH('דיווח פרטני'!G28,גיליון3!$T$14:$T$28,0),MATCH('דיווח פרטני'!C28,גיליון3!$U$13:$X$13,0)))</f>
        <v>2E-3</v>
      </c>
      <c r="I28" s="975" t="s">
        <v>512</v>
      </c>
      <c r="J28" s="976">
        <v>44185</v>
      </c>
    </row>
    <row r="29" spans="1:10" ht="18" customHeight="1" thickBot="1" x14ac:dyDescent="0.35">
      <c r="A29" s="969">
        <v>25931703</v>
      </c>
      <c r="B29" s="970" t="s">
        <v>552</v>
      </c>
      <c r="C29" s="971" t="s">
        <v>190</v>
      </c>
      <c r="D29" s="972" t="s">
        <v>86</v>
      </c>
      <c r="E29" s="974">
        <v>2023</v>
      </c>
      <c r="F29" s="896" t="s">
        <v>257</v>
      </c>
      <c r="G29" s="975" t="s">
        <v>29</v>
      </c>
      <c r="H29" s="899">
        <f t="array" ref="H29">IF(ISERROR(INDEX(גיליון3!$U$14:$X$28,MATCH('דיווח פרטני'!G29,גיליון3!$T$14:$T$28,0),MATCH('דיווח פרטני'!C29,גיליון3!$U$13:$X$13,0)))," ",INDEX(גיליון3!$U$14:$X$28,MATCH('דיווח פרטני'!G29,גיליון3!$T$14:$T$28,0),MATCH('דיווח פרטני'!C29,גיליון3!$U$13:$X$13,0)))</f>
        <v>2E-3</v>
      </c>
      <c r="I29" s="975" t="s">
        <v>512</v>
      </c>
      <c r="J29" s="976">
        <v>54635</v>
      </c>
    </row>
    <row r="30" spans="1:10" ht="18" customHeight="1" thickBot="1" x14ac:dyDescent="0.35">
      <c r="A30" s="969">
        <v>25931803</v>
      </c>
      <c r="B30" s="970" t="s">
        <v>552</v>
      </c>
      <c r="C30" s="971" t="s">
        <v>190</v>
      </c>
      <c r="D30" s="972" t="s">
        <v>86</v>
      </c>
      <c r="E30" s="974">
        <v>2023</v>
      </c>
      <c r="F30" s="896" t="s">
        <v>257</v>
      </c>
      <c r="G30" s="975" t="s">
        <v>29</v>
      </c>
      <c r="H30" s="899">
        <f t="array" ref="H30">IF(ISERROR(INDEX(גיליון3!$U$14:$X$28,MATCH('דיווח פרטני'!G30,גיליון3!$T$14:$T$28,0),MATCH('דיווח פרטני'!C30,גיליון3!$U$13:$X$13,0)))," ",INDEX(גיליון3!$U$14:$X$28,MATCH('דיווח פרטני'!G30,גיליון3!$T$14:$T$28,0),MATCH('דיווח פרטני'!C30,גיליון3!$U$13:$X$13,0)))</f>
        <v>2E-3</v>
      </c>
      <c r="I30" s="975" t="s">
        <v>512</v>
      </c>
      <c r="J30" s="976">
        <v>63477</v>
      </c>
    </row>
    <row r="31" spans="1:10" ht="18" customHeight="1" thickBot="1" x14ac:dyDescent="0.4">
      <c r="A31" s="969">
        <v>25931903</v>
      </c>
      <c r="B31" s="970" t="s">
        <v>552</v>
      </c>
      <c r="C31" s="971" t="s">
        <v>190</v>
      </c>
      <c r="D31" s="972" t="s">
        <v>86</v>
      </c>
      <c r="E31" s="974">
        <v>2023</v>
      </c>
      <c r="F31" s="896" t="s">
        <v>257</v>
      </c>
      <c r="G31" s="975" t="s">
        <v>29</v>
      </c>
      <c r="H31" s="900">
        <f t="array" ref="H31">IF(ISERROR(INDEX(גיליון3!$U$14:$X$28,MATCH('דיווח פרטני'!G31,גיליון3!$T$14:$T$28,0),MATCH('דיווח פרטני'!C31,גיליון3!$U$13:$X$13,0)))," ",INDEX(גיליון3!$U$14:$X$28,MATCH('דיווח פרטני'!G31,גיליון3!$T$14:$T$28,0),MATCH('דיווח פרטני'!C31,גיליון3!$U$13:$X$13,0)))</f>
        <v>2E-3</v>
      </c>
      <c r="I31" s="975" t="s">
        <v>512</v>
      </c>
      <c r="J31" s="976">
        <v>38160</v>
      </c>
    </row>
    <row r="32" spans="1:10" ht="18" customHeight="1" thickBot="1" x14ac:dyDescent="0.4">
      <c r="A32" s="969">
        <v>25932003</v>
      </c>
      <c r="B32" s="970" t="s">
        <v>552</v>
      </c>
      <c r="C32" s="971" t="s">
        <v>190</v>
      </c>
      <c r="D32" s="972" t="s">
        <v>86</v>
      </c>
      <c r="E32" s="974">
        <v>2023</v>
      </c>
      <c r="F32" s="896" t="s">
        <v>257</v>
      </c>
      <c r="G32" s="975" t="s">
        <v>29</v>
      </c>
      <c r="H32" s="900">
        <f t="array" ref="H32">IF(ISERROR(INDEX(גיליון3!$U$14:$X$28,MATCH('דיווח פרטני'!G32,גיליון3!$T$14:$T$28,0),MATCH('דיווח פרטני'!C32,גיליון3!$U$13:$X$13,0)))," ",INDEX(גיליון3!$U$14:$X$28,MATCH('דיווח פרטני'!G32,גיליון3!$T$14:$T$28,0),MATCH('דיווח פרטני'!C32,גיליון3!$U$13:$X$13,0)))</f>
        <v>2E-3</v>
      </c>
      <c r="I32" s="975" t="s">
        <v>512</v>
      </c>
      <c r="J32" s="976">
        <v>46602</v>
      </c>
    </row>
    <row r="33" spans="1:10" ht="18" customHeight="1" thickBot="1" x14ac:dyDescent="0.4">
      <c r="A33" s="969">
        <v>25937203</v>
      </c>
      <c r="B33" s="970" t="s">
        <v>552</v>
      </c>
      <c r="C33" s="971" t="s">
        <v>190</v>
      </c>
      <c r="D33" s="972" t="s">
        <v>86</v>
      </c>
      <c r="E33" s="974">
        <v>2022</v>
      </c>
      <c r="F33" s="896" t="s">
        <v>257</v>
      </c>
      <c r="G33" s="975" t="s">
        <v>29</v>
      </c>
      <c r="H33" s="900">
        <f t="array" ref="H33">IF(ISERROR(INDEX(גיליון3!$U$14:$X$28,MATCH('דיווח פרטני'!G33,גיליון3!$T$14:$T$28,0),MATCH('דיווח פרטני'!C33,גיליון3!$U$13:$X$13,0)))," ",INDEX(גיליון3!$U$14:$X$28,MATCH('דיווח פרטני'!G33,גיליון3!$T$14:$T$28,0),MATCH('דיווח פרטני'!C33,גיליון3!$U$13:$X$13,0)))</f>
        <v>2E-3</v>
      </c>
      <c r="I33" s="975" t="s">
        <v>512</v>
      </c>
      <c r="J33" s="976">
        <v>81218</v>
      </c>
    </row>
    <row r="34" spans="1:10" ht="18" customHeight="1" thickBot="1" x14ac:dyDescent="0.4">
      <c r="A34" s="969">
        <v>27701003</v>
      </c>
      <c r="B34" s="970" t="s">
        <v>547</v>
      </c>
      <c r="C34" s="971" t="s">
        <v>190</v>
      </c>
      <c r="D34" s="972" t="s">
        <v>86</v>
      </c>
      <c r="E34" s="974">
        <v>2024</v>
      </c>
      <c r="F34" s="896" t="s">
        <v>257</v>
      </c>
      <c r="G34" s="975" t="s">
        <v>29</v>
      </c>
      <c r="H34" s="900">
        <f t="array" ref="H34">IF(ISERROR(INDEX(גיליון3!$U$14:$X$28,MATCH('דיווח פרטני'!G34,גיליון3!$T$14:$T$28,0),MATCH('דיווח פרטני'!C34,גיליון3!$U$13:$X$13,0)))," ",INDEX(גיליון3!$U$14:$X$28,MATCH('דיווח פרטני'!G34,גיליון3!$T$14:$T$28,0),MATCH('דיווח פרטני'!C34,גיליון3!$U$13:$X$13,0)))</f>
        <v>2E-3</v>
      </c>
      <c r="I34" s="975" t="s">
        <v>512</v>
      </c>
      <c r="J34" s="976">
        <v>28593</v>
      </c>
    </row>
    <row r="35" spans="1:10" ht="18" customHeight="1" thickBot="1" x14ac:dyDescent="0.4">
      <c r="A35" s="969">
        <v>27701103</v>
      </c>
      <c r="B35" s="970" t="s">
        <v>547</v>
      </c>
      <c r="C35" s="971" t="s">
        <v>190</v>
      </c>
      <c r="D35" s="972" t="s">
        <v>86</v>
      </c>
      <c r="E35" s="974">
        <v>2024</v>
      </c>
      <c r="F35" s="896" t="s">
        <v>257</v>
      </c>
      <c r="G35" s="975" t="s">
        <v>29</v>
      </c>
      <c r="H35" s="900">
        <f t="array" ref="H35">IF(ISERROR(INDEX(גיליון3!$U$14:$X$28,MATCH('דיווח פרטני'!G35,גיליון3!$T$14:$T$28,0),MATCH('דיווח פרטני'!C35,גיליון3!$U$13:$X$13,0)))," ",INDEX(גיליון3!$U$14:$X$28,MATCH('דיווח פרטני'!G35,גיליון3!$T$14:$T$28,0),MATCH('דיווח פרטני'!C35,גיליון3!$U$13:$X$13,0)))</f>
        <v>2E-3</v>
      </c>
      <c r="I35" s="975" t="s">
        <v>512</v>
      </c>
      <c r="J35" s="976">
        <v>125996</v>
      </c>
    </row>
    <row r="36" spans="1:10" ht="18" customHeight="1" thickBot="1" x14ac:dyDescent="0.4">
      <c r="A36" s="969">
        <v>27701203</v>
      </c>
      <c r="B36" s="970" t="s">
        <v>547</v>
      </c>
      <c r="C36" s="971" t="s">
        <v>190</v>
      </c>
      <c r="D36" s="972" t="s">
        <v>86</v>
      </c>
      <c r="E36" s="974">
        <v>2024</v>
      </c>
      <c r="F36" s="896" t="s">
        <v>257</v>
      </c>
      <c r="G36" s="975" t="s">
        <v>29</v>
      </c>
      <c r="H36" s="900">
        <f t="array" ref="H36">IF(ISERROR(INDEX(גיליון3!$U$14:$X$28,MATCH('דיווח פרטני'!G36,גיליון3!$T$14:$T$28,0),MATCH('דיווח פרטני'!C36,גיליון3!$U$13:$X$13,0)))," ",INDEX(גיליון3!$U$14:$X$28,MATCH('דיווח פרטני'!G36,גיליון3!$T$14:$T$28,0),MATCH('דיווח פרטני'!C36,גיליון3!$U$13:$X$13,0)))</f>
        <v>2E-3</v>
      </c>
      <c r="I36" s="975" t="s">
        <v>512</v>
      </c>
      <c r="J36" s="976">
        <v>62779</v>
      </c>
    </row>
    <row r="37" spans="1:10" ht="18" customHeight="1" thickBot="1" x14ac:dyDescent="0.4">
      <c r="A37" s="969">
        <v>27701303</v>
      </c>
      <c r="B37" s="970" t="s">
        <v>547</v>
      </c>
      <c r="C37" s="971" t="s">
        <v>190</v>
      </c>
      <c r="D37" s="972" t="s">
        <v>86</v>
      </c>
      <c r="E37" s="974">
        <v>2024</v>
      </c>
      <c r="F37" s="896" t="s">
        <v>257</v>
      </c>
      <c r="G37" s="975" t="s">
        <v>29</v>
      </c>
      <c r="H37" s="900">
        <f t="array" ref="H37">IF(ISERROR(INDEX(גיליון3!$U$14:$X$28,MATCH('דיווח פרטני'!G37,גיליון3!$T$14:$T$28,0),MATCH('דיווח פרטני'!C37,גיליון3!$U$13:$X$13,0)))," ",INDEX(גיליון3!$U$14:$X$28,MATCH('דיווח פרטני'!G37,גיליון3!$T$14:$T$28,0),MATCH('דיווח פרטני'!C37,גיליון3!$U$13:$X$13,0)))</f>
        <v>2E-3</v>
      </c>
      <c r="I37" s="975" t="s">
        <v>512</v>
      </c>
      <c r="J37" s="976">
        <v>50543</v>
      </c>
    </row>
    <row r="38" spans="1:10" ht="18" customHeight="1" thickBot="1" x14ac:dyDescent="0.4">
      <c r="A38" s="969">
        <v>27701403</v>
      </c>
      <c r="B38" s="970" t="s">
        <v>547</v>
      </c>
      <c r="C38" s="971" t="s">
        <v>190</v>
      </c>
      <c r="D38" s="972" t="s">
        <v>86</v>
      </c>
      <c r="E38" s="974">
        <v>2024</v>
      </c>
      <c r="F38" s="896" t="s">
        <v>257</v>
      </c>
      <c r="G38" s="975" t="s">
        <v>29</v>
      </c>
      <c r="H38" s="900">
        <f t="array" ref="H38">IF(ISERROR(INDEX(גיליון3!$U$14:$X$28,MATCH('דיווח פרטני'!G38,גיליון3!$T$14:$T$28,0),MATCH('דיווח פרטני'!C38,גיליון3!$U$13:$X$13,0)))," ",INDEX(גיליון3!$U$14:$X$28,MATCH('דיווח פרטני'!G38,גיליון3!$T$14:$T$28,0),MATCH('דיווח פרטני'!C38,גיליון3!$U$13:$X$13,0)))</f>
        <v>2E-3</v>
      </c>
      <c r="I38" s="975" t="s">
        <v>512</v>
      </c>
      <c r="J38" s="976">
        <v>91447</v>
      </c>
    </row>
    <row r="39" spans="1:10" ht="18" customHeight="1" thickBot="1" x14ac:dyDescent="0.4">
      <c r="A39" s="969">
        <v>27701503</v>
      </c>
      <c r="B39" s="970" t="s">
        <v>547</v>
      </c>
      <c r="C39" s="971" t="s">
        <v>190</v>
      </c>
      <c r="D39" s="972" t="s">
        <v>86</v>
      </c>
      <c r="E39" s="974">
        <v>2024</v>
      </c>
      <c r="F39" s="896" t="s">
        <v>257</v>
      </c>
      <c r="G39" s="975" t="s">
        <v>29</v>
      </c>
      <c r="H39" s="900">
        <f t="array" ref="H39">IF(ISERROR(INDEX(גיליון3!$U$14:$X$28,MATCH('דיווח פרטני'!G39,גיליון3!$T$14:$T$28,0),MATCH('דיווח פרטני'!C39,גיליון3!$U$13:$X$13,0)))," ",INDEX(גיליון3!$U$14:$X$28,MATCH('דיווח פרטני'!G39,גיליון3!$T$14:$T$28,0),MATCH('דיווח פרטני'!C39,גיליון3!$U$13:$X$13,0)))</f>
        <v>2E-3</v>
      </c>
      <c r="I39" s="975" t="s">
        <v>512</v>
      </c>
      <c r="J39" s="976">
        <v>27877</v>
      </c>
    </row>
    <row r="40" spans="1:10" ht="18" customHeight="1" thickBot="1" x14ac:dyDescent="0.4">
      <c r="A40" s="969">
        <v>27727203</v>
      </c>
      <c r="B40" s="970" t="s">
        <v>547</v>
      </c>
      <c r="C40" s="971" t="s">
        <v>190</v>
      </c>
      <c r="D40" s="972" t="s">
        <v>86</v>
      </c>
      <c r="E40" s="974">
        <v>2024</v>
      </c>
      <c r="F40" s="896" t="s">
        <v>257</v>
      </c>
      <c r="G40" s="975" t="s">
        <v>29</v>
      </c>
      <c r="H40" s="900">
        <f t="array" ref="H40">IF(ISERROR(INDEX(גיליון3!$U$14:$X$28,MATCH('דיווח פרטני'!G40,גיליון3!$T$14:$T$28,0),MATCH('דיווח פרטני'!C40,גיליון3!$U$13:$X$13,0)))," ",INDEX(גיליון3!$U$14:$X$28,MATCH('דיווח פרטני'!G40,גיליון3!$T$14:$T$28,0),MATCH('דיווח פרטני'!C40,גיליון3!$U$13:$X$13,0)))</f>
        <v>2E-3</v>
      </c>
      <c r="I40" s="975" t="s">
        <v>512</v>
      </c>
      <c r="J40" s="976">
        <v>23217</v>
      </c>
    </row>
    <row r="41" spans="1:10" ht="18" customHeight="1" thickBot="1" x14ac:dyDescent="0.4">
      <c r="A41" s="969">
        <v>27727503</v>
      </c>
      <c r="B41" s="970" t="s">
        <v>547</v>
      </c>
      <c r="C41" s="971" t="s">
        <v>190</v>
      </c>
      <c r="D41" s="972" t="s">
        <v>86</v>
      </c>
      <c r="E41" s="974">
        <v>2024</v>
      </c>
      <c r="F41" s="896" t="s">
        <v>257</v>
      </c>
      <c r="G41" s="975" t="s">
        <v>29</v>
      </c>
      <c r="H41" s="900">
        <f t="array" ref="H41">IF(ISERROR(INDEX(גיליון3!$U$14:$X$28,MATCH('דיווח פרטני'!G41,גיליון3!$T$14:$T$28,0),MATCH('דיווח פרטני'!C41,גיליון3!$U$13:$X$13,0)))," ",INDEX(גיליון3!$U$14:$X$28,MATCH('דיווח פרטני'!G41,גיליון3!$T$14:$T$28,0),MATCH('דיווח פרטני'!C41,גיליון3!$U$13:$X$13,0)))</f>
        <v>2E-3</v>
      </c>
      <c r="I41" s="975" t="s">
        <v>512</v>
      </c>
      <c r="J41" s="976">
        <v>27845</v>
      </c>
    </row>
    <row r="42" spans="1:10" ht="18" customHeight="1" thickBot="1" x14ac:dyDescent="0.4">
      <c r="A42" s="969">
        <v>27727603</v>
      </c>
      <c r="B42" s="970" t="s">
        <v>547</v>
      </c>
      <c r="C42" s="971" t="s">
        <v>190</v>
      </c>
      <c r="D42" s="972" t="s">
        <v>86</v>
      </c>
      <c r="E42" s="974">
        <v>2024</v>
      </c>
      <c r="F42" s="896" t="s">
        <v>257</v>
      </c>
      <c r="G42" s="975" t="s">
        <v>29</v>
      </c>
      <c r="H42" s="900">
        <f t="array" ref="H42">IF(ISERROR(INDEX(גיליון3!$U$14:$X$28,MATCH('דיווח פרטני'!G42,גיליון3!$T$14:$T$28,0),MATCH('דיווח פרטני'!C42,גיליון3!$U$13:$X$13,0)))," ",INDEX(גיליון3!$U$14:$X$28,MATCH('דיווח פרטני'!G42,גיליון3!$T$14:$T$28,0),MATCH('דיווח פרטני'!C42,גיליון3!$U$13:$X$13,0)))</f>
        <v>2E-3</v>
      </c>
      <c r="I42" s="975" t="s">
        <v>512</v>
      </c>
      <c r="J42" s="976">
        <v>22340</v>
      </c>
    </row>
    <row r="43" spans="1:10" ht="18" customHeight="1" thickBot="1" x14ac:dyDescent="0.4">
      <c r="A43" s="969">
        <v>27727703</v>
      </c>
      <c r="B43" s="970" t="s">
        <v>547</v>
      </c>
      <c r="C43" s="971" t="s">
        <v>190</v>
      </c>
      <c r="D43" s="972" t="s">
        <v>86</v>
      </c>
      <c r="E43" s="974">
        <v>2024</v>
      </c>
      <c r="F43" s="896" t="s">
        <v>257</v>
      </c>
      <c r="G43" s="975" t="s">
        <v>29</v>
      </c>
      <c r="H43" s="900">
        <f t="array" ref="H43">IF(ISERROR(INDEX(גיליון3!$U$14:$X$28,MATCH('דיווח פרטני'!G43,גיליון3!$T$14:$T$28,0),MATCH('דיווח פרטני'!C43,גיליון3!$U$13:$X$13,0)))," ",INDEX(גיליון3!$U$14:$X$28,MATCH('דיווח פרטני'!G43,גיליון3!$T$14:$T$28,0),MATCH('דיווח פרטני'!C43,גיליון3!$U$13:$X$13,0)))</f>
        <v>2E-3</v>
      </c>
      <c r="I43" s="975" t="s">
        <v>512</v>
      </c>
      <c r="J43" s="976">
        <v>22143</v>
      </c>
    </row>
    <row r="44" spans="1:10" ht="18" customHeight="1" thickBot="1" x14ac:dyDescent="0.4">
      <c r="A44" s="969">
        <v>31025501</v>
      </c>
      <c r="B44" s="970" t="s">
        <v>553</v>
      </c>
      <c r="C44" s="971" t="s">
        <v>190</v>
      </c>
      <c r="D44" s="972" t="s">
        <v>86</v>
      </c>
      <c r="E44" s="974">
        <v>2021</v>
      </c>
      <c r="F44" s="896" t="s">
        <v>257</v>
      </c>
      <c r="G44" s="975" t="s">
        <v>29</v>
      </c>
      <c r="H44" s="900">
        <f t="array" ref="H44">IF(ISERROR(INDEX(גיליון3!$U$14:$X$28,MATCH('דיווח פרטני'!G44,גיליון3!$T$14:$T$28,0),MATCH('דיווח פרטני'!C44,גיליון3!$U$13:$X$13,0)))," ",INDEX(גיליון3!$U$14:$X$28,MATCH('דיווח פרטני'!G44,גיליון3!$T$14:$T$28,0),MATCH('דיווח פרטני'!C44,גיליון3!$U$13:$X$13,0)))</f>
        <v>2E-3</v>
      </c>
      <c r="I44" s="975" t="s">
        <v>512</v>
      </c>
      <c r="J44" s="976">
        <v>51809</v>
      </c>
    </row>
    <row r="45" spans="1:10" ht="18" customHeight="1" thickBot="1" x14ac:dyDescent="0.4">
      <c r="A45" s="969">
        <v>31025601</v>
      </c>
      <c r="B45" s="970" t="s">
        <v>553</v>
      </c>
      <c r="C45" s="971" t="s">
        <v>190</v>
      </c>
      <c r="D45" s="972" t="s">
        <v>86</v>
      </c>
      <c r="E45" s="974">
        <v>2021</v>
      </c>
      <c r="F45" s="896" t="s">
        <v>257</v>
      </c>
      <c r="G45" s="975" t="s">
        <v>29</v>
      </c>
      <c r="H45" s="900">
        <f t="array" ref="H45">IF(ISERROR(INDEX(גיליון3!$U$14:$X$28,MATCH('דיווח פרטני'!G45,גיליון3!$T$14:$T$28,0),MATCH('דיווח פרטני'!C45,גיליון3!$U$13:$X$13,0)))," ",INDEX(גיליון3!$U$14:$X$28,MATCH('דיווח פרטני'!G45,גיליון3!$T$14:$T$28,0),MATCH('דיווח פרטני'!C45,גיליון3!$U$13:$X$13,0)))</f>
        <v>2E-3</v>
      </c>
      <c r="I45" s="975" t="s">
        <v>512</v>
      </c>
      <c r="J45" s="976">
        <v>63015</v>
      </c>
    </row>
    <row r="46" spans="1:10" ht="18" customHeight="1" thickBot="1" x14ac:dyDescent="0.4">
      <c r="A46" s="969">
        <v>31025701</v>
      </c>
      <c r="B46" s="970" t="s">
        <v>553</v>
      </c>
      <c r="C46" s="971" t="s">
        <v>190</v>
      </c>
      <c r="D46" s="972" t="s">
        <v>86</v>
      </c>
      <c r="E46" s="974">
        <v>2021</v>
      </c>
      <c r="F46" s="896" t="s">
        <v>257</v>
      </c>
      <c r="G46" s="975" t="s">
        <v>29</v>
      </c>
      <c r="H46" s="900">
        <f t="array" ref="H46">IF(ISERROR(INDEX(גיליון3!$U$14:$X$28,MATCH('דיווח פרטני'!G46,גיליון3!$T$14:$T$28,0),MATCH('דיווח פרטני'!C46,גיליון3!$U$13:$X$13,0)))," ",INDEX(גיליון3!$U$14:$X$28,MATCH('דיווח פרטני'!G46,גיליון3!$T$14:$T$28,0),MATCH('דיווח פרטני'!C46,גיליון3!$U$13:$X$13,0)))</f>
        <v>2E-3</v>
      </c>
      <c r="I46" s="975" t="s">
        <v>512</v>
      </c>
      <c r="J46" s="976">
        <v>19971</v>
      </c>
    </row>
    <row r="47" spans="1:10" ht="18" customHeight="1" thickBot="1" x14ac:dyDescent="0.4">
      <c r="A47" s="969">
        <v>34523201</v>
      </c>
      <c r="B47" s="970" t="s">
        <v>552</v>
      </c>
      <c r="C47" s="971" t="s">
        <v>190</v>
      </c>
      <c r="D47" s="972" t="s">
        <v>86</v>
      </c>
      <c r="E47" s="974">
        <v>2022</v>
      </c>
      <c r="F47" s="896" t="s">
        <v>257</v>
      </c>
      <c r="G47" s="975" t="s">
        <v>29</v>
      </c>
      <c r="H47" s="900">
        <f t="array" ref="H47">IF(ISERROR(INDEX(גיליון3!$U$14:$X$28,MATCH('דיווח פרטני'!G47,גיליון3!$T$14:$T$28,0),MATCH('דיווח פרטני'!C47,גיליון3!$U$13:$X$13,0)))," ",INDEX(גיליון3!$U$14:$X$28,MATCH('דיווח פרטני'!G47,גיליון3!$T$14:$T$28,0),MATCH('דיווח פרטני'!C47,גיליון3!$U$13:$X$13,0)))</f>
        <v>2E-3</v>
      </c>
      <c r="I47" s="975" t="s">
        <v>512</v>
      </c>
      <c r="J47" s="976">
        <v>49301</v>
      </c>
    </row>
    <row r="48" spans="1:10" ht="18" customHeight="1" thickBot="1" x14ac:dyDescent="0.4">
      <c r="A48" s="969">
        <v>34524501</v>
      </c>
      <c r="B48" s="970" t="s">
        <v>552</v>
      </c>
      <c r="C48" s="971" t="s">
        <v>190</v>
      </c>
      <c r="D48" s="972" t="s">
        <v>86</v>
      </c>
      <c r="E48" s="974">
        <v>2022</v>
      </c>
      <c r="F48" s="896" t="s">
        <v>257</v>
      </c>
      <c r="G48" s="975" t="s">
        <v>29</v>
      </c>
      <c r="H48" s="900">
        <f t="array" ref="H48">IF(ISERROR(INDEX(גיליון3!$U$14:$X$28,MATCH('דיווח פרטני'!G48,גיליון3!$T$14:$T$28,0),MATCH('דיווח פרטני'!C48,גיליון3!$U$13:$X$13,0)))," ",INDEX(גיליון3!$U$14:$X$28,MATCH('דיווח פרטני'!G48,גיליון3!$T$14:$T$28,0),MATCH('דיווח פרטני'!C48,גיליון3!$U$13:$X$13,0)))</f>
        <v>2E-3</v>
      </c>
      <c r="I48" s="975" t="s">
        <v>512</v>
      </c>
      <c r="J48" s="976">
        <v>48298</v>
      </c>
    </row>
    <row r="49" spans="1:10" ht="18" customHeight="1" thickBot="1" x14ac:dyDescent="0.4">
      <c r="A49" s="969">
        <v>34524601</v>
      </c>
      <c r="B49" s="970" t="s">
        <v>552</v>
      </c>
      <c r="C49" s="971" t="s">
        <v>190</v>
      </c>
      <c r="D49" s="972" t="s">
        <v>86</v>
      </c>
      <c r="E49" s="974">
        <v>2022</v>
      </c>
      <c r="F49" s="896" t="s">
        <v>257</v>
      </c>
      <c r="G49" s="975" t="s">
        <v>29</v>
      </c>
      <c r="H49" s="900">
        <f t="array" ref="H49">IF(ISERROR(INDEX(גיליון3!$U$14:$X$28,MATCH('דיווח פרטני'!G49,גיליון3!$T$14:$T$28,0),MATCH('דיווח פרטני'!C49,גיליון3!$U$13:$X$13,0)))," ",INDEX(גיליון3!$U$14:$X$28,MATCH('דיווח פרטני'!G49,גיליון3!$T$14:$T$28,0),MATCH('דיווח פרטני'!C49,גיליון3!$U$13:$X$13,0)))</f>
        <v>2E-3</v>
      </c>
      <c r="I49" s="975" t="s">
        <v>512</v>
      </c>
      <c r="J49" s="976">
        <v>56268</v>
      </c>
    </row>
    <row r="50" spans="1:10" ht="18" customHeight="1" thickBot="1" x14ac:dyDescent="0.4">
      <c r="A50" s="969">
        <v>37531401</v>
      </c>
      <c r="B50" s="970" t="s">
        <v>554</v>
      </c>
      <c r="C50" s="971" t="s">
        <v>190</v>
      </c>
      <c r="D50" s="972" t="s">
        <v>86</v>
      </c>
      <c r="E50" s="974">
        <v>2019</v>
      </c>
      <c r="F50" s="896" t="s">
        <v>257</v>
      </c>
      <c r="G50" s="975" t="s">
        <v>29</v>
      </c>
      <c r="H50" s="900">
        <f t="array" ref="H50">IF(ISERROR(INDEX(גיליון3!$U$14:$X$28,MATCH('דיווח פרטני'!G50,גיליון3!$T$14:$T$28,0),MATCH('דיווח פרטני'!C50,גיליון3!$U$13:$X$13,0)))," ",INDEX(גיליון3!$U$14:$X$28,MATCH('דיווח פרטני'!G50,גיליון3!$T$14:$T$28,0),MATCH('דיווח פרטני'!C50,גיליון3!$U$13:$X$13,0)))</f>
        <v>2E-3</v>
      </c>
      <c r="I50" s="975" t="s">
        <v>512</v>
      </c>
      <c r="J50" s="976">
        <v>49850</v>
      </c>
    </row>
    <row r="51" spans="1:10" ht="18" customHeight="1" thickBot="1" x14ac:dyDescent="0.4">
      <c r="A51" s="969">
        <v>40106803</v>
      </c>
      <c r="B51" s="970" t="s">
        <v>555</v>
      </c>
      <c r="C51" s="971" t="s">
        <v>190</v>
      </c>
      <c r="D51" s="972" t="s">
        <v>86</v>
      </c>
      <c r="E51" s="974">
        <v>2023</v>
      </c>
      <c r="F51" s="896" t="s">
        <v>257</v>
      </c>
      <c r="G51" s="975" t="s">
        <v>29</v>
      </c>
      <c r="H51" s="900">
        <f t="array" ref="H51">IF(ISERROR(INDEX(גיליון3!$U$14:$X$28,MATCH('דיווח פרטני'!G51,גיליון3!$T$14:$T$28,0),MATCH('דיווח פרטני'!C51,גיליון3!$U$13:$X$13,0)))," ",INDEX(גיליון3!$U$14:$X$28,MATCH('דיווח פרטני'!G51,גיליון3!$T$14:$T$28,0),MATCH('דיווח פרטני'!C51,גיליון3!$U$13:$X$13,0)))</f>
        <v>2E-3</v>
      </c>
      <c r="I51" s="975" t="s">
        <v>512</v>
      </c>
      <c r="J51" s="976">
        <v>80960</v>
      </c>
    </row>
    <row r="52" spans="1:10" ht="18" customHeight="1" thickBot="1" x14ac:dyDescent="0.4">
      <c r="A52" s="969">
        <v>40106903</v>
      </c>
      <c r="B52" s="970" t="s">
        <v>555</v>
      </c>
      <c r="C52" s="971" t="s">
        <v>190</v>
      </c>
      <c r="D52" s="972" t="s">
        <v>86</v>
      </c>
      <c r="E52" s="974">
        <v>2023</v>
      </c>
      <c r="F52" s="896" t="s">
        <v>257</v>
      </c>
      <c r="G52" s="975" t="s">
        <v>29</v>
      </c>
      <c r="H52" s="900">
        <f t="array" ref="H52">IF(ISERROR(INDEX(גיליון3!$U$14:$X$28,MATCH('דיווח פרטני'!G52,גיליון3!$T$14:$T$28,0),MATCH('דיווח פרטני'!C52,גיליון3!$U$13:$X$13,0)))," ",INDEX(גיליון3!$U$14:$X$28,MATCH('דיווח פרטני'!G52,גיליון3!$T$14:$T$28,0),MATCH('דיווח פרטני'!C52,גיליון3!$U$13:$X$13,0)))</f>
        <v>2E-3</v>
      </c>
      <c r="I52" s="975" t="s">
        <v>512</v>
      </c>
      <c r="J52" s="976">
        <v>60364</v>
      </c>
    </row>
    <row r="53" spans="1:10" ht="18" customHeight="1" thickBot="1" x14ac:dyDescent="0.4">
      <c r="A53" s="969">
        <v>40108603</v>
      </c>
      <c r="B53" s="970" t="s">
        <v>555</v>
      </c>
      <c r="C53" s="971" t="s">
        <v>190</v>
      </c>
      <c r="D53" s="972" t="s">
        <v>86</v>
      </c>
      <c r="E53" s="974">
        <v>2023</v>
      </c>
      <c r="F53" s="896" t="s">
        <v>257</v>
      </c>
      <c r="G53" s="975" t="s">
        <v>29</v>
      </c>
      <c r="H53" s="900">
        <f t="array" ref="H53">IF(ISERROR(INDEX(גיליון3!$U$14:$X$28,MATCH('דיווח פרטני'!G53,גיליון3!$T$14:$T$28,0),MATCH('דיווח פרטני'!C53,גיליון3!$U$13:$X$13,0)))," ",INDEX(גיליון3!$U$14:$X$28,MATCH('דיווח פרטני'!G53,גיליון3!$T$14:$T$28,0),MATCH('דיווח פרטני'!C53,גיליון3!$U$13:$X$13,0)))</f>
        <v>2E-3</v>
      </c>
      <c r="I53" s="975" t="s">
        <v>512</v>
      </c>
      <c r="J53" s="976">
        <v>22748</v>
      </c>
    </row>
    <row r="54" spans="1:10" ht="18" customHeight="1" thickBot="1" x14ac:dyDescent="0.4">
      <c r="A54" s="969">
        <v>43481601</v>
      </c>
      <c r="B54" s="970" t="s">
        <v>551</v>
      </c>
      <c r="C54" s="971" t="s">
        <v>190</v>
      </c>
      <c r="D54" s="972" t="s">
        <v>86</v>
      </c>
      <c r="E54" s="974">
        <v>2018</v>
      </c>
      <c r="F54" s="896" t="s">
        <v>257</v>
      </c>
      <c r="G54" s="975" t="s">
        <v>29</v>
      </c>
      <c r="H54" s="900">
        <f t="array" ref="H54">IF(ISERROR(INDEX(גיליון3!$U$14:$X$28,MATCH('דיווח פרטני'!G54,גיליון3!$T$14:$T$28,0),MATCH('דיווח פרטני'!C54,גיליון3!$U$13:$X$13,0)))," ",INDEX(גיליון3!$U$14:$X$28,MATCH('דיווח פרטני'!G54,גיליון3!$T$14:$T$28,0),MATCH('דיווח פרטני'!C54,גיליון3!$U$13:$X$13,0)))</f>
        <v>2E-3</v>
      </c>
      <c r="I54" s="975" t="s">
        <v>512</v>
      </c>
      <c r="J54" s="976">
        <v>12019</v>
      </c>
    </row>
    <row r="55" spans="1:10" ht="18" customHeight="1" thickBot="1" x14ac:dyDescent="0.4">
      <c r="A55" s="969">
        <v>43481701</v>
      </c>
      <c r="B55" s="970" t="s">
        <v>551</v>
      </c>
      <c r="C55" s="971" t="s">
        <v>190</v>
      </c>
      <c r="D55" s="972" t="s">
        <v>86</v>
      </c>
      <c r="E55" s="974">
        <v>2018</v>
      </c>
      <c r="F55" s="896" t="s">
        <v>257</v>
      </c>
      <c r="G55" s="975" t="s">
        <v>29</v>
      </c>
      <c r="H55" s="900">
        <f t="array" ref="H55">IF(ISERROR(INDEX(גיליון3!$U$14:$X$28,MATCH('דיווח פרטני'!G55,גיליון3!$T$14:$T$28,0),MATCH('דיווח פרטני'!C55,גיליון3!$U$13:$X$13,0)))," ",INDEX(גיליון3!$U$14:$X$28,MATCH('דיווח פרטני'!G55,גיליון3!$T$14:$T$28,0),MATCH('דיווח פרטני'!C55,גיליון3!$U$13:$X$13,0)))</f>
        <v>2E-3</v>
      </c>
      <c r="I55" s="975" t="s">
        <v>512</v>
      </c>
      <c r="J55" s="976">
        <v>1637</v>
      </c>
    </row>
    <row r="56" spans="1:10" ht="18" customHeight="1" thickBot="1" x14ac:dyDescent="0.4">
      <c r="A56" s="969">
        <v>43482001</v>
      </c>
      <c r="B56" s="970" t="s">
        <v>551</v>
      </c>
      <c r="C56" s="971" t="s">
        <v>190</v>
      </c>
      <c r="D56" s="972" t="s">
        <v>86</v>
      </c>
      <c r="E56" s="974">
        <v>2018</v>
      </c>
      <c r="F56" s="896" t="s">
        <v>257</v>
      </c>
      <c r="G56" s="975" t="s">
        <v>29</v>
      </c>
      <c r="H56" s="900">
        <f t="array" ref="H56">IF(ISERROR(INDEX(גיליון3!$U$14:$X$28,MATCH('דיווח פרטני'!G56,גיליון3!$T$14:$T$28,0),MATCH('דיווח פרטני'!C56,גיליון3!$U$13:$X$13,0)))," ",INDEX(גיליון3!$U$14:$X$28,MATCH('דיווח פרטני'!G56,גיליון3!$T$14:$T$28,0),MATCH('דיווח פרטני'!C56,גיליון3!$U$13:$X$13,0)))</f>
        <v>2E-3</v>
      </c>
      <c r="I56" s="975" t="s">
        <v>512</v>
      </c>
      <c r="J56" s="976">
        <v>8516</v>
      </c>
    </row>
    <row r="57" spans="1:10" ht="18" customHeight="1" thickBot="1" x14ac:dyDescent="0.4">
      <c r="A57" s="969">
        <v>43482201</v>
      </c>
      <c r="B57" s="970" t="s">
        <v>551</v>
      </c>
      <c r="C57" s="971" t="s">
        <v>190</v>
      </c>
      <c r="D57" s="972" t="s">
        <v>86</v>
      </c>
      <c r="E57" s="974">
        <v>2018</v>
      </c>
      <c r="F57" s="896" t="s">
        <v>257</v>
      </c>
      <c r="G57" s="975" t="s">
        <v>29</v>
      </c>
      <c r="H57" s="900">
        <f t="array" ref="H57">IF(ISERROR(INDEX(גיליון3!$U$14:$X$28,MATCH('דיווח פרטני'!G57,גיליון3!$T$14:$T$28,0),MATCH('דיווח פרטני'!C57,גיליון3!$U$13:$X$13,0)))," ",INDEX(גיליון3!$U$14:$X$28,MATCH('דיווח פרטני'!G57,גיליון3!$T$14:$T$28,0),MATCH('דיווח פרטני'!C57,גיליון3!$U$13:$X$13,0)))</f>
        <v>2E-3</v>
      </c>
      <c r="I57" s="975" t="s">
        <v>512</v>
      </c>
      <c r="J57" s="976">
        <v>20350</v>
      </c>
    </row>
    <row r="58" spans="1:10" ht="18" customHeight="1" thickBot="1" x14ac:dyDescent="0.4">
      <c r="A58" s="969">
        <v>43482301</v>
      </c>
      <c r="B58" s="970" t="s">
        <v>551</v>
      </c>
      <c r="C58" s="971" t="s">
        <v>190</v>
      </c>
      <c r="D58" s="972" t="s">
        <v>86</v>
      </c>
      <c r="E58" s="974">
        <v>2018</v>
      </c>
      <c r="F58" s="896" t="s">
        <v>257</v>
      </c>
      <c r="G58" s="975" t="s">
        <v>29</v>
      </c>
      <c r="H58" s="900">
        <f t="array" ref="H58">IF(ISERROR(INDEX(גיליון3!$U$14:$X$28,MATCH('דיווח פרטני'!G58,גיליון3!$T$14:$T$28,0),MATCH('דיווח פרטני'!C58,גיליון3!$U$13:$X$13,0)))," ",INDEX(גיליון3!$U$14:$X$28,MATCH('דיווח פרטני'!G58,גיליון3!$T$14:$T$28,0),MATCH('דיווח פרטני'!C58,גיליון3!$U$13:$X$13,0)))</f>
        <v>2E-3</v>
      </c>
      <c r="I58" s="975" t="s">
        <v>512</v>
      </c>
      <c r="J58" s="976">
        <v>68368</v>
      </c>
    </row>
    <row r="59" spans="1:10" ht="18" customHeight="1" thickBot="1" x14ac:dyDescent="0.4">
      <c r="A59" s="969">
        <v>43482401</v>
      </c>
      <c r="B59" s="970" t="s">
        <v>551</v>
      </c>
      <c r="C59" s="971" t="s">
        <v>190</v>
      </c>
      <c r="D59" s="972" t="s">
        <v>86</v>
      </c>
      <c r="E59" s="974">
        <v>2018</v>
      </c>
      <c r="F59" s="896" t="s">
        <v>257</v>
      </c>
      <c r="G59" s="975" t="s">
        <v>29</v>
      </c>
      <c r="H59" s="900">
        <f t="array" ref="H59">IF(ISERROR(INDEX(גיליון3!$U$14:$X$28,MATCH('דיווח פרטני'!G59,גיליון3!$T$14:$T$28,0),MATCH('דיווח פרטני'!C59,גיליון3!$U$13:$X$13,0)))," ",INDEX(גיליון3!$U$14:$X$28,MATCH('דיווח פרטני'!G59,גיליון3!$T$14:$T$28,0),MATCH('דיווח פרטני'!C59,גיליון3!$U$13:$X$13,0)))</f>
        <v>2E-3</v>
      </c>
      <c r="I59" s="975" t="s">
        <v>512</v>
      </c>
      <c r="J59" s="976">
        <v>51249</v>
      </c>
    </row>
    <row r="60" spans="1:10" ht="18" customHeight="1" thickBot="1" x14ac:dyDescent="0.4">
      <c r="A60" s="969">
        <v>43482501</v>
      </c>
      <c r="B60" s="970" t="s">
        <v>551</v>
      </c>
      <c r="C60" s="971" t="s">
        <v>190</v>
      </c>
      <c r="D60" s="972" t="s">
        <v>86</v>
      </c>
      <c r="E60" s="974">
        <v>2018</v>
      </c>
      <c r="F60" s="896" t="s">
        <v>257</v>
      </c>
      <c r="G60" s="975" t="s">
        <v>29</v>
      </c>
      <c r="H60" s="900">
        <f t="array" ref="H60">IF(ISERROR(INDEX(גיליון3!$U$14:$X$28,MATCH('דיווח פרטני'!G60,גיליון3!$T$14:$T$28,0),MATCH('דיווח פרטני'!C60,גיליון3!$U$13:$X$13,0)))," ",INDEX(גיליון3!$U$14:$X$28,MATCH('דיווח פרטני'!G60,גיליון3!$T$14:$T$28,0),MATCH('דיווח פרטני'!C60,גיליון3!$U$13:$X$13,0)))</f>
        <v>2E-3</v>
      </c>
      <c r="I60" s="975"/>
      <c r="J60" s="976">
        <v>36145</v>
      </c>
    </row>
    <row r="61" spans="1:10" ht="18" customHeight="1" thickBot="1" x14ac:dyDescent="0.4">
      <c r="A61" s="969">
        <v>43482601</v>
      </c>
      <c r="B61" s="970" t="s">
        <v>551</v>
      </c>
      <c r="C61" s="971" t="s">
        <v>190</v>
      </c>
      <c r="D61" s="972" t="s">
        <v>86</v>
      </c>
      <c r="E61" s="974">
        <v>2018</v>
      </c>
      <c r="F61" s="896" t="s">
        <v>257</v>
      </c>
      <c r="G61" s="975" t="s">
        <v>29</v>
      </c>
      <c r="H61" s="900">
        <f t="array" ref="H61">IF(ISERROR(INDEX(גיליון3!$U$14:$X$28,MATCH('דיווח פרטני'!G61,גיליון3!$T$14:$T$28,0),MATCH('דיווח פרטני'!C61,גיליון3!$U$13:$X$13,0)))," ",INDEX(גיליון3!$U$14:$X$28,MATCH('דיווח פרטני'!G61,גיליון3!$T$14:$T$28,0),MATCH('דיווח פרטני'!C61,גיליון3!$U$13:$X$13,0)))</f>
        <v>2E-3</v>
      </c>
      <c r="I61" s="975"/>
      <c r="J61" s="976">
        <v>45378</v>
      </c>
    </row>
    <row r="62" spans="1:10" ht="18" customHeight="1" thickBot="1" x14ac:dyDescent="0.4">
      <c r="A62" s="969">
        <v>43482701</v>
      </c>
      <c r="B62" s="970" t="s">
        <v>551</v>
      </c>
      <c r="C62" s="971" t="s">
        <v>190</v>
      </c>
      <c r="D62" s="972" t="s">
        <v>86</v>
      </c>
      <c r="E62" s="974">
        <v>2018</v>
      </c>
      <c r="F62" s="896" t="s">
        <v>257</v>
      </c>
      <c r="G62" s="975" t="s">
        <v>29</v>
      </c>
      <c r="H62" s="900">
        <f t="array" ref="H62">IF(ISERROR(INDEX(גיליון3!$U$14:$X$28,MATCH('דיווח פרטני'!G62,גיליון3!$T$14:$T$28,0),MATCH('דיווח פרטני'!C62,גיליון3!$U$13:$X$13,0)))," ",INDEX(גיליון3!$U$14:$X$28,MATCH('דיווח פרטני'!G62,גיליון3!$T$14:$T$28,0),MATCH('דיווח פרטני'!C62,גיליון3!$U$13:$X$13,0)))</f>
        <v>2E-3</v>
      </c>
      <c r="I62" s="975"/>
      <c r="J62" s="976">
        <v>56811</v>
      </c>
    </row>
    <row r="63" spans="1:10" ht="18" customHeight="1" thickBot="1" x14ac:dyDescent="0.4">
      <c r="A63" s="969">
        <v>43482801</v>
      </c>
      <c r="B63" s="970" t="s">
        <v>551</v>
      </c>
      <c r="C63" s="971" t="s">
        <v>190</v>
      </c>
      <c r="D63" s="972" t="s">
        <v>86</v>
      </c>
      <c r="E63" s="974">
        <v>2018</v>
      </c>
      <c r="F63" s="896" t="s">
        <v>257</v>
      </c>
      <c r="G63" s="975" t="s">
        <v>29</v>
      </c>
      <c r="H63" s="900">
        <f t="array" ref="H63">IF(ISERROR(INDEX(גיליון3!$U$14:$X$28,MATCH('דיווח פרטני'!G63,גיליון3!$T$14:$T$28,0),MATCH('דיווח פרטני'!C63,גיליון3!$U$13:$X$13,0)))," ",INDEX(גיליון3!$U$14:$X$28,MATCH('דיווח פרטני'!G63,גיליון3!$T$14:$T$28,0),MATCH('דיווח פרטני'!C63,גיליון3!$U$13:$X$13,0)))</f>
        <v>2E-3</v>
      </c>
      <c r="I63" s="975"/>
      <c r="J63" s="976">
        <v>72622</v>
      </c>
    </row>
    <row r="64" spans="1:10" ht="18" customHeight="1" thickBot="1" x14ac:dyDescent="0.4">
      <c r="A64" s="969">
        <v>43482901</v>
      </c>
      <c r="B64" s="970" t="s">
        <v>551</v>
      </c>
      <c r="C64" s="971" t="s">
        <v>190</v>
      </c>
      <c r="D64" s="972" t="s">
        <v>86</v>
      </c>
      <c r="E64" s="974">
        <v>2018</v>
      </c>
      <c r="F64" s="896" t="s">
        <v>257</v>
      </c>
      <c r="G64" s="975" t="s">
        <v>29</v>
      </c>
      <c r="H64" s="900">
        <f t="array" ref="H64">IF(ISERROR(INDEX(גיליון3!$U$14:$X$28,MATCH('דיווח פרטני'!G64,גיליון3!$T$14:$T$28,0),MATCH('דיווח פרטני'!C64,גיליון3!$U$13:$X$13,0)))," ",INDEX(גיליון3!$U$14:$X$28,MATCH('דיווח פרטני'!G64,גיליון3!$T$14:$T$28,0),MATCH('דיווח פרטני'!C64,גיליון3!$U$13:$X$13,0)))</f>
        <v>2E-3</v>
      </c>
      <c r="I64" s="975" t="s">
        <v>512</v>
      </c>
      <c r="J64" s="976">
        <v>42758</v>
      </c>
    </row>
    <row r="65" spans="1:10" ht="18" customHeight="1" thickBot="1" x14ac:dyDescent="0.4">
      <c r="A65" s="969">
        <v>43483001</v>
      </c>
      <c r="B65" s="970" t="s">
        <v>551</v>
      </c>
      <c r="C65" s="971" t="s">
        <v>190</v>
      </c>
      <c r="D65" s="972" t="s">
        <v>86</v>
      </c>
      <c r="E65" s="974">
        <v>2018</v>
      </c>
      <c r="F65" s="896" t="s">
        <v>257</v>
      </c>
      <c r="G65" s="975" t="s">
        <v>29</v>
      </c>
      <c r="H65" s="900">
        <f t="array" ref="H65">IF(ISERROR(INDEX(גיליון3!$U$14:$X$28,MATCH('דיווח פרטני'!G65,גיליון3!$T$14:$T$28,0),MATCH('דיווח פרטני'!C65,גיליון3!$U$13:$X$13,0)))," ",INDEX(גיליון3!$U$14:$X$28,MATCH('דיווח פרטני'!G65,גיליון3!$T$14:$T$28,0),MATCH('דיווח פרטני'!C65,גיליון3!$U$13:$X$13,0)))</f>
        <v>2E-3</v>
      </c>
      <c r="I65" s="975" t="s">
        <v>512</v>
      </c>
      <c r="J65" s="976">
        <v>13466</v>
      </c>
    </row>
    <row r="66" spans="1:10" ht="18" customHeight="1" thickBot="1" x14ac:dyDescent="0.4">
      <c r="A66" s="969">
        <v>43483101</v>
      </c>
      <c r="B66" s="970" t="s">
        <v>551</v>
      </c>
      <c r="C66" s="971" t="s">
        <v>190</v>
      </c>
      <c r="D66" s="972" t="s">
        <v>86</v>
      </c>
      <c r="E66" s="974">
        <v>2018</v>
      </c>
      <c r="F66" s="896" t="s">
        <v>257</v>
      </c>
      <c r="G66" s="975" t="s">
        <v>29</v>
      </c>
      <c r="H66" s="900">
        <f t="array" ref="H66">IF(ISERROR(INDEX(גיליון3!$U$14:$X$28,MATCH('דיווח פרטני'!G66,גיליון3!$T$14:$T$28,0),MATCH('דיווח פרטני'!C66,גיליון3!$U$13:$X$13,0)))," ",INDEX(גיליון3!$U$14:$X$28,MATCH('דיווח פרטני'!G66,גיליון3!$T$14:$T$28,0),MATCH('דיווח פרטני'!C66,גיליון3!$U$13:$X$13,0)))</f>
        <v>2E-3</v>
      </c>
      <c r="I66" s="975" t="s">
        <v>512</v>
      </c>
      <c r="J66" s="976">
        <v>10535</v>
      </c>
    </row>
    <row r="67" spans="1:10" ht="18" customHeight="1" thickBot="1" x14ac:dyDescent="0.4">
      <c r="A67" s="969">
        <v>43486601</v>
      </c>
      <c r="B67" s="970" t="s">
        <v>551</v>
      </c>
      <c r="C67" s="971" t="s">
        <v>190</v>
      </c>
      <c r="D67" s="972" t="s">
        <v>86</v>
      </c>
      <c r="E67" s="974">
        <v>2018</v>
      </c>
      <c r="F67" s="896" t="s">
        <v>257</v>
      </c>
      <c r="G67" s="975" t="s">
        <v>29</v>
      </c>
      <c r="H67" s="900">
        <f t="array" ref="H67">IF(ISERROR(INDEX(גיליון3!$U$14:$X$28,MATCH('דיווח פרטני'!G67,גיליון3!$T$14:$T$28,0),MATCH('דיווח פרטני'!C67,גיליון3!$U$13:$X$13,0)))," ",INDEX(גיליון3!$U$14:$X$28,MATCH('דיווח פרטני'!G67,גיליון3!$T$14:$T$28,0),MATCH('דיווח פרטני'!C67,גיליון3!$U$13:$X$13,0)))</f>
        <v>2E-3</v>
      </c>
      <c r="I67" s="975" t="s">
        <v>512</v>
      </c>
      <c r="J67" s="976">
        <v>37827</v>
      </c>
    </row>
    <row r="68" spans="1:10" ht="18" customHeight="1" thickBot="1" x14ac:dyDescent="0.4">
      <c r="A68" s="969">
        <v>43486701</v>
      </c>
      <c r="B68" s="970" t="s">
        <v>551</v>
      </c>
      <c r="C68" s="971" t="s">
        <v>190</v>
      </c>
      <c r="D68" s="972" t="s">
        <v>86</v>
      </c>
      <c r="E68" s="974">
        <v>2019</v>
      </c>
      <c r="F68" s="896" t="s">
        <v>257</v>
      </c>
      <c r="G68" s="975" t="s">
        <v>29</v>
      </c>
      <c r="H68" s="900">
        <f t="array" ref="H68">IF(ISERROR(INDEX(גיליון3!$U$14:$X$28,MATCH('דיווח פרטני'!G68,גיליון3!$T$14:$T$28,0),MATCH('דיווח פרטני'!C68,גיליון3!$U$13:$X$13,0)))," ",INDEX(גיליון3!$U$14:$X$28,MATCH('דיווח פרטני'!G68,גיליון3!$T$14:$T$28,0),MATCH('דיווח פרטני'!C68,גיליון3!$U$13:$X$13,0)))</f>
        <v>2E-3</v>
      </c>
      <c r="I68" s="975" t="s">
        <v>512</v>
      </c>
      <c r="J68" s="976">
        <v>25193</v>
      </c>
    </row>
    <row r="69" spans="1:10" ht="18" customHeight="1" thickBot="1" x14ac:dyDescent="0.4">
      <c r="A69" s="969">
        <v>44988902</v>
      </c>
      <c r="B69" s="970" t="s">
        <v>556</v>
      </c>
      <c r="C69" s="971" t="s">
        <v>190</v>
      </c>
      <c r="D69" s="972" t="s">
        <v>86</v>
      </c>
      <c r="E69" s="974">
        <v>2019</v>
      </c>
      <c r="F69" s="896" t="s">
        <v>257</v>
      </c>
      <c r="G69" s="975" t="s">
        <v>29</v>
      </c>
      <c r="H69" s="900">
        <f t="array" ref="H69">IF(ISERROR(INDEX(גיליון3!$U$14:$X$28,MATCH('דיווח פרטני'!G69,גיליון3!$T$14:$T$28,0),MATCH('דיווח פרטני'!C69,גיליון3!$U$13:$X$13,0)))," ",INDEX(גיליון3!$U$14:$X$28,MATCH('דיווח פרטני'!G69,גיליון3!$T$14:$T$28,0),MATCH('דיווח פרטני'!C69,גיליון3!$U$13:$X$13,0)))</f>
        <v>2E-3</v>
      </c>
      <c r="I69" s="975" t="s">
        <v>512</v>
      </c>
      <c r="J69" s="976">
        <v>48355</v>
      </c>
    </row>
    <row r="70" spans="1:10" ht="18" customHeight="1" thickBot="1" x14ac:dyDescent="0.4">
      <c r="A70" s="969">
        <v>44989002</v>
      </c>
      <c r="B70" s="970" t="s">
        <v>556</v>
      </c>
      <c r="C70" s="971" t="s">
        <v>190</v>
      </c>
      <c r="D70" s="972" t="s">
        <v>86</v>
      </c>
      <c r="E70" s="974">
        <v>2019</v>
      </c>
      <c r="F70" s="896" t="s">
        <v>257</v>
      </c>
      <c r="G70" s="975" t="s">
        <v>29</v>
      </c>
      <c r="H70" s="900">
        <f t="array" ref="H70">IF(ISERROR(INDEX(גיליון3!$U$14:$X$28,MATCH('דיווח פרטני'!G70,גיליון3!$T$14:$T$28,0),MATCH('דיווח פרטני'!C70,גיליון3!$U$13:$X$13,0)))," ",INDEX(גיליון3!$U$14:$X$28,MATCH('דיווח פרטני'!G70,גיליון3!$T$14:$T$28,0),MATCH('דיווח פרטני'!C70,גיליון3!$U$13:$X$13,0)))</f>
        <v>2E-3</v>
      </c>
      <c r="I70" s="975" t="s">
        <v>512</v>
      </c>
      <c r="J70" s="976">
        <v>11931</v>
      </c>
    </row>
    <row r="71" spans="1:10" ht="18" customHeight="1" thickBot="1" x14ac:dyDescent="0.4">
      <c r="A71" s="969">
        <v>44989102</v>
      </c>
      <c r="B71" s="970" t="s">
        <v>556</v>
      </c>
      <c r="C71" s="971" t="s">
        <v>190</v>
      </c>
      <c r="D71" s="972" t="s">
        <v>86</v>
      </c>
      <c r="E71" s="974">
        <v>2021</v>
      </c>
      <c r="F71" s="896" t="s">
        <v>257</v>
      </c>
      <c r="G71" s="975" t="s">
        <v>29</v>
      </c>
      <c r="H71" s="900">
        <f t="array" ref="H71">IF(ISERROR(INDEX(גיליון3!$U$14:$X$28,MATCH('דיווח פרטני'!G71,גיליון3!$T$14:$T$28,0),MATCH('דיווח פרטני'!C71,גיליון3!$U$13:$X$13,0)))," ",INDEX(גיליון3!$U$14:$X$28,MATCH('דיווח פרטני'!G71,גיליון3!$T$14:$T$28,0),MATCH('דיווח פרטני'!C71,גיליון3!$U$13:$X$13,0)))</f>
        <v>2E-3</v>
      </c>
      <c r="I71" s="975" t="s">
        <v>512</v>
      </c>
      <c r="J71" s="976">
        <v>7809</v>
      </c>
    </row>
    <row r="72" spans="1:10" ht="18" customHeight="1" thickBot="1" x14ac:dyDescent="0.4">
      <c r="A72" s="969">
        <v>45376903</v>
      </c>
      <c r="B72" s="973" t="s">
        <v>557</v>
      </c>
      <c r="C72" s="971" t="s">
        <v>190</v>
      </c>
      <c r="D72" s="972" t="s">
        <v>86</v>
      </c>
      <c r="E72" s="974">
        <v>2021</v>
      </c>
      <c r="F72" s="896" t="s">
        <v>257</v>
      </c>
      <c r="G72" s="975" t="s">
        <v>29</v>
      </c>
      <c r="H72" s="900">
        <f t="array" ref="H72">IF(ISERROR(INDEX(גיליון3!$U$14:$X$28,MATCH('דיווח פרטני'!G72,גיליון3!$T$14:$T$28,0),MATCH('דיווח פרטני'!C72,גיליון3!$U$13:$X$13,0)))," ",INDEX(גיליון3!$U$14:$X$28,MATCH('דיווח פרטני'!G72,גיליון3!$T$14:$T$28,0),MATCH('דיווח פרטני'!C72,גיליון3!$U$13:$X$13,0)))</f>
        <v>2E-3</v>
      </c>
      <c r="I72" s="975" t="s">
        <v>512</v>
      </c>
      <c r="J72" s="976">
        <v>64017</v>
      </c>
    </row>
    <row r="73" spans="1:10" ht="18" customHeight="1" thickBot="1" x14ac:dyDescent="0.4">
      <c r="A73" s="969">
        <v>45377003</v>
      </c>
      <c r="B73" s="973" t="s">
        <v>557</v>
      </c>
      <c r="C73" s="971" t="s">
        <v>190</v>
      </c>
      <c r="D73" s="972" t="s">
        <v>86</v>
      </c>
      <c r="E73" s="974">
        <v>2021</v>
      </c>
      <c r="F73" s="896" t="s">
        <v>257</v>
      </c>
      <c r="G73" s="975" t="s">
        <v>29</v>
      </c>
      <c r="H73" s="900">
        <f t="array" ref="H73">IF(ISERROR(INDEX(גיליון3!$U$14:$X$28,MATCH('דיווח פרטני'!G73,גיליון3!$T$14:$T$28,0),MATCH('דיווח פרטני'!C73,גיליון3!$U$13:$X$13,0)))," ",INDEX(גיליון3!$U$14:$X$28,MATCH('דיווח פרטני'!G73,גיליון3!$T$14:$T$28,0),MATCH('דיווח פרטני'!C73,גיליון3!$U$13:$X$13,0)))</f>
        <v>2E-3</v>
      </c>
      <c r="I73" s="975" t="s">
        <v>512</v>
      </c>
      <c r="J73" s="976">
        <v>104070</v>
      </c>
    </row>
    <row r="74" spans="1:10" ht="18" customHeight="1" thickBot="1" x14ac:dyDescent="0.4">
      <c r="A74" s="969">
        <v>56261501</v>
      </c>
      <c r="B74" s="970" t="s">
        <v>551</v>
      </c>
      <c r="C74" s="971" t="s">
        <v>190</v>
      </c>
      <c r="D74" s="972" t="s">
        <v>86</v>
      </c>
      <c r="E74" s="974">
        <v>2023</v>
      </c>
      <c r="F74" s="896" t="s">
        <v>257</v>
      </c>
      <c r="G74" s="975" t="s">
        <v>29</v>
      </c>
      <c r="H74" s="900">
        <f t="array" ref="H74">IF(ISERROR(INDEX(גיליון3!$U$14:$X$28,MATCH('דיווח פרטני'!G74,גיליון3!$T$14:$T$28,0),MATCH('דיווח פרטני'!C74,גיליון3!$U$13:$X$13,0)))," ",INDEX(גיליון3!$U$14:$X$28,MATCH('דיווח פרטני'!G74,גיליון3!$T$14:$T$28,0),MATCH('דיווח פרטני'!C74,גיליון3!$U$13:$X$13,0)))</f>
        <v>2E-3</v>
      </c>
      <c r="I74" s="975" t="s">
        <v>512</v>
      </c>
      <c r="J74" s="976">
        <v>7277</v>
      </c>
    </row>
    <row r="75" spans="1:10" ht="18" customHeight="1" thickBot="1" x14ac:dyDescent="0.4">
      <c r="A75" s="969">
        <v>56261601</v>
      </c>
      <c r="B75" s="970" t="s">
        <v>551</v>
      </c>
      <c r="C75" s="971" t="s">
        <v>190</v>
      </c>
      <c r="D75" s="972" t="s">
        <v>86</v>
      </c>
      <c r="E75" s="974">
        <v>2023</v>
      </c>
      <c r="F75" s="896" t="s">
        <v>257</v>
      </c>
      <c r="G75" s="975" t="s">
        <v>29</v>
      </c>
      <c r="H75" s="900">
        <f t="array" ref="H75">IF(ISERROR(INDEX(גיליון3!$U$14:$X$28,MATCH('דיווח פרטני'!G75,גיליון3!$T$14:$T$28,0),MATCH('דיווח פרטני'!C75,גיליון3!$U$13:$X$13,0)))," ",INDEX(גיליון3!$U$14:$X$28,MATCH('דיווח פרטני'!G75,גיליון3!$T$14:$T$28,0),MATCH('דיווח פרטני'!C75,גיליון3!$U$13:$X$13,0)))</f>
        <v>2E-3</v>
      </c>
      <c r="I75" s="975" t="s">
        <v>512</v>
      </c>
      <c r="J75" s="976">
        <v>70653</v>
      </c>
    </row>
    <row r="76" spans="1:10" ht="18" customHeight="1" thickBot="1" x14ac:dyDescent="0.4">
      <c r="A76" s="969">
        <v>56261701</v>
      </c>
      <c r="B76" s="970" t="s">
        <v>551</v>
      </c>
      <c r="C76" s="971" t="s">
        <v>190</v>
      </c>
      <c r="D76" s="972" t="s">
        <v>86</v>
      </c>
      <c r="E76" s="974">
        <v>2018</v>
      </c>
      <c r="F76" s="896" t="s">
        <v>257</v>
      </c>
      <c r="G76" s="975" t="s">
        <v>29</v>
      </c>
      <c r="H76" s="900">
        <f t="array" ref="H76">IF(ISERROR(INDEX(גיליון3!$U$14:$X$28,MATCH('דיווח פרטני'!G76,גיליון3!$T$14:$T$28,0),MATCH('דיווח פרטני'!C76,גיליון3!$U$13:$X$13,0)))," ",INDEX(גיליון3!$U$14:$X$28,MATCH('דיווח פרטני'!G76,גיליון3!$T$14:$T$28,0),MATCH('דיווח פרטני'!C76,גיליון3!$U$13:$X$13,0)))</f>
        <v>2E-3</v>
      </c>
      <c r="I76" s="975" t="s">
        <v>512</v>
      </c>
      <c r="J76" s="976">
        <v>51541</v>
      </c>
    </row>
    <row r="77" spans="1:10" ht="18" customHeight="1" thickBot="1" x14ac:dyDescent="0.4">
      <c r="A77" s="969">
        <v>56261801</v>
      </c>
      <c r="B77" s="970" t="s">
        <v>551</v>
      </c>
      <c r="C77" s="971" t="s">
        <v>190</v>
      </c>
      <c r="D77" s="972" t="s">
        <v>86</v>
      </c>
      <c r="E77" s="974">
        <v>2018</v>
      </c>
      <c r="F77" s="896" t="s">
        <v>257</v>
      </c>
      <c r="G77" s="975" t="s">
        <v>29</v>
      </c>
      <c r="H77" s="900">
        <f t="array" ref="H77">IF(ISERROR(INDEX(גיליון3!$U$14:$X$28,MATCH('דיווח פרטני'!G77,גיליון3!$T$14:$T$28,0),MATCH('דיווח פרטני'!C77,גיליון3!$U$13:$X$13,0)))," ",INDEX(גיליון3!$U$14:$X$28,MATCH('דיווח פרטני'!G77,גיליון3!$T$14:$T$28,0),MATCH('דיווח פרטני'!C77,גיליון3!$U$13:$X$13,0)))</f>
        <v>2E-3</v>
      </c>
      <c r="I77" s="975" t="s">
        <v>512</v>
      </c>
      <c r="J77" s="976">
        <v>36792</v>
      </c>
    </row>
    <row r="78" spans="1:10" ht="18" customHeight="1" thickBot="1" x14ac:dyDescent="0.4">
      <c r="A78" s="969">
        <v>56261901</v>
      </c>
      <c r="B78" s="970" t="s">
        <v>551</v>
      </c>
      <c r="C78" s="971" t="s">
        <v>190</v>
      </c>
      <c r="D78" s="972" t="s">
        <v>86</v>
      </c>
      <c r="E78" s="974">
        <v>2018</v>
      </c>
      <c r="F78" s="896" t="s">
        <v>257</v>
      </c>
      <c r="G78" s="975" t="s">
        <v>29</v>
      </c>
      <c r="H78" s="900">
        <f t="array" ref="H78">IF(ISERROR(INDEX(גיליון3!$U$14:$X$28,MATCH('דיווח פרטני'!G78,גיליון3!$T$14:$T$28,0),MATCH('דיווח פרטני'!C78,גיליון3!$U$13:$X$13,0)))," ",INDEX(גיליון3!$U$14:$X$28,MATCH('דיווח פרטני'!G78,גיליון3!$T$14:$T$28,0),MATCH('דיווח פרטני'!C78,גיליון3!$U$13:$X$13,0)))</f>
        <v>2E-3</v>
      </c>
      <c r="I78" s="975" t="s">
        <v>512</v>
      </c>
      <c r="J78" s="976">
        <v>99043</v>
      </c>
    </row>
    <row r="79" spans="1:10" ht="18" customHeight="1" thickBot="1" x14ac:dyDescent="0.4">
      <c r="A79" s="969">
        <v>56262001</v>
      </c>
      <c r="B79" s="970" t="s">
        <v>551</v>
      </c>
      <c r="C79" s="971" t="s">
        <v>190</v>
      </c>
      <c r="D79" s="972" t="s">
        <v>86</v>
      </c>
      <c r="E79" s="974">
        <v>2018</v>
      </c>
      <c r="F79" s="896" t="s">
        <v>257</v>
      </c>
      <c r="G79" s="975" t="s">
        <v>29</v>
      </c>
      <c r="H79" s="900">
        <f t="array" ref="H79">IF(ISERROR(INDEX(גיליון3!$U$14:$X$28,MATCH('דיווח פרטני'!G79,גיליון3!$T$14:$T$28,0),MATCH('דיווח פרטני'!C79,גיליון3!$U$13:$X$13,0)))," ",INDEX(גיליון3!$U$14:$X$28,MATCH('דיווח פרטני'!G79,גיליון3!$T$14:$T$28,0),MATCH('דיווח פרטני'!C79,גיליון3!$U$13:$X$13,0)))</f>
        <v>2E-3</v>
      </c>
      <c r="I79" s="975" t="s">
        <v>512</v>
      </c>
      <c r="J79" s="976">
        <v>13602</v>
      </c>
    </row>
    <row r="80" spans="1:10" ht="18" customHeight="1" thickBot="1" x14ac:dyDescent="0.4">
      <c r="A80" s="969">
        <v>56262101</v>
      </c>
      <c r="B80" s="970" t="s">
        <v>551</v>
      </c>
      <c r="C80" s="971" t="s">
        <v>190</v>
      </c>
      <c r="D80" s="972" t="s">
        <v>86</v>
      </c>
      <c r="E80" s="974">
        <v>2018</v>
      </c>
      <c r="F80" s="896" t="s">
        <v>257</v>
      </c>
      <c r="G80" s="975" t="s">
        <v>29</v>
      </c>
      <c r="H80" s="900">
        <f t="array" ref="H80">IF(ISERROR(INDEX(גיליון3!$U$14:$X$28,MATCH('דיווח פרטני'!G80,גיליון3!$T$14:$T$28,0),MATCH('דיווח פרטני'!C80,גיליון3!$U$13:$X$13,0)))," ",INDEX(גיליון3!$U$14:$X$28,MATCH('דיווח פרטני'!G80,גיליון3!$T$14:$T$28,0),MATCH('דיווח פרטני'!C80,גיליון3!$U$13:$X$13,0)))</f>
        <v>2E-3</v>
      </c>
      <c r="I80" s="975" t="s">
        <v>512</v>
      </c>
      <c r="J80" s="976">
        <v>76929</v>
      </c>
    </row>
    <row r="81" spans="1:10" ht="18" customHeight="1" thickBot="1" x14ac:dyDescent="0.4">
      <c r="A81" s="969">
        <v>56262201</v>
      </c>
      <c r="B81" s="970" t="s">
        <v>551</v>
      </c>
      <c r="C81" s="971" t="s">
        <v>190</v>
      </c>
      <c r="D81" s="972" t="s">
        <v>86</v>
      </c>
      <c r="E81" s="974">
        <v>2018</v>
      </c>
      <c r="F81" s="896" t="s">
        <v>257</v>
      </c>
      <c r="G81" s="975" t="s">
        <v>29</v>
      </c>
      <c r="H81" s="900">
        <f t="array" ref="H81">IF(ISERROR(INDEX(גיליון3!$U$14:$X$28,MATCH('דיווח פרטני'!G81,גיליון3!$T$14:$T$28,0),MATCH('דיווח פרטני'!C81,גיליון3!$U$13:$X$13,0)))," ",INDEX(גיליון3!$U$14:$X$28,MATCH('דיווח פרטני'!G81,גיליון3!$T$14:$T$28,0),MATCH('דיווח פרטני'!C81,גיליון3!$U$13:$X$13,0)))</f>
        <v>2E-3</v>
      </c>
      <c r="I81" s="975" t="s">
        <v>512</v>
      </c>
      <c r="J81" s="976">
        <v>81303</v>
      </c>
    </row>
    <row r="82" spans="1:10" ht="18" customHeight="1" thickBot="1" x14ac:dyDescent="0.4">
      <c r="A82" s="969">
        <v>56277301</v>
      </c>
      <c r="B82" s="970" t="s">
        <v>551</v>
      </c>
      <c r="C82" s="971" t="s">
        <v>190</v>
      </c>
      <c r="D82" s="972" t="s">
        <v>86</v>
      </c>
      <c r="E82" s="974">
        <v>2018</v>
      </c>
      <c r="F82" s="896" t="s">
        <v>257</v>
      </c>
      <c r="G82" s="975" t="s">
        <v>29</v>
      </c>
      <c r="H82" s="900">
        <f t="array" ref="H82">IF(ISERROR(INDEX(גיליון3!$U$14:$X$28,MATCH('דיווח פרטני'!G82,גיליון3!$T$14:$T$28,0),MATCH('דיווח פרטני'!C82,גיליון3!$U$13:$X$13,0)))," ",INDEX(גיליון3!$U$14:$X$28,MATCH('דיווח פרטני'!G82,גיליון3!$T$14:$T$28,0),MATCH('דיווח פרטני'!C82,גיליון3!$U$13:$X$13,0)))</f>
        <v>2E-3</v>
      </c>
      <c r="I82" s="975" t="s">
        <v>512</v>
      </c>
      <c r="J82" s="976">
        <v>53707</v>
      </c>
    </row>
    <row r="83" spans="1:10" ht="18" customHeight="1" thickBot="1" x14ac:dyDescent="0.4">
      <c r="A83" s="969">
        <v>56277401</v>
      </c>
      <c r="B83" s="970" t="s">
        <v>551</v>
      </c>
      <c r="C83" s="971" t="s">
        <v>190</v>
      </c>
      <c r="D83" s="972" t="s">
        <v>86</v>
      </c>
      <c r="E83" s="974">
        <v>2018</v>
      </c>
      <c r="F83" s="896" t="s">
        <v>257</v>
      </c>
      <c r="G83" s="975" t="s">
        <v>29</v>
      </c>
      <c r="H83" s="900">
        <f t="array" ref="H83">IF(ISERROR(INDEX(גיליון3!$U$14:$X$28,MATCH('דיווח פרטני'!G83,גיליון3!$T$14:$T$28,0),MATCH('דיווח פרטני'!C83,גיליון3!$U$13:$X$13,0)))," ",INDEX(גיליון3!$U$14:$X$28,MATCH('דיווח פרטני'!G83,גיליון3!$T$14:$T$28,0),MATCH('דיווח פרטני'!C83,גיליון3!$U$13:$X$13,0)))</f>
        <v>2E-3</v>
      </c>
      <c r="I83" s="975" t="s">
        <v>512</v>
      </c>
      <c r="J83" s="976">
        <v>72905</v>
      </c>
    </row>
    <row r="84" spans="1:10" ht="18" customHeight="1" thickBot="1" x14ac:dyDescent="0.4">
      <c r="A84" s="969">
        <v>56277601</v>
      </c>
      <c r="B84" s="970" t="s">
        <v>551</v>
      </c>
      <c r="C84" s="971" t="s">
        <v>190</v>
      </c>
      <c r="D84" s="972" t="s">
        <v>86</v>
      </c>
      <c r="E84" s="974">
        <v>2019</v>
      </c>
      <c r="F84" s="896" t="s">
        <v>257</v>
      </c>
      <c r="G84" s="975" t="s">
        <v>29</v>
      </c>
      <c r="H84" s="900">
        <f t="array" ref="H84">IF(ISERROR(INDEX(גיליון3!$U$14:$X$28,MATCH('דיווח פרטני'!G84,גיליון3!$T$14:$T$28,0),MATCH('דיווח פרטני'!C84,גיליון3!$U$13:$X$13,0)))," ",INDEX(גיליון3!$U$14:$X$28,MATCH('דיווח פרטני'!G84,גיליון3!$T$14:$T$28,0),MATCH('דיווח פרטני'!C84,גיליון3!$U$13:$X$13,0)))</f>
        <v>2E-3</v>
      </c>
      <c r="I84" s="975" t="s">
        <v>512</v>
      </c>
      <c r="J84" s="976">
        <v>72289</v>
      </c>
    </row>
    <row r="85" spans="1:10" ht="18" customHeight="1" thickBot="1" x14ac:dyDescent="0.4">
      <c r="A85" s="969">
        <v>56277701</v>
      </c>
      <c r="B85" s="970" t="s">
        <v>551</v>
      </c>
      <c r="C85" s="971" t="s">
        <v>190</v>
      </c>
      <c r="D85" s="972" t="s">
        <v>86</v>
      </c>
      <c r="E85" s="974">
        <v>2019</v>
      </c>
      <c r="F85" s="896" t="s">
        <v>257</v>
      </c>
      <c r="G85" s="975" t="s">
        <v>29</v>
      </c>
      <c r="H85" s="900">
        <f t="array" ref="H85">IF(ISERROR(INDEX(גיליון3!$U$14:$X$28,MATCH('דיווח פרטני'!G85,גיליון3!$T$14:$T$28,0),MATCH('דיווח פרטני'!C85,גיליון3!$U$13:$X$13,0)))," ",INDEX(גיליון3!$U$14:$X$28,MATCH('דיווח פרטני'!G85,גיליון3!$T$14:$T$28,0),MATCH('דיווח פרטני'!C85,גיליון3!$U$13:$X$13,0)))</f>
        <v>2E-3</v>
      </c>
      <c r="I85" s="975" t="s">
        <v>512</v>
      </c>
      <c r="J85" s="976">
        <v>20488</v>
      </c>
    </row>
    <row r="86" spans="1:10" ht="18" customHeight="1" thickBot="1" x14ac:dyDescent="0.4">
      <c r="A86" s="969">
        <v>61528002</v>
      </c>
      <c r="B86" s="970" t="s">
        <v>547</v>
      </c>
      <c r="C86" s="971" t="s">
        <v>190</v>
      </c>
      <c r="D86" s="972" t="s">
        <v>86</v>
      </c>
      <c r="E86" s="974">
        <v>2019</v>
      </c>
      <c r="F86" s="896" t="s">
        <v>257</v>
      </c>
      <c r="G86" s="975" t="s">
        <v>29</v>
      </c>
      <c r="H86" s="900">
        <f t="array" ref="H86">IF(ISERROR(INDEX(גיליון3!$U$14:$X$28,MATCH('דיווח פרטני'!G86,גיליון3!$T$14:$T$28,0),MATCH('דיווח פרטני'!C86,גיליון3!$U$13:$X$13,0)))," ",INDEX(גיליון3!$U$14:$X$28,MATCH('דיווח פרטני'!G86,גיליון3!$T$14:$T$28,0),MATCH('דיווח פרטני'!C86,גיליון3!$U$13:$X$13,0)))</f>
        <v>2E-3</v>
      </c>
      <c r="I86" s="975" t="s">
        <v>512</v>
      </c>
      <c r="J86" s="976">
        <v>72260</v>
      </c>
    </row>
    <row r="87" spans="1:10" ht="18" customHeight="1" thickBot="1" x14ac:dyDescent="0.4">
      <c r="A87" s="969">
        <v>61528102</v>
      </c>
      <c r="B87" s="970" t="s">
        <v>547</v>
      </c>
      <c r="C87" s="971" t="s">
        <v>190</v>
      </c>
      <c r="D87" s="972" t="s">
        <v>86</v>
      </c>
      <c r="E87" s="974">
        <v>2019</v>
      </c>
      <c r="F87" s="896" t="s">
        <v>257</v>
      </c>
      <c r="G87" s="975" t="s">
        <v>29</v>
      </c>
      <c r="H87" s="900">
        <f t="array" ref="H87">IF(ISERROR(INDEX(גיליון3!$U$14:$X$28,MATCH('דיווח פרטני'!G87,גיליון3!$T$14:$T$28,0),MATCH('דיווח פרטני'!C87,גיליון3!$U$13:$X$13,0)))," ",INDEX(גיליון3!$U$14:$X$28,MATCH('דיווח פרטני'!G87,גיליון3!$T$14:$T$28,0),MATCH('דיווח פרטני'!C87,גיליון3!$U$13:$X$13,0)))</f>
        <v>2E-3</v>
      </c>
      <c r="I87" s="975" t="s">
        <v>512</v>
      </c>
      <c r="J87" s="976">
        <v>78861</v>
      </c>
    </row>
    <row r="88" spans="1:10" ht="18" customHeight="1" thickBot="1" x14ac:dyDescent="0.4">
      <c r="A88" s="969">
        <v>61528202</v>
      </c>
      <c r="B88" s="970" t="s">
        <v>547</v>
      </c>
      <c r="C88" s="971" t="s">
        <v>190</v>
      </c>
      <c r="D88" s="972" t="s">
        <v>86</v>
      </c>
      <c r="E88" s="974">
        <v>2022</v>
      </c>
      <c r="F88" s="896" t="s">
        <v>257</v>
      </c>
      <c r="G88" s="975" t="s">
        <v>29</v>
      </c>
      <c r="H88" s="900">
        <f t="array" ref="H88">IF(ISERROR(INDEX(גיליון3!$U$14:$X$28,MATCH('דיווח פרטני'!G88,גיליון3!$T$14:$T$28,0),MATCH('דיווח פרטני'!C88,גיליון3!$U$13:$X$13,0)))," ",INDEX(גיליון3!$U$14:$X$28,MATCH('דיווח פרטני'!G88,גיליון3!$T$14:$T$28,0),MATCH('דיווח פרטני'!C88,גיליון3!$U$13:$X$13,0)))</f>
        <v>2E-3</v>
      </c>
      <c r="I88" s="975" t="s">
        <v>512</v>
      </c>
      <c r="J88" s="976">
        <v>86700</v>
      </c>
    </row>
    <row r="89" spans="1:10" ht="18" customHeight="1" thickBot="1" x14ac:dyDescent="0.4">
      <c r="A89" s="969">
        <v>61528302</v>
      </c>
      <c r="B89" s="970" t="s">
        <v>547</v>
      </c>
      <c r="C89" s="971" t="s">
        <v>190</v>
      </c>
      <c r="D89" s="972" t="s">
        <v>86</v>
      </c>
      <c r="E89" s="974">
        <v>2022</v>
      </c>
      <c r="F89" s="896" t="s">
        <v>257</v>
      </c>
      <c r="G89" s="975" t="s">
        <v>29</v>
      </c>
      <c r="H89" s="900">
        <f t="array" ref="H89">IF(ISERROR(INDEX(גיליון3!$U$14:$X$28,MATCH('דיווח פרטני'!G89,גיליון3!$T$14:$T$28,0),MATCH('דיווח פרטני'!C89,גיליון3!$U$13:$X$13,0)))," ",INDEX(גיליון3!$U$14:$X$28,MATCH('דיווח פרטני'!G89,גיליון3!$T$14:$T$28,0),MATCH('דיווח פרטני'!C89,גיליון3!$U$13:$X$13,0)))</f>
        <v>2E-3</v>
      </c>
      <c r="I89" s="975" t="s">
        <v>512</v>
      </c>
      <c r="J89" s="976">
        <v>106639</v>
      </c>
    </row>
    <row r="90" spans="1:10" ht="18" customHeight="1" thickBot="1" x14ac:dyDescent="0.4">
      <c r="A90" s="969">
        <v>61528402</v>
      </c>
      <c r="B90" s="970" t="s">
        <v>547</v>
      </c>
      <c r="C90" s="971" t="s">
        <v>190</v>
      </c>
      <c r="D90" s="972" t="s">
        <v>86</v>
      </c>
      <c r="E90" s="974">
        <v>2022</v>
      </c>
      <c r="F90" s="896" t="s">
        <v>257</v>
      </c>
      <c r="G90" s="975" t="s">
        <v>29</v>
      </c>
      <c r="H90" s="900">
        <f t="array" ref="H90">IF(ISERROR(INDEX(גיליון3!$U$14:$X$28,MATCH('דיווח פרטני'!G90,גיליון3!$T$14:$T$28,0),MATCH('דיווח פרטני'!C90,גיליון3!$U$13:$X$13,0)))," ",INDEX(גיליון3!$U$14:$X$28,MATCH('דיווח פרטני'!G90,גיליון3!$T$14:$T$28,0),MATCH('דיווח פרטני'!C90,גיליון3!$U$13:$X$13,0)))</f>
        <v>2E-3</v>
      </c>
      <c r="I90" s="975" t="s">
        <v>512</v>
      </c>
      <c r="J90" s="976">
        <v>49719</v>
      </c>
    </row>
    <row r="91" spans="1:10" ht="18" customHeight="1" thickBot="1" x14ac:dyDescent="0.4">
      <c r="A91" s="969">
        <v>61528502</v>
      </c>
      <c r="B91" s="970" t="s">
        <v>547</v>
      </c>
      <c r="C91" s="971" t="s">
        <v>190</v>
      </c>
      <c r="D91" s="972" t="s">
        <v>86</v>
      </c>
      <c r="E91" s="974">
        <v>2022</v>
      </c>
      <c r="F91" s="896" t="s">
        <v>257</v>
      </c>
      <c r="G91" s="975" t="s">
        <v>29</v>
      </c>
      <c r="H91" s="900">
        <f t="array" ref="H91">IF(ISERROR(INDEX(גיליון3!$U$14:$X$28,MATCH('דיווח פרטני'!G91,גיליון3!$T$14:$T$28,0),MATCH('דיווח פרטני'!C91,גיליון3!$U$13:$X$13,0)))," ",INDEX(גיליון3!$U$14:$X$28,MATCH('דיווח פרטני'!G91,גיליון3!$T$14:$T$28,0),MATCH('דיווח פרטני'!C91,גיליון3!$U$13:$X$13,0)))</f>
        <v>2E-3</v>
      </c>
      <c r="I91" s="975" t="s">
        <v>512</v>
      </c>
      <c r="J91" s="976">
        <v>57566</v>
      </c>
    </row>
    <row r="92" spans="1:10" ht="18" customHeight="1" thickBot="1" x14ac:dyDescent="0.4">
      <c r="A92" s="969">
        <v>61528602</v>
      </c>
      <c r="B92" s="970" t="s">
        <v>547</v>
      </c>
      <c r="C92" s="971" t="s">
        <v>190</v>
      </c>
      <c r="D92" s="972" t="s">
        <v>86</v>
      </c>
      <c r="E92" s="974">
        <v>2022</v>
      </c>
      <c r="F92" s="896" t="s">
        <v>257</v>
      </c>
      <c r="G92" s="975" t="s">
        <v>29</v>
      </c>
      <c r="H92" s="900">
        <f t="array" ref="H92">IF(ISERROR(INDEX(גיליון3!$U$14:$X$28,MATCH('דיווח פרטני'!G92,גיליון3!$T$14:$T$28,0),MATCH('דיווח פרטני'!C92,גיליון3!$U$13:$X$13,0)))," ",INDEX(גיליון3!$U$14:$X$28,MATCH('דיווח פרטני'!G92,גיליון3!$T$14:$T$28,0),MATCH('דיווח פרטני'!C92,גיליון3!$U$13:$X$13,0)))</f>
        <v>2E-3</v>
      </c>
      <c r="I92" s="975" t="s">
        <v>512</v>
      </c>
      <c r="J92" s="976">
        <v>54964</v>
      </c>
    </row>
    <row r="93" spans="1:10" ht="18" customHeight="1" thickBot="1" x14ac:dyDescent="0.4">
      <c r="A93" s="969">
        <v>61528702</v>
      </c>
      <c r="B93" s="970" t="s">
        <v>547</v>
      </c>
      <c r="C93" s="971" t="s">
        <v>190</v>
      </c>
      <c r="D93" s="972" t="s">
        <v>86</v>
      </c>
      <c r="E93" s="974">
        <v>2022</v>
      </c>
      <c r="F93" s="896" t="s">
        <v>257</v>
      </c>
      <c r="G93" s="975" t="s">
        <v>29</v>
      </c>
      <c r="H93" s="900">
        <f t="array" ref="H93">IF(ISERROR(INDEX(גיליון3!$U$14:$X$28,MATCH('דיווח פרטני'!G93,גיליון3!$T$14:$T$28,0),MATCH('דיווח פרטני'!C93,גיליון3!$U$13:$X$13,0)))," ",INDEX(גיליון3!$U$14:$X$28,MATCH('דיווח פרטני'!G93,גיליון3!$T$14:$T$28,0),MATCH('דיווח פרטני'!C93,גיליון3!$U$13:$X$13,0)))</f>
        <v>2E-3</v>
      </c>
      <c r="I93" s="975" t="s">
        <v>512</v>
      </c>
      <c r="J93" s="976">
        <v>74014</v>
      </c>
    </row>
    <row r="94" spans="1:10" ht="18" customHeight="1" thickBot="1" x14ac:dyDescent="0.4">
      <c r="A94" s="969">
        <v>61528802</v>
      </c>
      <c r="B94" s="970" t="s">
        <v>547</v>
      </c>
      <c r="C94" s="971" t="s">
        <v>190</v>
      </c>
      <c r="D94" s="972" t="s">
        <v>86</v>
      </c>
      <c r="E94" s="974">
        <v>2022</v>
      </c>
      <c r="F94" s="896" t="s">
        <v>257</v>
      </c>
      <c r="G94" s="975" t="s">
        <v>29</v>
      </c>
      <c r="H94" s="900">
        <f t="array" ref="H94">IF(ISERROR(INDEX(גיליון3!$U$14:$X$28,MATCH('דיווח פרטני'!G94,גיליון3!$T$14:$T$28,0),MATCH('דיווח פרטני'!C94,גיליון3!$U$13:$X$13,0)))," ",INDEX(גיליון3!$U$14:$X$28,MATCH('דיווח פרטני'!G94,גיליון3!$T$14:$T$28,0),MATCH('דיווח פרטני'!C94,גיליון3!$U$13:$X$13,0)))</f>
        <v>2E-3</v>
      </c>
      <c r="I94" s="975" t="s">
        <v>512</v>
      </c>
      <c r="J94" s="976">
        <v>87815</v>
      </c>
    </row>
    <row r="95" spans="1:10" ht="18" customHeight="1" thickBot="1" x14ac:dyDescent="0.4">
      <c r="A95" s="969">
        <v>63517101</v>
      </c>
      <c r="B95" s="970" t="s">
        <v>554</v>
      </c>
      <c r="C95" s="971" t="s">
        <v>190</v>
      </c>
      <c r="D95" s="972" t="s">
        <v>86</v>
      </c>
      <c r="E95" s="974">
        <v>2022</v>
      </c>
      <c r="F95" s="896" t="s">
        <v>257</v>
      </c>
      <c r="G95" s="975" t="s">
        <v>29</v>
      </c>
      <c r="H95" s="900">
        <f t="array" ref="H95">IF(ISERROR(INDEX(גיליון3!$U$14:$X$28,MATCH('דיווח פרטני'!G95,גיליון3!$T$14:$T$28,0),MATCH('דיווח פרטני'!C95,גיליון3!$U$13:$X$13,0)))," ",INDEX(גיליון3!$U$14:$X$28,MATCH('דיווח פרטני'!G95,גיליון3!$T$14:$T$28,0),MATCH('דיווח פרטני'!C95,גיליון3!$U$13:$X$13,0)))</f>
        <v>2E-3</v>
      </c>
      <c r="I95" s="975" t="s">
        <v>512</v>
      </c>
      <c r="J95" s="976">
        <v>54908</v>
      </c>
    </row>
    <row r="96" spans="1:10" ht="18" customHeight="1" thickBot="1" x14ac:dyDescent="0.4">
      <c r="A96" s="969">
        <v>63518701</v>
      </c>
      <c r="B96" s="970" t="s">
        <v>554</v>
      </c>
      <c r="C96" s="971" t="s">
        <v>190</v>
      </c>
      <c r="D96" s="972" t="s">
        <v>86</v>
      </c>
      <c r="E96" s="974">
        <v>2022</v>
      </c>
      <c r="F96" s="896" t="s">
        <v>257</v>
      </c>
      <c r="G96" s="975" t="s">
        <v>29</v>
      </c>
      <c r="H96" s="900">
        <f t="array" ref="H96">IF(ISERROR(INDEX(גיליון3!$U$14:$X$28,MATCH('דיווח פרטני'!G96,גיליון3!$T$14:$T$28,0),MATCH('דיווח פרטני'!C96,גיליון3!$U$13:$X$13,0)))," ",INDEX(גיליון3!$U$14:$X$28,MATCH('דיווח פרטני'!G96,גיליון3!$T$14:$T$28,0),MATCH('דיווח פרטני'!C96,גיליון3!$U$13:$X$13,0)))</f>
        <v>2E-3</v>
      </c>
      <c r="I96" s="975" t="s">
        <v>512</v>
      </c>
      <c r="J96" s="976">
        <v>14570</v>
      </c>
    </row>
    <row r="97" spans="1:10" ht="18" customHeight="1" thickBot="1" x14ac:dyDescent="0.4">
      <c r="A97" s="969">
        <v>63544701</v>
      </c>
      <c r="B97" s="970" t="s">
        <v>547</v>
      </c>
      <c r="C97" s="971" t="s">
        <v>190</v>
      </c>
      <c r="D97" s="972" t="s">
        <v>86</v>
      </c>
      <c r="E97" s="974">
        <v>2019</v>
      </c>
      <c r="F97" s="896" t="s">
        <v>257</v>
      </c>
      <c r="G97" s="975" t="s">
        <v>29</v>
      </c>
      <c r="H97" s="900">
        <f t="array" ref="H97">IF(ISERROR(INDEX(גיליון3!$U$14:$X$28,MATCH('דיווח פרטני'!G97,גיליון3!$T$14:$T$28,0),MATCH('דיווח פרטני'!C97,גיליון3!$U$13:$X$13,0)))," ",INDEX(גיליון3!$U$14:$X$28,MATCH('דיווח פרטני'!G97,גיליון3!$T$14:$T$28,0),MATCH('דיווח פרטני'!C97,גיליון3!$U$13:$X$13,0)))</f>
        <v>2E-3</v>
      </c>
      <c r="I97" s="975" t="s">
        <v>512</v>
      </c>
      <c r="J97" s="976">
        <v>46337</v>
      </c>
    </row>
    <row r="98" spans="1:10" ht="18" customHeight="1" thickBot="1" x14ac:dyDescent="0.4">
      <c r="A98" s="969">
        <v>63544801</v>
      </c>
      <c r="B98" s="970" t="s">
        <v>547</v>
      </c>
      <c r="C98" s="971" t="s">
        <v>190</v>
      </c>
      <c r="D98" s="972" t="s">
        <v>86</v>
      </c>
      <c r="E98" s="974">
        <v>2019</v>
      </c>
      <c r="F98" s="896" t="s">
        <v>257</v>
      </c>
      <c r="G98" s="975" t="s">
        <v>29</v>
      </c>
      <c r="H98" s="900">
        <f t="array" ref="H98">IF(ISERROR(INDEX(גיליון3!$U$14:$X$28,MATCH('דיווח פרטני'!G98,גיליון3!$T$14:$T$28,0),MATCH('דיווח פרטני'!C98,גיליון3!$U$13:$X$13,0)))," ",INDEX(גיליון3!$U$14:$X$28,MATCH('דיווח פרטני'!G98,גיליון3!$T$14:$T$28,0),MATCH('דיווח פרטני'!C98,גיליון3!$U$13:$X$13,0)))</f>
        <v>2E-3</v>
      </c>
      <c r="I98" s="975" t="s">
        <v>512</v>
      </c>
      <c r="J98" s="976">
        <v>56775</v>
      </c>
    </row>
    <row r="99" spans="1:10" ht="18" customHeight="1" thickBot="1" x14ac:dyDescent="0.4">
      <c r="A99" s="969">
        <v>63544901</v>
      </c>
      <c r="B99" s="970" t="s">
        <v>547</v>
      </c>
      <c r="C99" s="971" t="s">
        <v>190</v>
      </c>
      <c r="D99" s="972" t="s">
        <v>86</v>
      </c>
      <c r="E99" s="974">
        <v>2020</v>
      </c>
      <c r="F99" s="896" t="s">
        <v>257</v>
      </c>
      <c r="G99" s="975" t="s">
        <v>29</v>
      </c>
      <c r="H99" s="900">
        <f t="array" ref="H99">IF(ISERROR(INDEX(גיליון3!$U$14:$X$28,MATCH('דיווח פרטני'!G99,גיליון3!$T$14:$T$28,0),MATCH('דיווח פרטני'!C99,גיליון3!$U$13:$X$13,0)))," ",INDEX(גיליון3!$U$14:$X$28,MATCH('דיווח פרטני'!G99,גיליון3!$T$14:$T$28,0),MATCH('דיווח פרטני'!C99,גיליון3!$U$13:$X$13,0)))</f>
        <v>2E-3</v>
      </c>
      <c r="I99" s="975" t="s">
        <v>512</v>
      </c>
      <c r="J99" s="976">
        <v>66407</v>
      </c>
    </row>
    <row r="100" spans="1:10" ht="18" customHeight="1" thickBot="1" x14ac:dyDescent="0.4">
      <c r="A100" s="969">
        <v>63545801</v>
      </c>
      <c r="B100" s="970" t="s">
        <v>547</v>
      </c>
      <c r="C100" s="971" t="s">
        <v>190</v>
      </c>
      <c r="D100" s="972" t="s">
        <v>86</v>
      </c>
      <c r="E100" s="974">
        <v>2020</v>
      </c>
      <c r="F100" s="896" t="s">
        <v>257</v>
      </c>
      <c r="G100" s="975" t="s">
        <v>29</v>
      </c>
      <c r="H100" s="900">
        <f t="array" ref="H100">IF(ISERROR(INDEX(גיליון3!$U$14:$X$28,MATCH('דיווח פרטני'!G100,גיליון3!$T$14:$T$28,0),MATCH('דיווח פרטני'!C100,גיליון3!$U$13:$X$13,0)))," ",INDEX(גיליון3!$U$14:$X$28,MATCH('דיווח פרטני'!G100,גיליון3!$T$14:$T$28,0),MATCH('דיווח פרטני'!C100,גיליון3!$U$13:$X$13,0)))</f>
        <v>2E-3</v>
      </c>
      <c r="I100" s="975" t="s">
        <v>512</v>
      </c>
      <c r="J100" s="976">
        <v>60538</v>
      </c>
    </row>
    <row r="101" spans="1:10" ht="18" customHeight="1" thickBot="1" x14ac:dyDescent="0.4">
      <c r="A101" s="969">
        <v>63545901</v>
      </c>
      <c r="B101" s="970" t="s">
        <v>547</v>
      </c>
      <c r="C101" s="971" t="s">
        <v>190</v>
      </c>
      <c r="D101" s="972" t="s">
        <v>86</v>
      </c>
      <c r="E101" s="974">
        <v>2020</v>
      </c>
      <c r="F101" s="896" t="s">
        <v>257</v>
      </c>
      <c r="G101" s="975" t="s">
        <v>29</v>
      </c>
      <c r="H101" s="900">
        <f t="array" ref="H101">IF(ISERROR(INDEX(גיליון3!$U$14:$X$28,MATCH('דיווח פרטני'!G101,גיליון3!$T$14:$T$28,0),MATCH('דיווח פרטני'!C101,גיליון3!$U$13:$X$13,0)))," ",INDEX(גיליון3!$U$14:$X$28,MATCH('דיווח פרטני'!G101,גיליון3!$T$14:$T$28,0),MATCH('דיווח פרטני'!C101,גיליון3!$U$13:$X$13,0)))</f>
        <v>2E-3</v>
      </c>
      <c r="I101" s="975" t="s">
        <v>512</v>
      </c>
      <c r="J101" s="976">
        <v>68088</v>
      </c>
    </row>
    <row r="102" spans="1:10" ht="18" customHeight="1" thickBot="1" x14ac:dyDescent="0.4">
      <c r="A102" s="969">
        <v>63549801</v>
      </c>
      <c r="B102" s="970" t="s">
        <v>547</v>
      </c>
      <c r="C102" s="971" t="s">
        <v>190</v>
      </c>
      <c r="D102" s="972" t="s">
        <v>86</v>
      </c>
      <c r="E102" s="974">
        <v>2020</v>
      </c>
      <c r="F102" s="896" t="s">
        <v>257</v>
      </c>
      <c r="G102" s="975" t="s">
        <v>29</v>
      </c>
      <c r="H102" s="900">
        <f t="array" ref="H102">IF(ISERROR(INDEX(גיליון3!$U$14:$X$28,MATCH('דיווח פרטני'!G102,גיליון3!$T$14:$T$28,0),MATCH('דיווח פרטני'!C102,גיליון3!$U$13:$X$13,0)))," ",INDEX(גיליון3!$U$14:$X$28,MATCH('דיווח פרטני'!G102,גיליון3!$T$14:$T$28,0),MATCH('דיווח פרטני'!C102,גיליון3!$U$13:$X$13,0)))</f>
        <v>2E-3</v>
      </c>
      <c r="I102" s="975" t="s">
        <v>512</v>
      </c>
      <c r="J102" s="976">
        <v>64032</v>
      </c>
    </row>
    <row r="103" spans="1:10" ht="18" customHeight="1" thickBot="1" x14ac:dyDescent="0.4">
      <c r="A103" s="969">
        <v>63551201</v>
      </c>
      <c r="B103" s="970" t="s">
        <v>547</v>
      </c>
      <c r="C103" s="971" t="s">
        <v>190</v>
      </c>
      <c r="D103" s="972" t="s">
        <v>86</v>
      </c>
      <c r="E103" s="974">
        <v>2020</v>
      </c>
      <c r="F103" s="896" t="s">
        <v>257</v>
      </c>
      <c r="G103" s="975" t="s">
        <v>29</v>
      </c>
      <c r="H103" s="900">
        <f t="array" ref="H103">IF(ISERROR(INDEX(גיליון3!$U$14:$X$28,MATCH('דיווח פרטני'!G103,גיליון3!$T$14:$T$28,0),MATCH('דיווח פרטני'!C103,גיליון3!$U$13:$X$13,0)))," ",INDEX(גיליון3!$U$14:$X$28,MATCH('דיווח פרטני'!G103,גיליון3!$T$14:$T$28,0),MATCH('דיווח פרטני'!C103,גיליון3!$U$13:$X$13,0)))</f>
        <v>2E-3</v>
      </c>
      <c r="I103" s="975" t="s">
        <v>512</v>
      </c>
      <c r="J103" s="976">
        <v>34439</v>
      </c>
    </row>
    <row r="104" spans="1:10" ht="18" customHeight="1" thickBot="1" x14ac:dyDescent="0.4">
      <c r="A104" s="969">
        <v>63551301</v>
      </c>
      <c r="B104" s="970" t="s">
        <v>547</v>
      </c>
      <c r="C104" s="971" t="s">
        <v>190</v>
      </c>
      <c r="D104" s="972" t="s">
        <v>86</v>
      </c>
      <c r="E104" s="974">
        <v>2020</v>
      </c>
      <c r="F104" s="896" t="s">
        <v>257</v>
      </c>
      <c r="G104" s="975" t="s">
        <v>29</v>
      </c>
      <c r="H104" s="900">
        <f t="array" ref="H104">IF(ISERROR(INDEX(גיליון3!$U$14:$X$28,MATCH('דיווח פרטני'!G104,גיליון3!$T$14:$T$28,0),MATCH('דיווח פרטני'!C104,גיליון3!$U$13:$X$13,0)))," ",INDEX(גיליון3!$U$14:$X$28,MATCH('דיווח פרטני'!G104,גיליון3!$T$14:$T$28,0),MATCH('דיווח פרטני'!C104,גיליון3!$U$13:$X$13,0)))</f>
        <v>2E-3</v>
      </c>
      <c r="I104" s="975" t="s">
        <v>512</v>
      </c>
      <c r="J104" s="976">
        <v>67344</v>
      </c>
    </row>
    <row r="105" spans="1:10" ht="18" customHeight="1" thickBot="1" x14ac:dyDescent="0.4">
      <c r="A105" s="969">
        <v>66550003</v>
      </c>
      <c r="B105" s="970" t="s">
        <v>558</v>
      </c>
      <c r="C105" s="971" t="s">
        <v>190</v>
      </c>
      <c r="D105" s="972" t="s">
        <v>86</v>
      </c>
      <c r="E105" s="974">
        <v>2019</v>
      </c>
      <c r="F105" s="896" t="s">
        <v>257</v>
      </c>
      <c r="G105" s="975" t="s">
        <v>29</v>
      </c>
      <c r="H105" s="900">
        <f t="array" ref="H105">IF(ISERROR(INDEX(גיליון3!$U$14:$X$28,MATCH('דיווח פרטני'!G105,גיליון3!$T$14:$T$28,0),MATCH('דיווח פרטני'!C105,גיליון3!$U$13:$X$13,0)))," ",INDEX(גיליון3!$U$14:$X$28,MATCH('דיווח פרטני'!G105,גיליון3!$T$14:$T$28,0),MATCH('דיווח פרטני'!C105,גיליון3!$U$13:$X$13,0)))</f>
        <v>2E-3</v>
      </c>
      <c r="I105" s="975" t="s">
        <v>512</v>
      </c>
      <c r="J105" s="976">
        <v>41193</v>
      </c>
    </row>
    <row r="106" spans="1:10" ht="18" customHeight="1" thickBot="1" x14ac:dyDescent="0.4">
      <c r="A106" s="969">
        <v>66550203</v>
      </c>
      <c r="B106" s="970" t="s">
        <v>558</v>
      </c>
      <c r="C106" s="971" t="s">
        <v>190</v>
      </c>
      <c r="D106" s="972" t="s">
        <v>86</v>
      </c>
      <c r="E106" s="974">
        <v>2019</v>
      </c>
      <c r="F106" s="896" t="s">
        <v>257</v>
      </c>
      <c r="G106" s="975" t="s">
        <v>29</v>
      </c>
      <c r="H106" s="900">
        <f t="array" ref="H106">IF(ISERROR(INDEX(גיליון3!$U$14:$X$28,MATCH('דיווח פרטני'!G106,גיליון3!$T$14:$T$28,0),MATCH('דיווח פרטני'!C106,גיליון3!$U$13:$X$13,0)))," ",INDEX(גיליון3!$U$14:$X$28,MATCH('דיווח פרטני'!G106,גיליון3!$T$14:$T$28,0),MATCH('דיווח פרטני'!C106,גיליון3!$U$13:$X$13,0)))</f>
        <v>2E-3</v>
      </c>
      <c r="I106" s="975" t="s">
        <v>512</v>
      </c>
      <c r="J106" s="976">
        <v>53289</v>
      </c>
    </row>
    <row r="107" spans="1:10" ht="18" customHeight="1" thickBot="1" x14ac:dyDescent="0.4">
      <c r="A107" s="969">
        <v>66550303</v>
      </c>
      <c r="B107" s="970" t="s">
        <v>558</v>
      </c>
      <c r="C107" s="971" t="s">
        <v>190</v>
      </c>
      <c r="D107" s="972" t="s">
        <v>86</v>
      </c>
      <c r="E107" s="974">
        <v>2024</v>
      </c>
      <c r="F107" s="896" t="s">
        <v>257</v>
      </c>
      <c r="G107" s="975" t="s">
        <v>29</v>
      </c>
      <c r="H107" s="900">
        <f t="array" ref="H107">IF(ISERROR(INDEX(גיליון3!$U$14:$X$28,MATCH('דיווח פרטני'!G107,גיליון3!$T$14:$T$28,0),MATCH('דיווח פרטני'!C107,גיליון3!$U$13:$X$13,0)))," ",INDEX(גיליון3!$U$14:$X$28,MATCH('דיווח פרטני'!G107,גיליון3!$T$14:$T$28,0),MATCH('דיווח פרטני'!C107,גיליון3!$U$13:$X$13,0)))</f>
        <v>2E-3</v>
      </c>
      <c r="I107" s="975" t="s">
        <v>512</v>
      </c>
      <c r="J107" s="976">
        <v>62695</v>
      </c>
    </row>
    <row r="108" spans="1:10" ht="18" customHeight="1" thickBot="1" x14ac:dyDescent="0.4">
      <c r="A108" s="969">
        <v>66550403</v>
      </c>
      <c r="B108" s="970" t="s">
        <v>558</v>
      </c>
      <c r="C108" s="971" t="s">
        <v>190</v>
      </c>
      <c r="D108" s="972" t="s">
        <v>86</v>
      </c>
      <c r="E108" s="974">
        <v>2024</v>
      </c>
      <c r="F108" s="896" t="s">
        <v>257</v>
      </c>
      <c r="G108" s="975" t="s">
        <v>29</v>
      </c>
      <c r="H108" s="900">
        <f t="array" ref="H108">IF(ISERROR(INDEX(גיליון3!$U$14:$X$28,MATCH('דיווח פרטני'!G108,גיליון3!$T$14:$T$28,0),MATCH('דיווח פרטני'!C108,גיליון3!$U$13:$X$13,0)))," ",INDEX(גיליון3!$U$14:$X$28,MATCH('דיווח פרטני'!G108,גיליון3!$T$14:$T$28,0),MATCH('דיווח פרטני'!C108,גיליון3!$U$13:$X$13,0)))</f>
        <v>2E-3</v>
      </c>
      <c r="I108" s="975" t="s">
        <v>512</v>
      </c>
      <c r="J108" s="976">
        <v>67589</v>
      </c>
    </row>
    <row r="109" spans="1:10" ht="18" customHeight="1" thickBot="1" x14ac:dyDescent="0.4">
      <c r="A109" s="969">
        <v>66550503</v>
      </c>
      <c r="B109" s="970" t="s">
        <v>558</v>
      </c>
      <c r="C109" s="971" t="s">
        <v>190</v>
      </c>
      <c r="D109" s="972" t="s">
        <v>86</v>
      </c>
      <c r="E109" s="974">
        <v>2024</v>
      </c>
      <c r="F109" s="896" t="s">
        <v>257</v>
      </c>
      <c r="G109" s="975" t="s">
        <v>29</v>
      </c>
      <c r="H109" s="900">
        <f t="array" ref="H109">IF(ISERROR(INDEX(גיליון3!$U$14:$X$28,MATCH('דיווח פרטני'!G109,גיליון3!$T$14:$T$28,0),MATCH('דיווח פרטני'!C109,גיליון3!$U$13:$X$13,0)))," ",INDEX(גיליון3!$U$14:$X$28,MATCH('דיווח פרטני'!G109,גיליון3!$T$14:$T$28,0),MATCH('דיווח פרטני'!C109,גיליון3!$U$13:$X$13,0)))</f>
        <v>2E-3</v>
      </c>
      <c r="I109" s="975" t="s">
        <v>512</v>
      </c>
      <c r="J109" s="976">
        <v>46830</v>
      </c>
    </row>
    <row r="110" spans="1:10" ht="18" customHeight="1" thickBot="1" x14ac:dyDescent="0.4">
      <c r="A110" s="969">
        <v>66550603</v>
      </c>
      <c r="B110" s="970" t="s">
        <v>558</v>
      </c>
      <c r="C110" s="971" t="s">
        <v>190</v>
      </c>
      <c r="D110" s="972" t="s">
        <v>86</v>
      </c>
      <c r="E110" s="974">
        <v>2024</v>
      </c>
      <c r="F110" s="896" t="s">
        <v>257</v>
      </c>
      <c r="G110" s="975" t="s">
        <v>29</v>
      </c>
      <c r="H110" s="900">
        <f t="array" ref="H110">IF(ISERROR(INDEX(גיליון3!$U$14:$X$28,MATCH('דיווח פרטני'!G110,גיליון3!$T$14:$T$28,0),MATCH('דיווח פרטני'!C110,גיליון3!$U$13:$X$13,0)))," ",INDEX(גיליון3!$U$14:$X$28,MATCH('דיווח פרטני'!G110,גיליון3!$T$14:$T$28,0),MATCH('דיווח פרטני'!C110,גיליון3!$U$13:$X$13,0)))</f>
        <v>2E-3</v>
      </c>
      <c r="I110" s="975" t="s">
        <v>512</v>
      </c>
      <c r="J110" s="976">
        <v>62861</v>
      </c>
    </row>
    <row r="111" spans="1:10" ht="18" customHeight="1" thickBot="1" x14ac:dyDescent="0.4">
      <c r="A111" s="969">
        <v>66550703</v>
      </c>
      <c r="B111" s="970" t="s">
        <v>558</v>
      </c>
      <c r="C111" s="971" t="s">
        <v>190</v>
      </c>
      <c r="D111" s="972" t="s">
        <v>86</v>
      </c>
      <c r="E111" s="974">
        <v>2024</v>
      </c>
      <c r="F111" s="896" t="s">
        <v>257</v>
      </c>
      <c r="G111" s="975" t="s">
        <v>29</v>
      </c>
      <c r="H111" s="900">
        <f t="array" ref="H111">IF(ISERROR(INDEX(גיליון3!$U$14:$X$28,MATCH('דיווח פרטני'!G111,גיליון3!$T$14:$T$28,0),MATCH('דיווח פרטני'!C111,גיליון3!$U$13:$X$13,0)))," ",INDEX(גיליון3!$U$14:$X$28,MATCH('דיווח פרטני'!G111,גיליון3!$T$14:$T$28,0),MATCH('דיווח פרטני'!C111,גיליון3!$U$13:$X$13,0)))</f>
        <v>2E-3</v>
      </c>
      <c r="I111" s="975" t="s">
        <v>512</v>
      </c>
      <c r="J111" s="976">
        <v>27697</v>
      </c>
    </row>
    <row r="112" spans="1:10" ht="18" customHeight="1" thickBot="1" x14ac:dyDescent="0.4">
      <c r="A112" s="969">
        <v>66550803</v>
      </c>
      <c r="B112" s="970" t="s">
        <v>558</v>
      </c>
      <c r="C112" s="971" t="s">
        <v>190</v>
      </c>
      <c r="D112" s="972" t="s">
        <v>86</v>
      </c>
      <c r="E112" s="974">
        <v>2024</v>
      </c>
      <c r="F112" s="896" t="s">
        <v>257</v>
      </c>
      <c r="G112" s="975" t="s">
        <v>29</v>
      </c>
      <c r="H112" s="900">
        <f t="array" ref="H112">IF(ISERROR(INDEX(גיליון3!$U$14:$X$28,MATCH('דיווח פרטני'!G112,גיליון3!$T$14:$T$28,0),MATCH('דיווח פרטני'!C112,גיליון3!$U$13:$X$13,0)))," ",INDEX(גיליון3!$U$14:$X$28,MATCH('דיווח פרטני'!G112,גיליון3!$T$14:$T$28,0),MATCH('דיווח פרטני'!C112,גיליון3!$U$13:$X$13,0)))</f>
        <v>2E-3</v>
      </c>
      <c r="I112" s="975" t="s">
        <v>512</v>
      </c>
      <c r="J112" s="976">
        <v>62366</v>
      </c>
    </row>
    <row r="113" spans="1:10" ht="18" customHeight="1" thickBot="1" x14ac:dyDescent="0.4">
      <c r="A113" s="969">
        <v>66550903</v>
      </c>
      <c r="B113" s="970" t="s">
        <v>558</v>
      </c>
      <c r="C113" s="971" t="s">
        <v>190</v>
      </c>
      <c r="D113" s="972" t="s">
        <v>86</v>
      </c>
      <c r="E113" s="974">
        <v>2024</v>
      </c>
      <c r="F113" s="896" t="s">
        <v>257</v>
      </c>
      <c r="G113" s="975" t="s">
        <v>29</v>
      </c>
      <c r="H113" s="900">
        <f t="array" ref="H113">IF(ISERROR(INDEX(גיליון3!$U$14:$X$28,MATCH('דיווח פרטני'!G113,גיליון3!$T$14:$T$28,0),MATCH('דיווח פרטני'!C113,גיליון3!$U$13:$X$13,0)))," ",INDEX(גיליון3!$U$14:$X$28,MATCH('דיווח פרטני'!G113,גיליון3!$T$14:$T$28,0),MATCH('דיווח פרטני'!C113,גיליון3!$U$13:$X$13,0)))</f>
        <v>2E-3</v>
      </c>
      <c r="I113" s="975" t="s">
        <v>512</v>
      </c>
      <c r="J113" s="976">
        <v>58058</v>
      </c>
    </row>
    <row r="114" spans="1:10" ht="18" customHeight="1" thickBot="1" x14ac:dyDescent="0.4">
      <c r="A114" s="969">
        <v>66551003</v>
      </c>
      <c r="B114" s="970" t="s">
        <v>558</v>
      </c>
      <c r="C114" s="971" t="s">
        <v>190</v>
      </c>
      <c r="D114" s="972" t="s">
        <v>86</v>
      </c>
      <c r="E114" s="974">
        <v>2024</v>
      </c>
      <c r="F114" s="896" t="s">
        <v>257</v>
      </c>
      <c r="G114" s="975" t="s">
        <v>29</v>
      </c>
      <c r="H114" s="900">
        <f t="array" ref="H114">IF(ISERROR(INDEX(גיליון3!$U$14:$X$28,MATCH('דיווח פרטני'!G114,גיליון3!$T$14:$T$28,0),MATCH('דיווח פרטני'!C114,גיליון3!$U$13:$X$13,0)))," ",INDEX(גיליון3!$U$14:$X$28,MATCH('דיווח פרטני'!G114,גיליון3!$T$14:$T$28,0),MATCH('דיווח פרטני'!C114,גיליון3!$U$13:$X$13,0)))</f>
        <v>2E-3</v>
      </c>
      <c r="I114" s="975" t="s">
        <v>512</v>
      </c>
      <c r="J114" s="976">
        <v>73894</v>
      </c>
    </row>
    <row r="115" spans="1:10" ht="18" customHeight="1" thickBot="1" x14ac:dyDescent="0.4">
      <c r="A115" s="969">
        <v>66551103</v>
      </c>
      <c r="B115" s="970" t="s">
        <v>558</v>
      </c>
      <c r="C115" s="971" t="s">
        <v>190</v>
      </c>
      <c r="D115" s="972" t="s">
        <v>86</v>
      </c>
      <c r="E115" s="974">
        <v>2024</v>
      </c>
      <c r="F115" s="896" t="s">
        <v>257</v>
      </c>
      <c r="G115" s="975" t="s">
        <v>29</v>
      </c>
      <c r="H115" s="900">
        <f t="array" ref="H115">IF(ISERROR(INDEX(גיליון3!$U$14:$X$28,MATCH('דיווח פרטני'!G115,גיליון3!$T$14:$T$28,0),MATCH('דיווח פרטני'!C115,גיליון3!$U$13:$X$13,0)))," ",INDEX(גיליון3!$U$14:$X$28,MATCH('דיווח פרטני'!G115,גיליון3!$T$14:$T$28,0),MATCH('דיווח פרטני'!C115,גיליון3!$U$13:$X$13,0)))</f>
        <v>2E-3</v>
      </c>
      <c r="I115" s="975" t="s">
        <v>512</v>
      </c>
      <c r="J115" s="976">
        <v>56501</v>
      </c>
    </row>
    <row r="116" spans="1:10" ht="18" customHeight="1" thickBot="1" x14ac:dyDescent="0.4">
      <c r="A116" s="969">
        <v>66551203</v>
      </c>
      <c r="B116" s="970" t="s">
        <v>558</v>
      </c>
      <c r="C116" s="971" t="s">
        <v>190</v>
      </c>
      <c r="D116" s="972" t="s">
        <v>86</v>
      </c>
      <c r="E116" s="974">
        <v>2024</v>
      </c>
      <c r="F116" s="896" t="s">
        <v>257</v>
      </c>
      <c r="G116" s="975" t="s">
        <v>29</v>
      </c>
      <c r="H116" s="900">
        <f t="array" ref="H116">IF(ISERROR(INDEX(גיליון3!$U$14:$X$28,MATCH('דיווח פרטני'!G116,גיליון3!$T$14:$T$28,0),MATCH('דיווח פרטני'!C116,גיליון3!$U$13:$X$13,0)))," ",INDEX(גיליון3!$U$14:$X$28,MATCH('דיווח פרטני'!G116,גיליון3!$T$14:$T$28,0),MATCH('דיווח פרטני'!C116,גיליון3!$U$13:$X$13,0)))</f>
        <v>2E-3</v>
      </c>
      <c r="I116" s="975" t="s">
        <v>512</v>
      </c>
      <c r="J116" s="976">
        <v>57497</v>
      </c>
    </row>
    <row r="117" spans="1:10" ht="18" customHeight="1" thickBot="1" x14ac:dyDescent="0.4">
      <c r="A117" s="969">
        <v>66551303</v>
      </c>
      <c r="B117" s="970" t="s">
        <v>558</v>
      </c>
      <c r="C117" s="971" t="s">
        <v>190</v>
      </c>
      <c r="D117" s="972" t="s">
        <v>86</v>
      </c>
      <c r="E117" s="974">
        <v>2024</v>
      </c>
      <c r="F117" s="896" t="s">
        <v>257</v>
      </c>
      <c r="G117" s="975" t="s">
        <v>29</v>
      </c>
      <c r="H117" s="900">
        <f t="array" ref="H117">IF(ISERROR(INDEX(גיליון3!$U$14:$X$28,MATCH('דיווח פרטני'!G117,גיליון3!$T$14:$T$28,0),MATCH('דיווח פרטני'!C117,גיליון3!$U$13:$X$13,0)))," ",INDEX(גיליון3!$U$14:$X$28,MATCH('דיווח פרטני'!G117,גיליון3!$T$14:$T$28,0),MATCH('דיווח פרטני'!C117,גיליון3!$U$13:$X$13,0)))</f>
        <v>2E-3</v>
      </c>
      <c r="I117" s="975" t="s">
        <v>512</v>
      </c>
      <c r="J117" s="976">
        <v>32936</v>
      </c>
    </row>
    <row r="118" spans="1:10" ht="18" customHeight="1" thickBot="1" x14ac:dyDescent="0.4">
      <c r="A118" s="969">
        <v>66551403</v>
      </c>
      <c r="B118" s="970" t="s">
        <v>558</v>
      </c>
      <c r="C118" s="971" t="s">
        <v>190</v>
      </c>
      <c r="D118" s="972" t="s">
        <v>86</v>
      </c>
      <c r="E118" s="974">
        <v>2024</v>
      </c>
      <c r="F118" s="896" t="s">
        <v>257</v>
      </c>
      <c r="G118" s="975" t="s">
        <v>29</v>
      </c>
      <c r="H118" s="900">
        <f t="array" ref="H118">IF(ISERROR(INDEX(גיליון3!$U$14:$X$28,MATCH('דיווח פרטני'!G118,גיליון3!$T$14:$T$28,0),MATCH('דיווח פרטני'!C118,גיליון3!$U$13:$X$13,0)))," ",INDEX(גיליון3!$U$14:$X$28,MATCH('דיווח פרטני'!G118,גיליון3!$T$14:$T$28,0),MATCH('דיווח פרטני'!C118,גיליון3!$U$13:$X$13,0)))</f>
        <v>2E-3</v>
      </c>
      <c r="I118" s="975" t="s">
        <v>512</v>
      </c>
      <c r="J118" s="976">
        <v>82670</v>
      </c>
    </row>
    <row r="119" spans="1:10" ht="18" customHeight="1" thickBot="1" x14ac:dyDescent="0.4">
      <c r="A119" s="969">
        <v>66551503</v>
      </c>
      <c r="B119" s="970" t="s">
        <v>558</v>
      </c>
      <c r="C119" s="971" t="s">
        <v>190</v>
      </c>
      <c r="D119" s="972" t="s">
        <v>86</v>
      </c>
      <c r="E119" s="974">
        <v>2024</v>
      </c>
      <c r="F119" s="896" t="s">
        <v>257</v>
      </c>
      <c r="G119" s="975" t="s">
        <v>29</v>
      </c>
      <c r="H119" s="900">
        <f t="array" ref="H119">IF(ISERROR(INDEX(גיליון3!$U$14:$X$28,MATCH('דיווח פרטני'!G119,גיליון3!$T$14:$T$28,0),MATCH('דיווח פרטני'!C119,גיליון3!$U$13:$X$13,0)))," ",INDEX(גיליון3!$U$14:$X$28,MATCH('דיווח פרטני'!G119,גיליון3!$T$14:$T$28,0),MATCH('דיווח פרטני'!C119,גיליון3!$U$13:$X$13,0)))</f>
        <v>2E-3</v>
      </c>
      <c r="I119" s="975" t="s">
        <v>512</v>
      </c>
      <c r="J119" s="976">
        <v>48348</v>
      </c>
    </row>
    <row r="120" spans="1:10" ht="18" customHeight="1" thickBot="1" x14ac:dyDescent="0.4">
      <c r="A120" s="969">
        <v>66551603</v>
      </c>
      <c r="B120" s="970" t="s">
        <v>558</v>
      </c>
      <c r="C120" s="971" t="s">
        <v>190</v>
      </c>
      <c r="D120" s="972" t="s">
        <v>86</v>
      </c>
      <c r="E120" s="974">
        <v>2024</v>
      </c>
      <c r="F120" s="896" t="s">
        <v>257</v>
      </c>
      <c r="G120" s="975" t="s">
        <v>29</v>
      </c>
      <c r="H120" s="900">
        <f t="array" ref="H120">IF(ISERROR(INDEX(גיליון3!$U$14:$X$28,MATCH('דיווח פרטני'!G120,גיליון3!$T$14:$T$28,0),MATCH('דיווח פרטני'!C120,גיליון3!$U$13:$X$13,0)))," ",INDEX(גיליון3!$U$14:$X$28,MATCH('דיווח פרטני'!G120,גיליון3!$T$14:$T$28,0),MATCH('דיווח פרטני'!C120,גיליון3!$U$13:$X$13,0)))</f>
        <v>2E-3</v>
      </c>
      <c r="I120" s="975" t="s">
        <v>512</v>
      </c>
      <c r="J120" s="976">
        <v>31455</v>
      </c>
    </row>
    <row r="121" spans="1:10" ht="18" customHeight="1" thickBot="1" x14ac:dyDescent="0.4">
      <c r="A121" s="969">
        <v>66551703</v>
      </c>
      <c r="B121" s="970" t="s">
        <v>558</v>
      </c>
      <c r="C121" s="971" t="s">
        <v>190</v>
      </c>
      <c r="D121" s="972" t="s">
        <v>86</v>
      </c>
      <c r="E121" s="974">
        <v>2024</v>
      </c>
      <c r="F121" s="896" t="s">
        <v>257</v>
      </c>
      <c r="G121" s="975" t="s">
        <v>29</v>
      </c>
      <c r="H121" s="900">
        <f t="array" ref="H121">IF(ISERROR(INDEX(גיליון3!$U$14:$X$28,MATCH('דיווח פרטני'!G121,גיליון3!$T$14:$T$28,0),MATCH('דיווח פרטני'!C121,גיליון3!$U$13:$X$13,0)))," ",INDEX(גיליון3!$U$14:$X$28,MATCH('דיווח פרטני'!G121,גיליון3!$T$14:$T$28,0),MATCH('דיווח פרטני'!C121,גיליון3!$U$13:$X$13,0)))</f>
        <v>2E-3</v>
      </c>
      <c r="I121" s="975" t="s">
        <v>512</v>
      </c>
      <c r="J121" s="976">
        <v>70922</v>
      </c>
    </row>
    <row r="122" spans="1:10" ht="18" customHeight="1" thickBot="1" x14ac:dyDescent="0.4">
      <c r="A122" s="969">
        <v>66551803</v>
      </c>
      <c r="B122" s="970" t="s">
        <v>558</v>
      </c>
      <c r="C122" s="971" t="s">
        <v>190</v>
      </c>
      <c r="D122" s="972" t="s">
        <v>86</v>
      </c>
      <c r="E122" s="974">
        <v>2024</v>
      </c>
      <c r="F122" s="896" t="s">
        <v>257</v>
      </c>
      <c r="G122" s="975" t="s">
        <v>29</v>
      </c>
      <c r="H122" s="900">
        <f t="array" ref="H122">IF(ISERROR(INDEX(גיליון3!$U$14:$X$28,MATCH('דיווח פרטני'!G122,גיליון3!$T$14:$T$28,0),MATCH('דיווח פרטני'!C122,גיליון3!$U$13:$X$13,0)))," ",INDEX(גיליון3!$U$14:$X$28,MATCH('דיווח פרטני'!G122,גיליון3!$T$14:$T$28,0),MATCH('דיווח פרטני'!C122,גיליון3!$U$13:$X$13,0)))</f>
        <v>2E-3</v>
      </c>
      <c r="I122" s="975" t="s">
        <v>512</v>
      </c>
      <c r="J122" s="976">
        <v>62163</v>
      </c>
    </row>
    <row r="123" spans="1:10" ht="18" customHeight="1" thickBot="1" x14ac:dyDescent="0.4">
      <c r="A123" s="969">
        <v>66551903</v>
      </c>
      <c r="B123" s="970" t="s">
        <v>558</v>
      </c>
      <c r="C123" s="971" t="s">
        <v>190</v>
      </c>
      <c r="D123" s="972" t="s">
        <v>86</v>
      </c>
      <c r="E123" s="974">
        <v>2024</v>
      </c>
      <c r="F123" s="896" t="s">
        <v>257</v>
      </c>
      <c r="G123" s="975" t="s">
        <v>29</v>
      </c>
      <c r="H123" s="900">
        <f t="array" ref="H123">IF(ISERROR(INDEX(גיליון3!$U$14:$X$28,MATCH('דיווח פרטני'!G123,גיליון3!$T$14:$T$28,0),MATCH('דיווח פרטני'!C123,גיליון3!$U$13:$X$13,0)))," ",INDEX(גיליון3!$U$14:$X$28,MATCH('דיווח פרטני'!G123,גיליון3!$T$14:$T$28,0),MATCH('דיווח פרטני'!C123,גיליון3!$U$13:$X$13,0)))</f>
        <v>2E-3</v>
      </c>
      <c r="I123" s="975" t="s">
        <v>512</v>
      </c>
      <c r="J123" s="976">
        <v>18972</v>
      </c>
    </row>
    <row r="124" spans="1:10" ht="18" customHeight="1" thickBot="1" x14ac:dyDescent="0.4">
      <c r="A124" s="969">
        <v>79916501</v>
      </c>
      <c r="B124" s="970" t="s">
        <v>552</v>
      </c>
      <c r="C124" s="971" t="s">
        <v>190</v>
      </c>
      <c r="D124" s="972" t="s">
        <v>86</v>
      </c>
      <c r="E124" s="974">
        <v>2024</v>
      </c>
      <c r="F124" s="896" t="s">
        <v>257</v>
      </c>
      <c r="G124" s="975" t="s">
        <v>29</v>
      </c>
      <c r="H124" s="900">
        <f t="array" ref="H124">IF(ISERROR(INDEX(גיליון3!$U$14:$X$28,MATCH('דיווח פרטני'!G124,גיליון3!$T$14:$T$28,0),MATCH('דיווח פרטני'!C124,גיליון3!$U$13:$X$13,0)))," ",INDEX(גיליון3!$U$14:$X$28,MATCH('דיווח פרטני'!G124,גיליון3!$T$14:$T$28,0),MATCH('דיווח פרטני'!C124,גיליון3!$U$13:$X$13,0)))</f>
        <v>2E-3</v>
      </c>
      <c r="I124" s="975" t="s">
        <v>512</v>
      </c>
      <c r="J124" s="976">
        <v>49793</v>
      </c>
    </row>
    <row r="125" spans="1:10" ht="18" customHeight="1" thickBot="1" x14ac:dyDescent="0.4">
      <c r="A125" s="969">
        <v>80387201</v>
      </c>
      <c r="B125" s="970" t="s">
        <v>547</v>
      </c>
      <c r="C125" s="971" t="s">
        <v>190</v>
      </c>
      <c r="D125" s="972" t="s">
        <v>86</v>
      </c>
      <c r="E125" s="974">
        <v>2024</v>
      </c>
      <c r="F125" s="896" t="s">
        <v>257</v>
      </c>
      <c r="G125" s="975" t="s">
        <v>29</v>
      </c>
      <c r="H125" s="900">
        <f t="array" ref="H125">IF(ISERROR(INDEX(גיליון3!$U$14:$X$28,MATCH('דיווח פרטני'!G125,גיליון3!$T$14:$T$28,0),MATCH('דיווח פרטני'!C125,גיליון3!$U$13:$X$13,0)))," ",INDEX(גיליון3!$U$14:$X$28,MATCH('דיווח פרטני'!G125,גיליון3!$T$14:$T$28,0),MATCH('דיווח פרטני'!C125,גיליון3!$U$13:$X$13,0)))</f>
        <v>2E-3</v>
      </c>
      <c r="I125" s="975" t="s">
        <v>512</v>
      </c>
      <c r="J125" s="976">
        <v>46578</v>
      </c>
    </row>
    <row r="126" spans="1:10" ht="18" customHeight="1" thickBot="1" x14ac:dyDescent="0.4">
      <c r="A126" s="969">
        <v>80388101</v>
      </c>
      <c r="B126" s="970" t="s">
        <v>547</v>
      </c>
      <c r="C126" s="971" t="s">
        <v>190</v>
      </c>
      <c r="D126" s="972" t="s">
        <v>86</v>
      </c>
      <c r="E126" s="974">
        <v>2024</v>
      </c>
      <c r="F126" s="896" t="s">
        <v>257</v>
      </c>
      <c r="G126" s="975" t="s">
        <v>29</v>
      </c>
      <c r="H126" s="900">
        <f t="array" ref="H126">IF(ISERROR(INDEX(גיליון3!$U$14:$X$28,MATCH('דיווח פרטני'!G126,גיליון3!$T$14:$T$28,0),MATCH('דיווח פרטני'!C126,גיליון3!$U$13:$X$13,0)))," ",INDEX(גיליון3!$U$14:$X$28,MATCH('דיווח פרטני'!G126,גיליון3!$T$14:$T$28,0),MATCH('דיווח פרטני'!C126,גיליון3!$U$13:$X$13,0)))</f>
        <v>2E-3</v>
      </c>
      <c r="I126" s="975" t="s">
        <v>512</v>
      </c>
      <c r="J126" s="976">
        <v>47635</v>
      </c>
    </row>
    <row r="127" spans="1:10" ht="18" customHeight="1" thickBot="1" x14ac:dyDescent="0.4">
      <c r="A127" s="969">
        <v>80396001</v>
      </c>
      <c r="B127" s="970" t="s">
        <v>554</v>
      </c>
      <c r="C127" s="971" t="s">
        <v>190</v>
      </c>
      <c r="D127" s="972" t="s">
        <v>86</v>
      </c>
      <c r="E127" s="974">
        <v>2022</v>
      </c>
      <c r="F127" s="896" t="s">
        <v>257</v>
      </c>
      <c r="G127" s="975" t="s">
        <v>29</v>
      </c>
      <c r="H127" s="900">
        <f t="array" ref="H127">IF(ISERROR(INDEX(גיליון3!$U$14:$X$28,MATCH('דיווח פרטני'!G127,גיליון3!$T$14:$T$28,0),MATCH('דיווח פרטני'!C127,גיליון3!$U$13:$X$13,0)))," ",INDEX(גיליון3!$U$14:$X$28,MATCH('דיווח פרטני'!G127,גיליון3!$T$14:$T$28,0),MATCH('דיווח פרטני'!C127,גיליון3!$U$13:$X$13,0)))</f>
        <v>2E-3</v>
      </c>
      <c r="I127" s="975" t="s">
        <v>512</v>
      </c>
      <c r="J127" s="976">
        <v>23264</v>
      </c>
    </row>
    <row r="128" spans="1:10" ht="18" customHeight="1" thickBot="1" x14ac:dyDescent="0.4">
      <c r="A128" s="969">
        <v>80427101</v>
      </c>
      <c r="B128" s="970" t="s">
        <v>547</v>
      </c>
      <c r="C128" s="971" t="s">
        <v>190</v>
      </c>
      <c r="D128" s="972" t="s">
        <v>86</v>
      </c>
      <c r="E128" s="974">
        <v>2020</v>
      </c>
      <c r="F128" s="896" t="s">
        <v>257</v>
      </c>
      <c r="G128" s="975" t="s">
        <v>29</v>
      </c>
      <c r="H128" s="900">
        <f t="array" ref="H128">IF(ISERROR(INDEX(גיליון3!$U$14:$X$28,MATCH('דיווח פרטני'!G128,גיליון3!$T$14:$T$28,0),MATCH('דיווח פרטני'!C128,גיליון3!$U$13:$X$13,0)))," ",INDEX(גיליון3!$U$14:$X$28,MATCH('דיווח פרטני'!G128,גיליון3!$T$14:$T$28,0),MATCH('דיווח פרטני'!C128,גיליון3!$U$13:$X$13,0)))</f>
        <v>2E-3</v>
      </c>
      <c r="I128" s="975" t="s">
        <v>512</v>
      </c>
      <c r="J128" s="976">
        <v>33986</v>
      </c>
    </row>
    <row r="129" spans="1:10" ht="18" customHeight="1" thickBot="1" x14ac:dyDescent="0.4">
      <c r="A129" s="969">
        <v>80427201</v>
      </c>
      <c r="B129" s="970" t="s">
        <v>547</v>
      </c>
      <c r="C129" s="971" t="s">
        <v>190</v>
      </c>
      <c r="D129" s="972" t="s">
        <v>86</v>
      </c>
      <c r="E129" s="974">
        <v>2019</v>
      </c>
      <c r="F129" s="896" t="s">
        <v>257</v>
      </c>
      <c r="G129" s="975" t="s">
        <v>29</v>
      </c>
      <c r="H129" s="900">
        <f t="array" ref="H129">IF(ISERROR(INDEX(גיליון3!$U$14:$X$28,MATCH('דיווח פרטני'!G129,גיליון3!$T$14:$T$28,0),MATCH('דיווח פרטני'!C129,גיליון3!$U$13:$X$13,0)))," ",INDEX(גיליון3!$U$14:$X$28,MATCH('דיווח פרטני'!G129,גיליון3!$T$14:$T$28,0),MATCH('דיווח פרטני'!C129,גיליון3!$U$13:$X$13,0)))</f>
        <v>2E-3</v>
      </c>
      <c r="I129" s="975" t="s">
        <v>512</v>
      </c>
      <c r="J129" s="976">
        <v>95488</v>
      </c>
    </row>
    <row r="130" spans="1:10" ht="18" customHeight="1" thickBot="1" x14ac:dyDescent="0.4">
      <c r="A130" s="969">
        <v>80427301</v>
      </c>
      <c r="B130" s="970" t="s">
        <v>547</v>
      </c>
      <c r="C130" s="971" t="s">
        <v>190</v>
      </c>
      <c r="D130" s="972" t="s">
        <v>86</v>
      </c>
      <c r="E130" s="974">
        <v>2019</v>
      </c>
      <c r="F130" s="896" t="s">
        <v>257</v>
      </c>
      <c r="G130" s="975" t="s">
        <v>29</v>
      </c>
      <c r="H130" s="900">
        <f t="array" ref="H130">IF(ISERROR(INDEX(גיליון3!$U$14:$X$28,MATCH('דיווח פרטני'!G130,גיליון3!$T$14:$T$28,0),MATCH('דיווח פרטני'!C130,גיליון3!$U$13:$X$13,0)))," ",INDEX(גיליון3!$U$14:$X$28,MATCH('דיווח פרטני'!G130,גיליון3!$T$14:$T$28,0),MATCH('דיווח פרטני'!C130,גיליון3!$U$13:$X$13,0)))</f>
        <v>2E-3</v>
      </c>
      <c r="I130" s="975" t="s">
        <v>512</v>
      </c>
      <c r="J130" s="976">
        <v>127316</v>
      </c>
    </row>
    <row r="131" spans="1:10" ht="18" customHeight="1" thickBot="1" x14ac:dyDescent="0.4">
      <c r="A131" s="969">
        <v>80427401</v>
      </c>
      <c r="B131" s="970" t="s">
        <v>547</v>
      </c>
      <c r="C131" s="971" t="s">
        <v>190</v>
      </c>
      <c r="D131" s="972" t="s">
        <v>86</v>
      </c>
      <c r="E131" s="974">
        <v>2020</v>
      </c>
      <c r="F131" s="896" t="s">
        <v>257</v>
      </c>
      <c r="G131" s="975" t="s">
        <v>29</v>
      </c>
      <c r="H131" s="900">
        <f t="array" ref="H131">IF(ISERROR(INDEX(גיליון3!$U$14:$X$28,MATCH('דיווח פרטני'!G131,גיליון3!$T$14:$T$28,0),MATCH('דיווח פרטני'!C131,גיליון3!$U$13:$X$13,0)))," ",INDEX(גיליון3!$U$14:$X$28,MATCH('דיווח פרטני'!G131,גיליון3!$T$14:$T$28,0),MATCH('דיווח פרטני'!C131,גיליון3!$U$13:$X$13,0)))</f>
        <v>2E-3</v>
      </c>
      <c r="I131" s="975" t="s">
        <v>512</v>
      </c>
      <c r="J131" s="976">
        <v>96276</v>
      </c>
    </row>
    <row r="132" spans="1:10" ht="18" customHeight="1" thickBot="1" x14ac:dyDescent="0.4">
      <c r="A132" s="969">
        <v>80427501</v>
      </c>
      <c r="B132" s="970" t="s">
        <v>547</v>
      </c>
      <c r="C132" s="971" t="s">
        <v>190</v>
      </c>
      <c r="D132" s="972" t="s">
        <v>86</v>
      </c>
      <c r="E132" s="974">
        <v>2020</v>
      </c>
      <c r="F132" s="896" t="s">
        <v>257</v>
      </c>
      <c r="G132" s="975" t="s">
        <v>29</v>
      </c>
      <c r="H132" s="900">
        <f t="array" ref="H132">IF(ISERROR(INDEX(גיליון3!$U$14:$X$28,MATCH('דיווח פרטני'!G132,גיליון3!$T$14:$T$28,0),MATCH('דיווח פרטני'!C132,גיליון3!$U$13:$X$13,0)))," ",INDEX(גיליון3!$U$14:$X$28,MATCH('דיווח פרטני'!G132,גיליון3!$T$14:$T$28,0),MATCH('דיווח פרטני'!C132,גיליון3!$U$13:$X$13,0)))</f>
        <v>2E-3</v>
      </c>
      <c r="I132" s="975" t="s">
        <v>512</v>
      </c>
      <c r="J132" s="976">
        <v>111008</v>
      </c>
    </row>
    <row r="133" spans="1:10" ht="18" customHeight="1" thickBot="1" x14ac:dyDescent="0.4">
      <c r="A133" s="969">
        <v>80427601</v>
      </c>
      <c r="B133" s="970" t="s">
        <v>547</v>
      </c>
      <c r="C133" s="971" t="s">
        <v>190</v>
      </c>
      <c r="D133" s="972" t="s">
        <v>86</v>
      </c>
      <c r="E133" s="974">
        <v>2020</v>
      </c>
      <c r="F133" s="896" t="s">
        <v>257</v>
      </c>
      <c r="G133" s="975" t="s">
        <v>29</v>
      </c>
      <c r="H133" s="900">
        <f t="array" ref="H133">IF(ISERROR(INDEX(גיליון3!$U$14:$X$28,MATCH('דיווח פרטני'!G133,גיליון3!$T$14:$T$28,0),MATCH('דיווח פרטני'!C133,גיליון3!$U$13:$X$13,0)))," ",INDEX(גיליון3!$U$14:$X$28,MATCH('דיווח פרטני'!G133,גיליון3!$T$14:$T$28,0),MATCH('דיווח פרטני'!C133,גיליון3!$U$13:$X$13,0)))</f>
        <v>2E-3</v>
      </c>
      <c r="I133" s="975" t="s">
        <v>512</v>
      </c>
      <c r="J133" s="976">
        <v>68523</v>
      </c>
    </row>
    <row r="134" spans="1:10" ht="18" customHeight="1" thickBot="1" x14ac:dyDescent="0.4">
      <c r="A134" s="969">
        <v>80427701</v>
      </c>
      <c r="B134" s="970" t="s">
        <v>547</v>
      </c>
      <c r="C134" s="971" t="s">
        <v>190</v>
      </c>
      <c r="D134" s="972" t="s">
        <v>86</v>
      </c>
      <c r="E134" s="974">
        <v>2020</v>
      </c>
      <c r="F134" s="896" t="s">
        <v>257</v>
      </c>
      <c r="G134" s="975" t="s">
        <v>29</v>
      </c>
      <c r="H134" s="900">
        <f t="array" ref="H134">IF(ISERROR(INDEX(גיליון3!$U$14:$X$28,MATCH('דיווח פרטני'!G134,גיליון3!$T$14:$T$28,0),MATCH('דיווח פרטני'!C134,גיליון3!$U$13:$X$13,0)))," ",INDEX(גיליון3!$U$14:$X$28,MATCH('דיווח פרטני'!G134,גיליון3!$T$14:$T$28,0),MATCH('דיווח פרטני'!C134,גיליון3!$U$13:$X$13,0)))</f>
        <v>2E-3</v>
      </c>
      <c r="I134" s="975" t="s">
        <v>512</v>
      </c>
      <c r="J134" s="976">
        <v>69850</v>
      </c>
    </row>
    <row r="135" spans="1:10" ht="18" customHeight="1" thickBot="1" x14ac:dyDescent="0.4">
      <c r="A135" s="969">
        <v>80427801</v>
      </c>
      <c r="B135" s="970" t="s">
        <v>547</v>
      </c>
      <c r="C135" s="971" t="s">
        <v>190</v>
      </c>
      <c r="D135" s="972" t="s">
        <v>86</v>
      </c>
      <c r="E135" s="974">
        <v>2020</v>
      </c>
      <c r="F135" s="896" t="s">
        <v>257</v>
      </c>
      <c r="G135" s="975" t="s">
        <v>29</v>
      </c>
      <c r="H135" s="900">
        <f t="array" ref="H135">IF(ISERROR(INDEX(גיליון3!$U$14:$X$28,MATCH('דיווח פרטני'!G135,גיליון3!$T$14:$T$28,0),MATCH('דיווח פרטני'!C135,גיליון3!$U$13:$X$13,0)))," ",INDEX(גיליון3!$U$14:$X$28,MATCH('דיווח פרטני'!G135,גיליון3!$T$14:$T$28,0),MATCH('דיווח פרטני'!C135,גיליון3!$U$13:$X$13,0)))</f>
        <v>2E-3</v>
      </c>
      <c r="I135" s="975" t="s">
        <v>512</v>
      </c>
      <c r="J135" s="976">
        <v>67212</v>
      </c>
    </row>
    <row r="136" spans="1:10" ht="18" customHeight="1" thickBot="1" x14ac:dyDescent="0.4">
      <c r="A136" s="969">
        <v>80427901</v>
      </c>
      <c r="B136" s="970" t="s">
        <v>547</v>
      </c>
      <c r="C136" s="971" t="s">
        <v>190</v>
      </c>
      <c r="D136" s="972" t="s">
        <v>86</v>
      </c>
      <c r="E136" s="974">
        <v>2020</v>
      </c>
      <c r="F136" s="896" t="s">
        <v>257</v>
      </c>
      <c r="G136" s="975" t="s">
        <v>29</v>
      </c>
      <c r="H136" s="900">
        <f t="array" ref="H136">IF(ISERROR(INDEX(גיליון3!$U$14:$X$28,MATCH('דיווח פרטני'!G136,גיליון3!$T$14:$T$28,0),MATCH('דיווח פרטני'!C136,גיליון3!$U$13:$X$13,0)))," ",INDEX(גיליון3!$U$14:$X$28,MATCH('דיווח פרטני'!G136,גיליון3!$T$14:$T$28,0),MATCH('דיווח פרטני'!C136,גיליון3!$U$13:$X$13,0)))</f>
        <v>2E-3</v>
      </c>
      <c r="I136" s="975" t="s">
        <v>512</v>
      </c>
      <c r="J136" s="976">
        <v>68708</v>
      </c>
    </row>
    <row r="137" spans="1:10" ht="18" customHeight="1" thickBot="1" x14ac:dyDescent="0.4">
      <c r="A137" s="969">
        <v>80428001</v>
      </c>
      <c r="B137" s="970" t="s">
        <v>547</v>
      </c>
      <c r="C137" s="971" t="s">
        <v>190</v>
      </c>
      <c r="D137" s="972" t="s">
        <v>86</v>
      </c>
      <c r="E137" s="974">
        <v>2020</v>
      </c>
      <c r="F137" s="896" t="s">
        <v>257</v>
      </c>
      <c r="G137" s="975" t="s">
        <v>29</v>
      </c>
      <c r="H137" s="900">
        <f t="array" ref="H137">IF(ISERROR(INDEX(גיליון3!$U$14:$X$28,MATCH('דיווח פרטני'!G137,גיליון3!$T$14:$T$28,0),MATCH('דיווח פרטני'!C137,גיליון3!$U$13:$X$13,0)))," ",INDEX(גיליון3!$U$14:$X$28,MATCH('דיווח פרטני'!G137,גיליון3!$T$14:$T$28,0),MATCH('דיווח פרטני'!C137,גיליון3!$U$13:$X$13,0)))</f>
        <v>2E-3</v>
      </c>
      <c r="I137" s="975" t="s">
        <v>512</v>
      </c>
      <c r="J137" s="976">
        <v>86768</v>
      </c>
    </row>
    <row r="138" spans="1:10" ht="18" customHeight="1" thickBot="1" x14ac:dyDescent="0.4">
      <c r="A138" s="969">
        <v>80428101</v>
      </c>
      <c r="B138" s="970" t="s">
        <v>547</v>
      </c>
      <c r="C138" s="971" t="s">
        <v>190</v>
      </c>
      <c r="D138" s="972" t="s">
        <v>86</v>
      </c>
      <c r="E138" s="974">
        <v>2020</v>
      </c>
      <c r="F138" s="896" t="s">
        <v>257</v>
      </c>
      <c r="G138" s="975" t="s">
        <v>29</v>
      </c>
      <c r="H138" s="901">
        <f t="array" ref="H138">IF(ISERROR(INDEX(גיליון3!$U$14:$X$28,MATCH('דיווח פרטני'!G138,גיליון3!$T$14:$T$28,0),MATCH('דיווח פרטני'!C138,גיליון3!$U$13:$X$13,0)))," ",INDEX(גיליון3!$U$14:$X$28,MATCH('דיווח פרטני'!G138,גיליון3!$T$14:$T$28,0),MATCH('דיווח פרטני'!C138,גיליון3!$U$13:$X$13,0)))</f>
        <v>2E-3</v>
      </c>
      <c r="I138" s="975" t="s">
        <v>512</v>
      </c>
      <c r="J138" s="976">
        <v>84142</v>
      </c>
    </row>
    <row r="139" spans="1:10" ht="18" customHeight="1" thickBot="1" x14ac:dyDescent="0.4">
      <c r="A139" s="969">
        <v>80428201</v>
      </c>
      <c r="B139" s="970" t="s">
        <v>547</v>
      </c>
      <c r="C139" s="971" t="s">
        <v>190</v>
      </c>
      <c r="D139" s="972" t="s">
        <v>86</v>
      </c>
      <c r="E139" s="974">
        <v>2020</v>
      </c>
      <c r="F139" s="896" t="s">
        <v>257</v>
      </c>
      <c r="G139" s="975" t="s">
        <v>29</v>
      </c>
      <c r="H139" s="901">
        <f t="array" ref="H139">IF(ISERROR(INDEX(גיליון3!$U$14:$X$28,MATCH('דיווח פרטני'!G139,גיליון3!$T$14:$T$28,0),MATCH('דיווח פרטני'!C139,גיליון3!$U$13:$X$13,0)))," ",INDEX(גיליון3!$U$14:$X$28,MATCH('דיווח פרטני'!G139,גיליון3!$T$14:$T$28,0),MATCH('דיווח פרטני'!C139,גיליון3!$U$13:$X$13,0)))</f>
        <v>2E-3</v>
      </c>
      <c r="I139" s="975" t="s">
        <v>512</v>
      </c>
      <c r="J139" s="976">
        <v>84865</v>
      </c>
    </row>
    <row r="140" spans="1:10" ht="18" customHeight="1" thickBot="1" x14ac:dyDescent="0.4">
      <c r="A140" s="969">
        <v>80428301</v>
      </c>
      <c r="B140" s="970" t="s">
        <v>547</v>
      </c>
      <c r="C140" s="971" t="s">
        <v>190</v>
      </c>
      <c r="D140" s="972" t="s">
        <v>86</v>
      </c>
      <c r="E140" s="974">
        <v>2020</v>
      </c>
      <c r="F140" s="896" t="s">
        <v>257</v>
      </c>
      <c r="G140" s="975" t="s">
        <v>29</v>
      </c>
      <c r="H140" s="901">
        <f t="array" ref="H140">IF(ISERROR(INDEX(גיליון3!$U$14:$X$28,MATCH('דיווח פרטני'!G140,גיליון3!$T$14:$T$28,0),MATCH('דיווח פרטני'!C140,גיליון3!$U$13:$X$13,0)))," ",INDEX(גיליון3!$U$14:$X$28,MATCH('דיווח פרטני'!G140,גיליון3!$T$14:$T$28,0),MATCH('דיווח פרטני'!C140,גיליון3!$U$13:$X$13,0)))</f>
        <v>2E-3</v>
      </c>
      <c r="I140" s="975" t="s">
        <v>512</v>
      </c>
      <c r="J140" s="976">
        <v>55554</v>
      </c>
    </row>
    <row r="141" spans="1:10" ht="18" customHeight="1" thickBot="1" x14ac:dyDescent="0.4">
      <c r="A141" s="969">
        <v>80428401</v>
      </c>
      <c r="B141" s="970" t="s">
        <v>547</v>
      </c>
      <c r="C141" s="971" t="s">
        <v>190</v>
      </c>
      <c r="D141" s="972" t="s">
        <v>86</v>
      </c>
      <c r="E141" s="974">
        <v>2020</v>
      </c>
      <c r="F141" s="896" t="s">
        <v>257</v>
      </c>
      <c r="G141" s="975" t="s">
        <v>29</v>
      </c>
      <c r="H141" s="901">
        <f t="array" ref="H141">IF(ISERROR(INDEX(גיליון3!$U$14:$X$28,MATCH('דיווח פרטני'!G141,גיליון3!$T$14:$T$28,0),MATCH('דיווח פרטני'!C141,גיליון3!$U$13:$X$13,0)))," ",INDEX(גיליון3!$U$14:$X$28,MATCH('דיווח פרטני'!G141,גיליון3!$T$14:$T$28,0),MATCH('דיווח פרטני'!C141,גיליון3!$U$13:$X$13,0)))</f>
        <v>2E-3</v>
      </c>
      <c r="I141" s="975" t="s">
        <v>512</v>
      </c>
      <c r="J141" s="976">
        <v>17998</v>
      </c>
    </row>
    <row r="142" spans="1:10" ht="18" customHeight="1" thickBot="1" x14ac:dyDescent="0.4">
      <c r="A142" s="969">
        <v>80428501</v>
      </c>
      <c r="B142" s="970" t="s">
        <v>547</v>
      </c>
      <c r="C142" s="971" t="s">
        <v>190</v>
      </c>
      <c r="D142" s="972" t="s">
        <v>86</v>
      </c>
      <c r="E142" s="974">
        <v>2020</v>
      </c>
      <c r="F142" s="896" t="s">
        <v>257</v>
      </c>
      <c r="G142" s="975" t="s">
        <v>29</v>
      </c>
      <c r="H142" s="901">
        <f t="array" ref="H142">IF(ISERROR(INDEX(גיליון3!$U$14:$X$28,MATCH('דיווח פרטני'!G142,גיליון3!$T$14:$T$28,0),MATCH('דיווח פרטני'!C142,גיליון3!$U$13:$X$13,0)))," ",INDEX(גיליון3!$U$14:$X$28,MATCH('דיווח פרטני'!G142,גיליון3!$T$14:$T$28,0),MATCH('דיווח פרטני'!C142,גיליון3!$U$13:$X$13,0)))</f>
        <v>2E-3</v>
      </c>
      <c r="I142" s="975" t="s">
        <v>512</v>
      </c>
      <c r="J142" s="976">
        <v>47380</v>
      </c>
    </row>
    <row r="143" spans="1:10" ht="18" customHeight="1" thickBot="1" x14ac:dyDescent="0.4">
      <c r="A143" s="969">
        <v>80428601</v>
      </c>
      <c r="B143" s="970" t="s">
        <v>547</v>
      </c>
      <c r="C143" s="971" t="s">
        <v>190</v>
      </c>
      <c r="D143" s="972" t="s">
        <v>86</v>
      </c>
      <c r="E143" s="974">
        <v>2020</v>
      </c>
      <c r="F143" s="896" t="s">
        <v>257</v>
      </c>
      <c r="G143" s="975" t="s">
        <v>29</v>
      </c>
      <c r="H143" s="901">
        <f t="array" ref="H143">IF(ISERROR(INDEX(גיליון3!$U$14:$X$28,MATCH('דיווח פרטני'!G143,גיליון3!$T$14:$T$28,0),MATCH('דיווח פרטני'!C143,גיליון3!$U$13:$X$13,0)))," ",INDEX(גיליון3!$U$14:$X$28,MATCH('דיווח פרטני'!G143,גיליון3!$T$14:$T$28,0),MATCH('דיווח פרטני'!C143,גיליון3!$U$13:$X$13,0)))</f>
        <v>2E-3</v>
      </c>
      <c r="I143" s="975" t="s">
        <v>512</v>
      </c>
      <c r="J143" s="976">
        <v>73872</v>
      </c>
    </row>
    <row r="144" spans="1:10" ht="18" customHeight="1" thickBot="1" x14ac:dyDescent="0.4">
      <c r="A144" s="969">
        <v>80428701</v>
      </c>
      <c r="B144" s="970" t="s">
        <v>547</v>
      </c>
      <c r="C144" s="971" t="s">
        <v>190</v>
      </c>
      <c r="D144" s="972" t="s">
        <v>86</v>
      </c>
      <c r="E144" s="974">
        <v>2020</v>
      </c>
      <c r="F144" s="896" t="s">
        <v>257</v>
      </c>
      <c r="G144" s="975" t="s">
        <v>29</v>
      </c>
      <c r="H144" s="901">
        <f t="array" ref="H144">IF(ISERROR(INDEX(גיליון3!$U$14:$X$28,MATCH('דיווח פרטני'!G144,גיליון3!$T$14:$T$28,0),MATCH('דיווח פרטני'!C144,גיליון3!$U$13:$X$13,0)))," ",INDEX(גיליון3!$U$14:$X$28,MATCH('דיווח פרטני'!G144,גיליון3!$T$14:$T$28,0),MATCH('דיווח פרטני'!C144,גיליון3!$U$13:$X$13,0)))</f>
        <v>2E-3</v>
      </c>
      <c r="I144" s="975" t="s">
        <v>512</v>
      </c>
      <c r="J144" s="976">
        <v>110727</v>
      </c>
    </row>
    <row r="145" spans="1:10" ht="18" customHeight="1" thickBot="1" x14ac:dyDescent="0.4">
      <c r="A145" s="969">
        <v>81564301</v>
      </c>
      <c r="B145" s="970" t="s">
        <v>552</v>
      </c>
      <c r="C145" s="971" t="s">
        <v>190</v>
      </c>
      <c r="D145" s="972" t="s">
        <v>86</v>
      </c>
      <c r="E145" s="974">
        <v>2020</v>
      </c>
      <c r="F145" s="896" t="s">
        <v>257</v>
      </c>
      <c r="G145" s="975" t="s">
        <v>29</v>
      </c>
      <c r="H145" s="901">
        <f t="array" ref="H145">IF(ISERROR(INDEX(גיליון3!$U$14:$X$28,MATCH('דיווח פרטני'!G145,גיליון3!$T$14:$T$28,0),MATCH('דיווח פרטני'!C145,גיליון3!$U$13:$X$13,0)))," ",INDEX(גיליון3!$U$14:$X$28,MATCH('דיווח פרטני'!G145,גיליון3!$T$14:$T$28,0),MATCH('דיווח פרטני'!C145,גיליון3!$U$13:$X$13,0)))</f>
        <v>2E-3</v>
      </c>
      <c r="I145" s="975" t="s">
        <v>512</v>
      </c>
      <c r="J145" s="976">
        <v>54537</v>
      </c>
    </row>
    <row r="146" spans="1:10" ht="18" customHeight="1" thickBot="1" x14ac:dyDescent="0.4">
      <c r="A146" s="969">
        <v>81564401</v>
      </c>
      <c r="B146" s="970" t="s">
        <v>552</v>
      </c>
      <c r="C146" s="971" t="s">
        <v>190</v>
      </c>
      <c r="D146" s="972" t="s">
        <v>86</v>
      </c>
      <c r="E146" s="974">
        <v>2020</v>
      </c>
      <c r="F146" s="896" t="s">
        <v>257</v>
      </c>
      <c r="G146" s="975" t="s">
        <v>29</v>
      </c>
      <c r="H146" s="901">
        <f t="array" ref="H146">IF(ISERROR(INDEX(גיליון3!$U$14:$X$28,MATCH('דיווח פרטני'!G146,גיליון3!$T$14:$T$28,0),MATCH('דיווח פרטני'!C146,גיליון3!$U$13:$X$13,0)))," ",INDEX(גיליון3!$U$14:$X$28,MATCH('דיווח פרטני'!G146,גיליון3!$T$14:$T$28,0),MATCH('דיווח פרטני'!C146,גיליון3!$U$13:$X$13,0)))</f>
        <v>2E-3</v>
      </c>
      <c r="I146" s="975" t="s">
        <v>512</v>
      </c>
      <c r="J146" s="976">
        <v>66204</v>
      </c>
    </row>
    <row r="147" spans="1:10" ht="18" customHeight="1" thickBot="1" x14ac:dyDescent="0.4">
      <c r="A147" s="969">
        <v>81564501</v>
      </c>
      <c r="B147" s="970" t="s">
        <v>552</v>
      </c>
      <c r="C147" s="971" t="s">
        <v>190</v>
      </c>
      <c r="D147" s="972" t="s">
        <v>86</v>
      </c>
      <c r="E147" s="974">
        <v>2020</v>
      </c>
      <c r="F147" s="896" t="s">
        <v>257</v>
      </c>
      <c r="G147" s="975" t="s">
        <v>29</v>
      </c>
      <c r="H147" s="901">
        <f t="array" ref="H147">IF(ISERROR(INDEX(גיליון3!$U$14:$X$28,MATCH('דיווח פרטני'!G147,גיליון3!$T$14:$T$28,0),MATCH('דיווח פרטני'!C147,גיליון3!$U$13:$X$13,0)))," ",INDEX(גיליון3!$U$14:$X$28,MATCH('דיווח פרטני'!G147,גיליון3!$T$14:$T$28,0),MATCH('דיווח פרטני'!C147,גיליון3!$U$13:$X$13,0)))</f>
        <v>2E-3</v>
      </c>
      <c r="I147" s="975" t="s">
        <v>512</v>
      </c>
      <c r="J147" s="976">
        <v>73668</v>
      </c>
    </row>
    <row r="148" spans="1:10" ht="18" customHeight="1" thickBot="1" x14ac:dyDescent="0.4">
      <c r="A148" s="969">
        <v>81564601</v>
      </c>
      <c r="B148" s="970" t="s">
        <v>552</v>
      </c>
      <c r="C148" s="971" t="s">
        <v>190</v>
      </c>
      <c r="D148" s="972" t="s">
        <v>86</v>
      </c>
      <c r="E148" s="974">
        <v>2020</v>
      </c>
      <c r="F148" s="896" t="s">
        <v>257</v>
      </c>
      <c r="G148" s="975" t="s">
        <v>29</v>
      </c>
      <c r="H148" s="901">
        <f t="array" ref="H148">IF(ISERROR(INDEX(גיליון3!$U$14:$X$28,MATCH('דיווח פרטני'!G148,גיליון3!$T$14:$T$28,0),MATCH('דיווח פרטני'!C148,גיליון3!$U$13:$X$13,0)))," ",INDEX(גיליון3!$U$14:$X$28,MATCH('דיווח פרטני'!G148,גיליון3!$T$14:$T$28,0),MATCH('דיווח פרטני'!C148,גיליון3!$U$13:$X$13,0)))</f>
        <v>2E-3</v>
      </c>
      <c r="I148" s="975" t="s">
        <v>512</v>
      </c>
      <c r="J148" s="976">
        <v>75860</v>
      </c>
    </row>
    <row r="149" spans="1:10" ht="18" customHeight="1" thickBot="1" x14ac:dyDescent="0.4">
      <c r="A149" s="969">
        <v>81564701</v>
      </c>
      <c r="B149" s="970" t="s">
        <v>552</v>
      </c>
      <c r="C149" s="971" t="s">
        <v>190</v>
      </c>
      <c r="D149" s="972" t="s">
        <v>86</v>
      </c>
      <c r="E149" s="974">
        <v>2020</v>
      </c>
      <c r="F149" s="896" t="s">
        <v>257</v>
      </c>
      <c r="G149" s="975" t="s">
        <v>29</v>
      </c>
      <c r="H149" s="901">
        <f t="array" ref="H149">IF(ISERROR(INDEX(גיליון3!$U$14:$X$28,MATCH('דיווח פרטני'!G149,גיליון3!$T$14:$T$28,0),MATCH('דיווח פרטני'!C149,גיליון3!$U$13:$X$13,0)))," ",INDEX(גיליון3!$U$14:$X$28,MATCH('דיווח פרטני'!G149,גיליון3!$T$14:$T$28,0),MATCH('דיווח פרטני'!C149,גיליון3!$U$13:$X$13,0)))</f>
        <v>2E-3</v>
      </c>
      <c r="I149" s="975" t="s">
        <v>512</v>
      </c>
      <c r="J149" s="976">
        <v>73750</v>
      </c>
    </row>
    <row r="150" spans="1:10" ht="18" customHeight="1" thickBot="1" x14ac:dyDescent="0.4">
      <c r="A150" s="969">
        <v>81564801</v>
      </c>
      <c r="B150" s="970" t="s">
        <v>552</v>
      </c>
      <c r="C150" s="971" t="s">
        <v>190</v>
      </c>
      <c r="D150" s="972" t="s">
        <v>86</v>
      </c>
      <c r="E150" s="974">
        <v>2020</v>
      </c>
      <c r="F150" s="896" t="s">
        <v>257</v>
      </c>
      <c r="G150" s="975" t="s">
        <v>29</v>
      </c>
      <c r="H150" s="901">
        <f t="array" ref="H150">IF(ISERROR(INDEX(גיליון3!$U$14:$X$28,MATCH('דיווח פרטני'!G150,גיליון3!$T$14:$T$28,0),MATCH('דיווח פרטני'!C150,גיליון3!$U$13:$X$13,0)))," ",INDEX(גיליון3!$U$14:$X$28,MATCH('דיווח פרטני'!G150,גיליון3!$T$14:$T$28,0),MATCH('דיווח פרטני'!C150,גיליון3!$U$13:$X$13,0)))</f>
        <v>2E-3</v>
      </c>
      <c r="I150" s="975" t="s">
        <v>512</v>
      </c>
      <c r="J150" s="976">
        <v>67894</v>
      </c>
    </row>
    <row r="151" spans="1:10" ht="18" customHeight="1" thickBot="1" x14ac:dyDescent="0.4">
      <c r="A151" s="969">
        <v>81564901</v>
      </c>
      <c r="B151" s="970" t="s">
        <v>552</v>
      </c>
      <c r="C151" s="971" t="s">
        <v>190</v>
      </c>
      <c r="D151" s="972" t="s">
        <v>86</v>
      </c>
      <c r="E151" s="974">
        <v>2020</v>
      </c>
      <c r="F151" s="896" t="s">
        <v>257</v>
      </c>
      <c r="G151" s="975" t="s">
        <v>29</v>
      </c>
      <c r="H151" s="901">
        <f t="array" ref="H151">IF(ISERROR(INDEX(גיליון3!$U$14:$X$28,MATCH('דיווח פרטני'!G151,גיליון3!$T$14:$T$28,0),MATCH('דיווח פרטני'!C151,גיליון3!$U$13:$X$13,0)))," ",INDEX(גיליון3!$U$14:$X$28,MATCH('דיווח פרטני'!G151,גיליון3!$T$14:$T$28,0),MATCH('דיווח פרטני'!C151,גיליון3!$U$13:$X$13,0)))</f>
        <v>2E-3</v>
      </c>
      <c r="I151" s="975" t="s">
        <v>512</v>
      </c>
      <c r="J151" s="976">
        <v>48718</v>
      </c>
    </row>
    <row r="152" spans="1:10" ht="18" customHeight="1" thickBot="1" x14ac:dyDescent="0.4">
      <c r="A152" s="969">
        <v>81565001</v>
      </c>
      <c r="B152" s="970" t="s">
        <v>552</v>
      </c>
      <c r="C152" s="971" t="s">
        <v>190</v>
      </c>
      <c r="D152" s="972" t="s">
        <v>86</v>
      </c>
      <c r="E152" s="974">
        <v>2020</v>
      </c>
      <c r="F152" s="896" t="s">
        <v>257</v>
      </c>
      <c r="G152" s="975" t="s">
        <v>29</v>
      </c>
      <c r="H152" s="901">
        <f t="array" ref="H152">IF(ISERROR(INDEX(גיליון3!$U$14:$X$28,MATCH('דיווח פרטני'!G152,גיליון3!$T$14:$T$28,0),MATCH('דיווח פרטני'!C152,גיליון3!$U$13:$X$13,0)))," ",INDEX(גיליון3!$U$14:$X$28,MATCH('דיווח פרטני'!G152,גיליון3!$T$14:$T$28,0),MATCH('דיווח פרטני'!C152,גיליון3!$U$13:$X$13,0)))</f>
        <v>2E-3</v>
      </c>
      <c r="I152" s="975" t="s">
        <v>512</v>
      </c>
      <c r="J152" s="976">
        <v>51160</v>
      </c>
    </row>
    <row r="153" spans="1:10" ht="18" customHeight="1" thickBot="1" x14ac:dyDescent="0.4">
      <c r="A153" s="969">
        <v>81565101</v>
      </c>
      <c r="B153" s="970" t="s">
        <v>552</v>
      </c>
      <c r="C153" s="971" t="s">
        <v>190</v>
      </c>
      <c r="D153" s="972" t="s">
        <v>86</v>
      </c>
      <c r="E153" s="974">
        <v>2020</v>
      </c>
      <c r="F153" s="896" t="s">
        <v>257</v>
      </c>
      <c r="G153" s="975" t="s">
        <v>29</v>
      </c>
      <c r="H153" s="901">
        <f t="array" ref="H153">IF(ISERROR(INDEX(גיליון3!$U$14:$X$28,MATCH('דיווח פרטני'!G153,גיליון3!$T$14:$T$28,0),MATCH('דיווח פרטני'!C153,גיליון3!$U$13:$X$13,0)))," ",INDEX(גיליון3!$U$14:$X$28,MATCH('דיווח פרטני'!G153,גיליון3!$T$14:$T$28,0),MATCH('דיווח פרטני'!C153,גיליון3!$U$13:$X$13,0)))</f>
        <v>2E-3</v>
      </c>
      <c r="I153" s="975" t="s">
        <v>512</v>
      </c>
      <c r="J153" s="976">
        <v>41449</v>
      </c>
    </row>
    <row r="154" spans="1:10" ht="18" customHeight="1" thickBot="1" x14ac:dyDescent="0.4">
      <c r="A154" s="969">
        <v>81565201</v>
      </c>
      <c r="B154" s="970" t="s">
        <v>552</v>
      </c>
      <c r="C154" s="971" t="s">
        <v>190</v>
      </c>
      <c r="D154" s="972" t="s">
        <v>86</v>
      </c>
      <c r="E154" s="974">
        <v>2020</v>
      </c>
      <c r="F154" s="896" t="s">
        <v>257</v>
      </c>
      <c r="G154" s="975" t="s">
        <v>29</v>
      </c>
      <c r="H154" s="901">
        <f t="array" ref="H154">IF(ISERROR(INDEX(גיליון3!$U$14:$X$28,MATCH('דיווח פרטני'!G154,גיליון3!$T$14:$T$28,0),MATCH('דיווח פרטני'!C154,גיליון3!$U$13:$X$13,0)))," ",INDEX(גיליון3!$U$14:$X$28,MATCH('דיווח פרטני'!G154,גיליון3!$T$14:$T$28,0),MATCH('דיווח פרטני'!C154,גיליון3!$U$13:$X$13,0)))</f>
        <v>2E-3</v>
      </c>
      <c r="I154" s="975" t="s">
        <v>512</v>
      </c>
      <c r="J154" s="976">
        <v>52420</v>
      </c>
    </row>
    <row r="155" spans="1:10" ht="18" customHeight="1" thickBot="1" x14ac:dyDescent="0.4">
      <c r="A155" s="969">
        <v>81565301</v>
      </c>
      <c r="B155" s="970" t="s">
        <v>552</v>
      </c>
      <c r="C155" s="971" t="s">
        <v>190</v>
      </c>
      <c r="D155" s="972" t="s">
        <v>86</v>
      </c>
      <c r="E155" s="974">
        <v>2020</v>
      </c>
      <c r="F155" s="896" t="s">
        <v>257</v>
      </c>
      <c r="G155" s="975" t="s">
        <v>29</v>
      </c>
      <c r="H155" s="901">
        <f t="array" ref="H155">IF(ISERROR(INDEX(גיליון3!$U$14:$X$28,MATCH('דיווח פרטני'!G155,גיליון3!$T$14:$T$28,0),MATCH('דיווח פרטני'!C155,גיליון3!$U$13:$X$13,0)))," ",INDEX(גיליון3!$U$14:$X$28,MATCH('דיווח פרטני'!G155,גיליון3!$T$14:$T$28,0),MATCH('דיווח פרטני'!C155,גיליון3!$U$13:$X$13,0)))</f>
        <v>2E-3</v>
      </c>
      <c r="I155" s="975" t="s">
        <v>512</v>
      </c>
      <c r="J155" s="976">
        <v>69455</v>
      </c>
    </row>
    <row r="156" spans="1:10" ht="18" customHeight="1" thickBot="1" x14ac:dyDescent="0.4">
      <c r="A156" s="969">
        <v>81565401</v>
      </c>
      <c r="B156" s="970" t="s">
        <v>552</v>
      </c>
      <c r="C156" s="971" t="s">
        <v>190</v>
      </c>
      <c r="D156" s="972" t="s">
        <v>86</v>
      </c>
      <c r="E156" s="974">
        <v>2020</v>
      </c>
      <c r="F156" s="896" t="s">
        <v>257</v>
      </c>
      <c r="G156" s="975" t="s">
        <v>29</v>
      </c>
      <c r="H156" s="901">
        <f t="array" ref="H156">IF(ISERROR(INDEX(גיליון3!$U$14:$X$28,MATCH('דיווח פרטני'!G156,גיליון3!$T$14:$T$28,0),MATCH('דיווח פרטני'!C156,גיליון3!$U$13:$X$13,0)))," ",INDEX(גיליון3!$U$14:$X$28,MATCH('דיווח פרטני'!G156,גיליון3!$T$14:$T$28,0),MATCH('דיווח פרטני'!C156,גיליון3!$U$13:$X$13,0)))</f>
        <v>2E-3</v>
      </c>
      <c r="I156" s="975" t="s">
        <v>512</v>
      </c>
      <c r="J156" s="976">
        <v>44692</v>
      </c>
    </row>
    <row r="157" spans="1:10" ht="18" customHeight="1" thickBot="1" x14ac:dyDescent="0.4">
      <c r="A157" s="969">
        <v>81565501</v>
      </c>
      <c r="B157" s="970" t="s">
        <v>552</v>
      </c>
      <c r="C157" s="971" t="s">
        <v>190</v>
      </c>
      <c r="D157" s="972" t="s">
        <v>86</v>
      </c>
      <c r="E157" s="974">
        <v>2020</v>
      </c>
      <c r="F157" s="896" t="s">
        <v>257</v>
      </c>
      <c r="G157" s="975" t="s">
        <v>29</v>
      </c>
      <c r="H157" s="901">
        <f t="array" ref="H157">IF(ISERROR(INDEX(גיליון3!$U$14:$X$28,MATCH('דיווח פרטני'!G157,גיליון3!$T$14:$T$28,0),MATCH('דיווח פרטני'!C157,גיליון3!$U$13:$X$13,0)))," ",INDEX(גיליון3!$U$14:$X$28,MATCH('דיווח פרטני'!G157,גיליון3!$T$14:$T$28,0),MATCH('דיווח פרטני'!C157,גיליון3!$U$13:$X$13,0)))</f>
        <v>2E-3</v>
      </c>
      <c r="I157" s="975" t="s">
        <v>512</v>
      </c>
      <c r="J157" s="976">
        <v>31308</v>
      </c>
    </row>
    <row r="158" spans="1:10" ht="18" customHeight="1" thickBot="1" x14ac:dyDescent="0.4">
      <c r="A158" s="969">
        <v>81565601</v>
      </c>
      <c r="B158" s="970" t="s">
        <v>552</v>
      </c>
      <c r="C158" s="971" t="s">
        <v>190</v>
      </c>
      <c r="D158" s="972" t="s">
        <v>86</v>
      </c>
      <c r="E158" s="974">
        <v>2020</v>
      </c>
      <c r="F158" s="896" t="s">
        <v>257</v>
      </c>
      <c r="G158" s="975" t="s">
        <v>29</v>
      </c>
      <c r="H158" s="901">
        <f t="array" ref="H158">IF(ISERROR(INDEX(גיליון3!$U$14:$X$28,MATCH('דיווח פרטני'!G158,גיליון3!$T$14:$T$28,0),MATCH('דיווח פרטני'!C158,גיליון3!$U$13:$X$13,0)))," ",INDEX(גיליון3!$U$14:$X$28,MATCH('דיווח פרטני'!G158,גיליון3!$T$14:$T$28,0),MATCH('דיווח פרטני'!C158,גיליון3!$U$13:$X$13,0)))</f>
        <v>2E-3</v>
      </c>
      <c r="I158" s="975" t="s">
        <v>512</v>
      </c>
      <c r="J158" s="976">
        <v>57842</v>
      </c>
    </row>
    <row r="159" spans="1:10" ht="18" customHeight="1" thickBot="1" x14ac:dyDescent="0.4">
      <c r="A159" s="969">
        <v>81565701</v>
      </c>
      <c r="B159" s="970" t="s">
        <v>552</v>
      </c>
      <c r="C159" s="971" t="s">
        <v>190</v>
      </c>
      <c r="D159" s="972" t="s">
        <v>86</v>
      </c>
      <c r="E159" s="974">
        <v>2020</v>
      </c>
      <c r="F159" s="896" t="s">
        <v>257</v>
      </c>
      <c r="G159" s="975" t="s">
        <v>29</v>
      </c>
      <c r="H159" s="901">
        <f t="array" ref="H159">IF(ISERROR(INDEX(גיליון3!$U$14:$X$28,MATCH('דיווח פרטני'!G159,גיליון3!$T$14:$T$28,0),MATCH('דיווח פרטני'!C159,גיליון3!$U$13:$X$13,0)))," ",INDEX(גיליון3!$U$14:$X$28,MATCH('דיווח פרטני'!G159,גיליון3!$T$14:$T$28,0),MATCH('דיווח פרטני'!C159,גיליון3!$U$13:$X$13,0)))</f>
        <v>2E-3</v>
      </c>
      <c r="I159" s="975" t="s">
        <v>512</v>
      </c>
      <c r="J159" s="976">
        <v>83746</v>
      </c>
    </row>
    <row r="160" spans="1:10" ht="18" customHeight="1" thickBot="1" x14ac:dyDescent="0.4">
      <c r="A160" s="969">
        <v>81565801</v>
      </c>
      <c r="B160" s="970" t="s">
        <v>552</v>
      </c>
      <c r="C160" s="971" t="s">
        <v>190</v>
      </c>
      <c r="D160" s="972" t="s">
        <v>86</v>
      </c>
      <c r="E160" s="974">
        <v>2020</v>
      </c>
      <c r="F160" s="896" t="s">
        <v>257</v>
      </c>
      <c r="G160" s="975" t="s">
        <v>29</v>
      </c>
      <c r="H160" s="901">
        <f t="array" ref="H160">IF(ISERROR(INDEX(גיליון3!$U$14:$X$28,MATCH('דיווח פרטני'!G160,גיליון3!$T$14:$T$28,0),MATCH('דיווח פרטני'!C160,גיליון3!$U$13:$X$13,0)))," ",INDEX(גיליון3!$U$14:$X$28,MATCH('דיווח פרטני'!G160,גיליון3!$T$14:$T$28,0),MATCH('דיווח פרטני'!C160,גיליון3!$U$13:$X$13,0)))</f>
        <v>2E-3</v>
      </c>
      <c r="I160" s="975" t="s">
        <v>512</v>
      </c>
      <c r="J160" s="976">
        <v>54318</v>
      </c>
    </row>
    <row r="161" spans="1:10" ht="18" customHeight="1" thickBot="1" x14ac:dyDescent="0.4">
      <c r="A161" s="969">
        <v>81565901</v>
      </c>
      <c r="B161" s="970" t="s">
        <v>552</v>
      </c>
      <c r="C161" s="971" t="s">
        <v>190</v>
      </c>
      <c r="D161" s="972" t="s">
        <v>86</v>
      </c>
      <c r="E161" s="974">
        <v>2020</v>
      </c>
      <c r="F161" s="896" t="s">
        <v>257</v>
      </c>
      <c r="G161" s="975" t="s">
        <v>29</v>
      </c>
      <c r="H161" s="901">
        <f t="array" ref="H161">IF(ISERROR(INDEX(גיליון3!$U$14:$X$28,MATCH('דיווח פרטני'!G161,גיליון3!$T$14:$T$28,0),MATCH('דיווח פרטני'!C161,גיליון3!$U$13:$X$13,0)))," ",INDEX(גיליון3!$U$14:$X$28,MATCH('דיווח פרטני'!G161,גיליון3!$T$14:$T$28,0),MATCH('דיווח פרטני'!C161,גיליון3!$U$13:$X$13,0)))</f>
        <v>2E-3</v>
      </c>
      <c r="I161" s="975" t="s">
        <v>512</v>
      </c>
      <c r="J161" s="976">
        <v>51913</v>
      </c>
    </row>
    <row r="162" spans="1:10" ht="18" customHeight="1" thickBot="1" x14ac:dyDescent="0.4">
      <c r="A162" s="969">
        <v>81566001</v>
      </c>
      <c r="B162" s="970" t="s">
        <v>552</v>
      </c>
      <c r="C162" s="971" t="s">
        <v>190</v>
      </c>
      <c r="D162" s="972" t="s">
        <v>86</v>
      </c>
      <c r="E162" s="974">
        <v>2020</v>
      </c>
      <c r="F162" s="896" t="s">
        <v>257</v>
      </c>
      <c r="G162" s="975" t="s">
        <v>29</v>
      </c>
      <c r="H162" s="901">
        <f t="array" ref="H162">IF(ISERROR(INDEX(גיליון3!$U$14:$X$28,MATCH('דיווח פרטני'!G162,גיליון3!$T$14:$T$28,0),MATCH('דיווח פרטני'!C162,גיליון3!$U$13:$X$13,0)))," ",INDEX(גיליון3!$U$14:$X$28,MATCH('דיווח פרטני'!G162,גיליון3!$T$14:$T$28,0),MATCH('דיווח פרטני'!C162,גיליון3!$U$13:$X$13,0)))</f>
        <v>2E-3</v>
      </c>
      <c r="I162" s="975" t="s">
        <v>512</v>
      </c>
      <c r="J162" s="976">
        <v>60843</v>
      </c>
    </row>
    <row r="163" spans="1:10" ht="18" customHeight="1" thickBot="1" x14ac:dyDescent="0.4">
      <c r="A163" s="969">
        <v>81566101</v>
      </c>
      <c r="B163" s="970" t="s">
        <v>552</v>
      </c>
      <c r="C163" s="971" t="s">
        <v>190</v>
      </c>
      <c r="D163" s="972" t="s">
        <v>86</v>
      </c>
      <c r="E163" s="974">
        <v>2020</v>
      </c>
      <c r="F163" s="896" t="s">
        <v>257</v>
      </c>
      <c r="G163" s="975" t="s">
        <v>29</v>
      </c>
      <c r="H163" s="901">
        <f t="array" ref="H163">IF(ISERROR(INDEX(גיליון3!$U$14:$X$28,MATCH('דיווח פרטני'!G163,גיליון3!$T$14:$T$28,0),MATCH('דיווח פרטני'!C163,גיליון3!$U$13:$X$13,0)))," ",INDEX(גיליון3!$U$14:$X$28,MATCH('דיווח פרטני'!G163,גיליון3!$T$14:$T$28,0),MATCH('דיווח פרטני'!C163,גיליון3!$U$13:$X$13,0)))</f>
        <v>2E-3</v>
      </c>
      <c r="I163" s="975" t="s">
        <v>512</v>
      </c>
      <c r="J163" s="976">
        <v>90778</v>
      </c>
    </row>
    <row r="164" spans="1:10" ht="18" customHeight="1" thickBot="1" x14ac:dyDescent="0.4">
      <c r="A164" s="969">
        <v>81566201</v>
      </c>
      <c r="B164" s="970" t="s">
        <v>552</v>
      </c>
      <c r="C164" s="971" t="s">
        <v>190</v>
      </c>
      <c r="D164" s="972" t="s">
        <v>86</v>
      </c>
      <c r="E164" s="974">
        <v>2020</v>
      </c>
      <c r="F164" s="896" t="s">
        <v>257</v>
      </c>
      <c r="G164" s="975" t="s">
        <v>29</v>
      </c>
      <c r="H164" s="901">
        <f t="array" ref="H164">IF(ISERROR(INDEX(גיליון3!$U$14:$X$28,MATCH('דיווח פרטני'!G164,גיליון3!$T$14:$T$28,0),MATCH('דיווח פרטני'!C164,גיליון3!$U$13:$X$13,0)))," ",INDEX(גיליון3!$U$14:$X$28,MATCH('דיווח פרטני'!G164,גיליון3!$T$14:$T$28,0),MATCH('דיווח פרטני'!C164,גיליון3!$U$13:$X$13,0)))</f>
        <v>2E-3</v>
      </c>
      <c r="I164" s="975" t="s">
        <v>512</v>
      </c>
      <c r="J164" s="976">
        <v>65514</v>
      </c>
    </row>
    <row r="165" spans="1:10" ht="18" customHeight="1" thickBot="1" x14ac:dyDescent="0.4">
      <c r="A165" s="969">
        <v>81566301</v>
      </c>
      <c r="B165" s="970" t="s">
        <v>552</v>
      </c>
      <c r="C165" s="971" t="s">
        <v>190</v>
      </c>
      <c r="D165" s="972" t="s">
        <v>86</v>
      </c>
      <c r="E165" s="974">
        <v>2020</v>
      </c>
      <c r="F165" s="896" t="s">
        <v>257</v>
      </c>
      <c r="G165" s="975" t="s">
        <v>29</v>
      </c>
      <c r="H165" s="901">
        <f t="array" ref="H165">IF(ISERROR(INDEX(גיליון3!$U$14:$X$28,MATCH('דיווח פרטני'!G165,גיליון3!$T$14:$T$28,0),MATCH('דיווח פרטני'!C165,גיליון3!$U$13:$X$13,0)))," ",INDEX(גיליון3!$U$14:$X$28,MATCH('דיווח פרטני'!G165,גיליון3!$T$14:$T$28,0),MATCH('דיווח פרטני'!C165,גיליון3!$U$13:$X$13,0)))</f>
        <v>2E-3</v>
      </c>
      <c r="I165" s="975" t="s">
        <v>512</v>
      </c>
      <c r="J165" s="976">
        <v>51951</v>
      </c>
    </row>
    <row r="166" spans="1:10" ht="18" customHeight="1" thickBot="1" x14ac:dyDescent="0.4">
      <c r="A166" s="969">
        <v>81566401</v>
      </c>
      <c r="B166" s="970" t="s">
        <v>552</v>
      </c>
      <c r="C166" s="971" t="s">
        <v>190</v>
      </c>
      <c r="D166" s="972" t="s">
        <v>86</v>
      </c>
      <c r="E166" s="974">
        <v>2020</v>
      </c>
      <c r="F166" s="896" t="s">
        <v>257</v>
      </c>
      <c r="G166" s="975" t="s">
        <v>29</v>
      </c>
      <c r="H166" s="901">
        <f t="array" ref="H166">IF(ISERROR(INDEX(גיליון3!$U$14:$X$28,MATCH('דיווח פרטני'!G166,גיליון3!$T$14:$T$28,0),MATCH('דיווח פרטני'!C166,גיליון3!$U$13:$X$13,0)))," ",INDEX(גיליון3!$U$14:$X$28,MATCH('דיווח פרטני'!G166,גיליון3!$T$14:$T$28,0),MATCH('דיווח פרטני'!C166,גיליון3!$U$13:$X$13,0)))</f>
        <v>2E-3</v>
      </c>
      <c r="I166" s="975" t="s">
        <v>512</v>
      </c>
      <c r="J166" s="976">
        <v>76255</v>
      </c>
    </row>
    <row r="167" spans="1:10" ht="18" customHeight="1" thickBot="1" x14ac:dyDescent="0.4">
      <c r="A167" s="969">
        <v>81566501</v>
      </c>
      <c r="B167" s="970" t="s">
        <v>552</v>
      </c>
      <c r="C167" s="971" t="s">
        <v>190</v>
      </c>
      <c r="D167" s="972" t="s">
        <v>86</v>
      </c>
      <c r="E167" s="974">
        <v>2020</v>
      </c>
      <c r="F167" s="896" t="s">
        <v>257</v>
      </c>
      <c r="G167" s="975" t="s">
        <v>29</v>
      </c>
      <c r="H167" s="901">
        <f t="array" ref="H167">IF(ISERROR(INDEX(גיליון3!$U$14:$X$28,MATCH('דיווח פרטני'!G167,גיליון3!$T$14:$T$28,0),MATCH('דיווח פרטני'!C167,גיליון3!$U$13:$X$13,0)))," ",INDEX(גיליון3!$U$14:$X$28,MATCH('דיווח פרטני'!G167,גיליון3!$T$14:$T$28,0),MATCH('דיווח פרטני'!C167,גיליון3!$U$13:$X$13,0)))</f>
        <v>2E-3</v>
      </c>
      <c r="I167" s="975" t="s">
        <v>512</v>
      </c>
      <c r="J167" s="976">
        <v>70698</v>
      </c>
    </row>
    <row r="168" spans="1:10" ht="18" customHeight="1" thickBot="1" x14ac:dyDescent="0.4">
      <c r="A168" s="969">
        <v>81566601</v>
      </c>
      <c r="B168" s="970" t="s">
        <v>552</v>
      </c>
      <c r="C168" s="971" t="s">
        <v>190</v>
      </c>
      <c r="D168" s="972" t="s">
        <v>86</v>
      </c>
      <c r="E168" s="974">
        <v>2020</v>
      </c>
      <c r="F168" s="896" t="s">
        <v>257</v>
      </c>
      <c r="G168" s="975" t="s">
        <v>29</v>
      </c>
      <c r="H168" s="901">
        <f t="array" ref="H168">IF(ISERROR(INDEX(גיליון3!$U$14:$X$28,MATCH('דיווח פרטני'!G168,גיליון3!$T$14:$T$28,0),MATCH('דיווח פרטני'!C168,גיליון3!$U$13:$X$13,0)))," ",INDEX(גיליון3!$U$14:$X$28,MATCH('דיווח פרטני'!G168,גיליון3!$T$14:$T$28,0),MATCH('דיווח פרטני'!C168,גיליון3!$U$13:$X$13,0)))</f>
        <v>2E-3</v>
      </c>
      <c r="I168" s="975" t="s">
        <v>512</v>
      </c>
      <c r="J168" s="976">
        <v>139946</v>
      </c>
    </row>
    <row r="169" spans="1:10" ht="18" customHeight="1" thickBot="1" x14ac:dyDescent="0.4">
      <c r="A169" s="969">
        <v>81566701</v>
      </c>
      <c r="B169" s="970" t="s">
        <v>552</v>
      </c>
      <c r="C169" s="971" t="s">
        <v>190</v>
      </c>
      <c r="D169" s="972" t="s">
        <v>86</v>
      </c>
      <c r="E169" s="974">
        <v>2020</v>
      </c>
      <c r="F169" s="896" t="s">
        <v>257</v>
      </c>
      <c r="G169" s="975" t="s">
        <v>29</v>
      </c>
      <c r="H169" s="901">
        <f t="array" ref="H169">IF(ISERROR(INDEX(גיליון3!$U$14:$X$28,MATCH('דיווח פרטני'!G169,גיליון3!$T$14:$T$28,0),MATCH('דיווח פרטני'!C169,גיליון3!$U$13:$X$13,0)))," ",INDEX(גיליון3!$U$14:$X$28,MATCH('דיווח פרטני'!G169,גיליון3!$T$14:$T$28,0),MATCH('דיווח פרטני'!C169,גיליון3!$U$13:$X$13,0)))</f>
        <v>2E-3</v>
      </c>
      <c r="I169" s="975" t="s">
        <v>512</v>
      </c>
      <c r="J169" s="976">
        <v>104214</v>
      </c>
    </row>
    <row r="170" spans="1:10" ht="18" customHeight="1" thickBot="1" x14ac:dyDescent="0.4">
      <c r="A170" s="969">
        <v>81566801</v>
      </c>
      <c r="B170" s="970" t="s">
        <v>552</v>
      </c>
      <c r="C170" s="971" t="s">
        <v>190</v>
      </c>
      <c r="D170" s="972" t="s">
        <v>86</v>
      </c>
      <c r="E170" s="974">
        <v>2020</v>
      </c>
      <c r="F170" s="896" t="s">
        <v>257</v>
      </c>
      <c r="G170" s="975" t="s">
        <v>29</v>
      </c>
      <c r="H170" s="901">
        <f t="array" ref="H170">IF(ISERROR(INDEX(גיליון3!$U$14:$X$28,MATCH('דיווח פרטני'!G170,גיליון3!$T$14:$T$28,0),MATCH('דיווח פרטני'!C170,גיליון3!$U$13:$X$13,0)))," ",INDEX(גיליון3!$U$14:$X$28,MATCH('דיווח פרטני'!G170,גיליון3!$T$14:$T$28,0),MATCH('דיווח פרטני'!C170,גיליון3!$U$13:$X$13,0)))</f>
        <v>2E-3</v>
      </c>
      <c r="I170" s="975" t="s">
        <v>512</v>
      </c>
      <c r="J170" s="976">
        <v>68166</v>
      </c>
    </row>
    <row r="171" spans="1:10" ht="18" customHeight="1" thickBot="1" x14ac:dyDescent="0.4">
      <c r="A171" s="969">
        <v>81566901</v>
      </c>
      <c r="B171" s="970" t="s">
        <v>552</v>
      </c>
      <c r="C171" s="971" t="s">
        <v>190</v>
      </c>
      <c r="D171" s="972" t="s">
        <v>86</v>
      </c>
      <c r="E171" s="974">
        <v>2020</v>
      </c>
      <c r="F171" s="896" t="s">
        <v>257</v>
      </c>
      <c r="G171" s="975" t="s">
        <v>29</v>
      </c>
      <c r="H171" s="901">
        <f t="array" ref="H171">IF(ISERROR(INDEX(גיליון3!$U$14:$X$28,MATCH('דיווח פרטני'!G171,גיליון3!$T$14:$T$28,0),MATCH('דיווח פרטני'!C171,גיליון3!$U$13:$X$13,0)))," ",INDEX(גיליון3!$U$14:$X$28,MATCH('דיווח פרטני'!G171,גיליון3!$T$14:$T$28,0),MATCH('דיווח פרטני'!C171,גיליון3!$U$13:$X$13,0)))</f>
        <v>2E-3</v>
      </c>
      <c r="I171" s="975" t="s">
        <v>512</v>
      </c>
      <c r="J171" s="976">
        <v>83791</v>
      </c>
    </row>
    <row r="172" spans="1:10" ht="18" customHeight="1" thickBot="1" x14ac:dyDescent="0.4">
      <c r="A172" s="969">
        <v>81567001</v>
      </c>
      <c r="B172" s="970" t="s">
        <v>552</v>
      </c>
      <c r="C172" s="971" t="s">
        <v>190</v>
      </c>
      <c r="D172" s="972" t="s">
        <v>86</v>
      </c>
      <c r="E172" s="974">
        <v>2020</v>
      </c>
      <c r="F172" s="896" t="s">
        <v>257</v>
      </c>
      <c r="G172" s="975" t="s">
        <v>29</v>
      </c>
      <c r="H172" s="901">
        <f t="array" ref="H172">IF(ISERROR(INDEX(גיליון3!$U$14:$X$28,MATCH('דיווח פרטני'!G172,גיליון3!$T$14:$T$28,0),MATCH('דיווח פרטני'!C172,גיליון3!$U$13:$X$13,0)))," ",INDEX(גיליון3!$U$14:$X$28,MATCH('דיווח פרטני'!G172,גיליון3!$T$14:$T$28,0),MATCH('דיווח פרטני'!C172,גיליון3!$U$13:$X$13,0)))</f>
        <v>2E-3</v>
      </c>
      <c r="I172" s="975" t="s">
        <v>512</v>
      </c>
      <c r="J172" s="976">
        <v>59767</v>
      </c>
    </row>
    <row r="173" spans="1:10" ht="18" customHeight="1" thickBot="1" x14ac:dyDescent="0.4">
      <c r="A173" s="969">
        <v>81567101</v>
      </c>
      <c r="B173" s="970" t="s">
        <v>552</v>
      </c>
      <c r="C173" s="971" t="s">
        <v>190</v>
      </c>
      <c r="D173" s="972" t="s">
        <v>86</v>
      </c>
      <c r="E173" s="974">
        <v>2021</v>
      </c>
      <c r="F173" s="896" t="s">
        <v>257</v>
      </c>
      <c r="G173" s="975" t="s">
        <v>29</v>
      </c>
      <c r="H173" s="901">
        <f t="array" ref="H173">IF(ISERROR(INDEX(גיליון3!$U$14:$X$28,MATCH('דיווח פרטני'!G173,גיליון3!$T$14:$T$28,0),MATCH('דיווח פרטני'!C173,גיליון3!$U$13:$X$13,0)))," ",INDEX(גיליון3!$U$14:$X$28,MATCH('דיווח פרטני'!G173,גיליון3!$T$14:$T$28,0),MATCH('דיווח פרטני'!C173,גיליון3!$U$13:$X$13,0)))</f>
        <v>2E-3</v>
      </c>
      <c r="I173" s="975" t="s">
        <v>512</v>
      </c>
      <c r="J173" s="976">
        <v>97142</v>
      </c>
    </row>
    <row r="174" spans="1:10" ht="18" customHeight="1" thickBot="1" x14ac:dyDescent="0.4">
      <c r="A174" s="969">
        <v>81567201</v>
      </c>
      <c r="B174" s="970" t="s">
        <v>552</v>
      </c>
      <c r="C174" s="971" t="s">
        <v>190</v>
      </c>
      <c r="D174" s="972" t="s">
        <v>86</v>
      </c>
      <c r="E174" s="974">
        <v>2021</v>
      </c>
      <c r="F174" s="896" t="s">
        <v>257</v>
      </c>
      <c r="G174" s="975" t="s">
        <v>29</v>
      </c>
      <c r="H174" s="901">
        <f t="array" ref="H174">IF(ISERROR(INDEX(גיליון3!$U$14:$X$28,MATCH('דיווח פרטני'!G174,גיליון3!$T$14:$T$28,0),MATCH('דיווח פרטני'!C174,גיליון3!$U$13:$X$13,0)))," ",INDEX(גיליון3!$U$14:$X$28,MATCH('דיווח פרטני'!G174,גיליון3!$T$14:$T$28,0),MATCH('דיווח פרטני'!C174,גיליון3!$U$13:$X$13,0)))</f>
        <v>2E-3</v>
      </c>
      <c r="I174" s="975" t="s">
        <v>512</v>
      </c>
      <c r="J174" s="976">
        <v>78489</v>
      </c>
    </row>
    <row r="175" spans="1:10" ht="18" customHeight="1" thickBot="1" x14ac:dyDescent="0.4">
      <c r="A175" s="969">
        <v>81567301</v>
      </c>
      <c r="B175" s="970" t="s">
        <v>552</v>
      </c>
      <c r="C175" s="971" t="s">
        <v>190</v>
      </c>
      <c r="D175" s="972" t="s">
        <v>86</v>
      </c>
      <c r="E175" s="974">
        <v>2021</v>
      </c>
      <c r="F175" s="896" t="s">
        <v>257</v>
      </c>
      <c r="G175" s="975" t="s">
        <v>29</v>
      </c>
      <c r="H175" s="901">
        <f t="array" ref="H175">IF(ISERROR(INDEX(גיליון3!$U$14:$X$28,MATCH('דיווח פרטני'!G175,גיליון3!$T$14:$T$28,0),MATCH('דיווח פרטני'!C175,גיליון3!$U$13:$X$13,0)))," ",INDEX(גיליון3!$U$14:$X$28,MATCH('דיווח פרטני'!G175,גיליון3!$T$14:$T$28,0),MATCH('דיווח פרטני'!C175,גיליון3!$U$13:$X$13,0)))</f>
        <v>2E-3</v>
      </c>
      <c r="I175" s="975" t="s">
        <v>512</v>
      </c>
      <c r="J175" s="976">
        <v>82017</v>
      </c>
    </row>
    <row r="176" spans="1:10" ht="18" customHeight="1" thickBot="1" x14ac:dyDescent="0.4">
      <c r="A176" s="969">
        <v>81567401</v>
      </c>
      <c r="B176" s="970" t="s">
        <v>552</v>
      </c>
      <c r="C176" s="971" t="s">
        <v>190</v>
      </c>
      <c r="D176" s="972" t="s">
        <v>86</v>
      </c>
      <c r="E176" s="974">
        <v>2021</v>
      </c>
      <c r="F176" s="896" t="s">
        <v>257</v>
      </c>
      <c r="G176" s="975" t="s">
        <v>29</v>
      </c>
      <c r="H176" s="901">
        <f t="array" ref="H176">IF(ISERROR(INDEX(גיליון3!$U$14:$X$28,MATCH('דיווח פרטני'!G176,גיליון3!$T$14:$T$28,0),MATCH('דיווח פרטני'!C176,גיליון3!$U$13:$X$13,0)))," ",INDEX(גיליון3!$U$14:$X$28,MATCH('דיווח פרטני'!G176,גיליון3!$T$14:$T$28,0),MATCH('דיווח פרטני'!C176,גיליון3!$U$13:$X$13,0)))</f>
        <v>2E-3</v>
      </c>
      <c r="I176" s="975" t="s">
        <v>512</v>
      </c>
      <c r="J176" s="976">
        <v>66962</v>
      </c>
    </row>
    <row r="177" spans="1:10" ht="18" customHeight="1" thickBot="1" x14ac:dyDescent="0.4">
      <c r="A177" s="896"/>
      <c r="B177" s="896"/>
      <c r="C177" s="896"/>
      <c r="D177" s="896"/>
      <c r="E177" s="897"/>
      <c r="F177" s="896"/>
      <c r="G177" s="896"/>
      <c r="H177" s="901" t="str">
        <f t="array" ref="H177">IF(ISERROR(INDEX(גיליון3!$U$14:$X$28,MATCH('דיווח פרטני'!G177,גיליון3!$T$14:$T$28,0),MATCH('דיווח פרטני'!C177,גיליון3!$U$13:$X$13,0)))," ",INDEX(גיליון3!$U$14:$X$28,MATCH('דיווח פרטני'!G177,גיליון3!$T$14:$T$28,0),MATCH('דיווח פרטני'!C177,גיליון3!$U$13:$X$13,0)))</f>
        <v xml:space="preserve"> </v>
      </c>
      <c r="I177" s="896"/>
      <c r="J177" s="896"/>
    </row>
    <row r="178" spans="1:10" ht="18" customHeight="1" thickBot="1" x14ac:dyDescent="0.4">
      <c r="A178" s="896"/>
      <c r="B178" s="896"/>
      <c r="C178" s="896"/>
      <c r="D178" s="896"/>
      <c r="E178" s="897"/>
      <c r="F178" s="896"/>
      <c r="G178" s="896"/>
      <c r="H178" s="901" t="str">
        <f t="array" ref="H178">IF(ISERROR(INDEX(גיליון3!$U$14:$X$28,MATCH('דיווח פרטני'!G178,גיליון3!$T$14:$T$28,0),MATCH('דיווח פרטני'!C178,גיליון3!$U$13:$X$13,0)))," ",INDEX(גיליון3!$U$14:$X$28,MATCH('דיווח פרטני'!G178,גיליון3!$T$14:$T$28,0),MATCH('דיווח פרטני'!C178,גיליון3!$U$13:$X$13,0)))</f>
        <v xml:space="preserve"> </v>
      </c>
      <c r="I178" s="896"/>
      <c r="J178" s="896"/>
    </row>
    <row r="179" spans="1:10" ht="18" customHeight="1" thickBot="1" x14ac:dyDescent="0.4">
      <c r="A179" s="896"/>
      <c r="B179" s="896"/>
      <c r="C179" s="896"/>
      <c r="D179" s="896"/>
      <c r="E179" s="897"/>
      <c r="F179" s="896"/>
      <c r="G179" s="896"/>
      <c r="H179" s="901" t="str">
        <f t="array" ref="H179">IF(ISERROR(INDEX(גיליון3!$U$14:$X$28,MATCH('דיווח פרטני'!G179,גיליון3!$T$14:$T$28,0),MATCH('דיווח פרטני'!C179,גיליון3!$U$13:$X$13,0)))," ",INDEX(גיליון3!$U$14:$X$28,MATCH('דיווח פרטני'!G179,גיליון3!$T$14:$T$28,0),MATCH('דיווח פרטני'!C179,גיליון3!$U$13:$X$13,0)))</f>
        <v xml:space="preserve"> </v>
      </c>
      <c r="I179" s="896"/>
      <c r="J179" s="896"/>
    </row>
    <row r="180" spans="1:10" ht="18" customHeight="1" thickBot="1" x14ac:dyDescent="0.4">
      <c r="A180" s="896"/>
      <c r="B180" s="896"/>
      <c r="C180" s="896"/>
      <c r="D180" s="896"/>
      <c r="E180" s="897"/>
      <c r="F180" s="896"/>
      <c r="G180" s="896"/>
      <c r="H180" s="901" t="str">
        <f t="array" ref="H180">IF(ISERROR(INDEX(גיליון3!$U$14:$X$28,MATCH('דיווח פרטני'!G180,גיליון3!$T$14:$T$28,0),MATCH('דיווח פרטני'!C180,גיליון3!$U$13:$X$13,0)))," ",INDEX(גיליון3!$U$14:$X$28,MATCH('דיווח פרטני'!G180,גיליון3!$T$14:$T$28,0),MATCH('דיווח פרטני'!C180,גיליון3!$U$13:$X$13,0)))</f>
        <v xml:space="preserve"> </v>
      </c>
      <c r="I180" s="896"/>
      <c r="J180" s="896"/>
    </row>
    <row r="181" spans="1:10" ht="18" customHeight="1" thickBot="1" x14ac:dyDescent="0.4">
      <c r="A181" s="896"/>
      <c r="B181" s="896"/>
      <c r="C181" s="896"/>
      <c r="D181" s="896"/>
      <c r="E181" s="897"/>
      <c r="F181" s="896"/>
      <c r="G181" s="896"/>
      <c r="H181" s="901" t="str">
        <f t="array" ref="H181">IF(ISERROR(INDEX(גיליון3!$U$14:$X$28,MATCH('דיווח פרטני'!G181,גיליון3!$T$14:$T$28,0),MATCH('דיווח פרטני'!C181,גיליון3!$U$13:$X$13,0)))," ",INDEX(גיליון3!$U$14:$X$28,MATCH('דיווח פרטני'!G181,גיליון3!$T$14:$T$28,0),MATCH('דיווח פרטני'!C181,גיליון3!$U$13:$X$13,0)))</f>
        <v xml:space="preserve"> </v>
      </c>
      <c r="I181" s="896"/>
      <c r="J181" s="896"/>
    </row>
    <row r="182" spans="1:10" ht="18" customHeight="1" thickBot="1" x14ac:dyDescent="0.4">
      <c r="A182" s="896"/>
      <c r="B182" s="896"/>
      <c r="C182" s="896"/>
      <c r="D182" s="896"/>
      <c r="E182" s="897"/>
      <c r="F182" s="896"/>
      <c r="G182" s="896"/>
      <c r="H182" s="901" t="str">
        <f t="array" ref="H182">IF(ISERROR(INDEX(גיליון3!$U$14:$X$28,MATCH('דיווח פרטני'!G182,גיליון3!$T$14:$T$28,0),MATCH('דיווח פרטני'!C182,גיליון3!$U$13:$X$13,0)))," ",INDEX(גיליון3!$U$14:$X$28,MATCH('דיווח פרטני'!G182,גיליון3!$T$14:$T$28,0),MATCH('דיווח פרטני'!C182,גיליון3!$U$13:$X$13,0)))</f>
        <v xml:space="preserve"> </v>
      </c>
      <c r="I182" s="896"/>
      <c r="J182" s="896"/>
    </row>
    <row r="183" spans="1:10" ht="18" customHeight="1" thickBot="1" x14ac:dyDescent="0.4">
      <c r="A183" s="896"/>
      <c r="B183" s="896"/>
      <c r="C183" s="896"/>
      <c r="D183" s="896"/>
      <c r="E183" s="897"/>
      <c r="F183" s="896"/>
      <c r="G183" s="896"/>
      <c r="H183" s="901" t="str">
        <f t="array" ref="H183">IF(ISERROR(INDEX(גיליון3!$U$14:$X$28,MATCH('דיווח פרטני'!G183,גיליון3!$T$14:$T$28,0),MATCH('דיווח פרטני'!C183,גיליון3!$U$13:$X$13,0)))," ",INDEX(גיליון3!$U$14:$X$28,MATCH('דיווח פרטני'!G183,גיליון3!$T$14:$T$28,0),MATCH('דיווח פרטני'!C183,גיליון3!$U$13:$X$13,0)))</f>
        <v xml:space="preserve"> </v>
      </c>
      <c r="I183" s="896"/>
      <c r="J183" s="896"/>
    </row>
    <row r="184" spans="1:10" ht="18" customHeight="1" thickBot="1" x14ac:dyDescent="0.4">
      <c r="A184" s="896"/>
      <c r="B184" s="896"/>
      <c r="C184" s="896"/>
      <c r="D184" s="896"/>
      <c r="E184" s="897"/>
      <c r="F184" s="896"/>
      <c r="G184" s="896"/>
      <c r="H184" s="901" t="str">
        <f t="array" ref="H184">IF(ISERROR(INDEX(גיליון3!$U$14:$X$28,MATCH('דיווח פרטני'!G184,גיליון3!$T$14:$T$28,0),MATCH('דיווח פרטני'!C184,גיליון3!$U$13:$X$13,0)))," ",INDEX(גיליון3!$U$14:$X$28,MATCH('דיווח פרטני'!G184,גיליון3!$T$14:$T$28,0),MATCH('דיווח פרטני'!C184,גיליון3!$U$13:$X$13,0)))</f>
        <v xml:space="preserve"> </v>
      </c>
      <c r="I184" s="896"/>
      <c r="J184" s="896"/>
    </row>
    <row r="185" spans="1:10" ht="18" customHeight="1" thickBot="1" x14ac:dyDescent="0.4">
      <c r="A185" s="896"/>
      <c r="B185" s="896"/>
      <c r="C185" s="896"/>
      <c r="D185" s="896"/>
      <c r="E185" s="897"/>
      <c r="F185" s="896"/>
      <c r="G185" s="896"/>
      <c r="H185" s="901" t="str">
        <f t="array" ref="H185">IF(ISERROR(INDEX(גיליון3!$U$14:$X$28,MATCH('דיווח פרטני'!G185,גיליון3!$T$14:$T$28,0),MATCH('דיווח פרטני'!C185,גיליון3!$U$13:$X$13,0)))," ",INDEX(גיליון3!$U$14:$X$28,MATCH('דיווח פרטני'!G185,גיליון3!$T$14:$T$28,0),MATCH('דיווח פרטני'!C185,גיליון3!$U$13:$X$13,0)))</f>
        <v xml:space="preserve"> </v>
      </c>
      <c r="I185" s="896"/>
      <c r="J185" s="896"/>
    </row>
    <row r="186" spans="1:10" ht="18" customHeight="1" thickBot="1" x14ac:dyDescent="0.4">
      <c r="A186" s="896"/>
      <c r="B186" s="896"/>
      <c r="C186" s="896"/>
      <c r="D186" s="896"/>
      <c r="E186" s="897"/>
      <c r="F186" s="896"/>
      <c r="G186" s="896"/>
      <c r="H186" s="901" t="str">
        <f t="array" ref="H186">IF(ISERROR(INDEX(גיליון3!$U$14:$X$28,MATCH('דיווח פרטני'!G186,גיליון3!$T$14:$T$28,0),MATCH('דיווח פרטני'!C186,גיליון3!$U$13:$X$13,0)))," ",INDEX(גיליון3!$U$14:$X$28,MATCH('דיווח פרטני'!G186,גיליון3!$T$14:$T$28,0),MATCH('דיווח פרטני'!C186,גיליון3!$U$13:$X$13,0)))</f>
        <v xml:space="preserve"> </v>
      </c>
      <c r="I186" s="896"/>
      <c r="J186" s="896"/>
    </row>
    <row r="187" spans="1:10" ht="18" customHeight="1" thickBot="1" x14ac:dyDescent="0.4">
      <c r="A187" s="896"/>
      <c r="B187" s="896"/>
      <c r="C187" s="896"/>
      <c r="D187" s="896"/>
      <c r="E187" s="897"/>
      <c r="F187" s="896"/>
      <c r="G187" s="896"/>
      <c r="H187" s="901" t="str">
        <f t="array" ref="H187">IF(ISERROR(INDEX(גיליון3!$U$14:$X$28,MATCH('דיווח פרטני'!G187,גיליון3!$T$14:$T$28,0),MATCH('דיווח פרטני'!C187,גיליון3!$U$13:$X$13,0)))," ",INDEX(גיליון3!$U$14:$X$28,MATCH('דיווח פרטני'!G187,גיליון3!$T$14:$T$28,0),MATCH('דיווח פרטני'!C187,גיליון3!$U$13:$X$13,0)))</f>
        <v xml:space="preserve"> </v>
      </c>
      <c r="I187" s="896"/>
      <c r="J187" s="896"/>
    </row>
    <row r="188" spans="1:10" ht="18" customHeight="1" thickBot="1" x14ac:dyDescent="0.4">
      <c r="A188" s="896"/>
      <c r="B188" s="896"/>
      <c r="C188" s="896"/>
      <c r="D188" s="896"/>
      <c r="E188" s="897"/>
      <c r="F188" s="896"/>
      <c r="G188" s="896"/>
      <c r="H188" s="901" t="str">
        <f t="array" ref="H188">IF(ISERROR(INDEX(גיליון3!$U$14:$X$28,MATCH('דיווח פרטני'!G188,גיליון3!$T$14:$T$28,0),MATCH('דיווח פרטני'!C188,גיליון3!$U$13:$X$13,0)))," ",INDEX(גיליון3!$U$14:$X$28,MATCH('דיווח פרטני'!G188,גיליון3!$T$14:$T$28,0),MATCH('דיווח פרטני'!C188,גיליון3!$U$13:$X$13,0)))</f>
        <v xml:space="preserve"> </v>
      </c>
      <c r="I188" s="896"/>
      <c r="J188" s="896"/>
    </row>
    <row r="189" spans="1:10" ht="18" customHeight="1" thickBot="1" x14ac:dyDescent="0.4">
      <c r="A189" s="896"/>
      <c r="B189" s="896"/>
      <c r="C189" s="896"/>
      <c r="D189" s="896"/>
      <c r="E189" s="897"/>
      <c r="F189" s="896"/>
      <c r="G189" s="896"/>
      <c r="H189" s="901" t="str">
        <f t="array" ref="H189">IF(ISERROR(INDEX(גיליון3!$U$14:$X$28,MATCH('דיווח פרטני'!G189,גיליון3!$T$14:$T$28,0),MATCH('דיווח פרטני'!C189,גיליון3!$U$13:$X$13,0)))," ",INDEX(גיליון3!$U$14:$X$28,MATCH('דיווח פרטני'!G189,גיליון3!$T$14:$T$28,0),MATCH('דיווח פרטני'!C189,גיליון3!$U$13:$X$13,0)))</f>
        <v xml:space="preserve"> </v>
      </c>
      <c r="I189" s="896"/>
      <c r="J189" s="896"/>
    </row>
    <row r="190" spans="1:10" ht="18" customHeight="1" thickBot="1" x14ac:dyDescent="0.4">
      <c r="A190" s="896"/>
      <c r="B190" s="896"/>
      <c r="C190" s="896"/>
      <c r="D190" s="896"/>
      <c r="E190" s="897"/>
      <c r="F190" s="896"/>
      <c r="G190" s="896"/>
      <c r="H190" s="901" t="str">
        <f t="array" ref="H190">IF(ISERROR(INDEX(גיליון3!$U$14:$X$28,MATCH('דיווח פרטני'!G190,גיליון3!$T$14:$T$28,0),MATCH('דיווח פרטני'!C190,גיליון3!$U$13:$X$13,0)))," ",INDEX(גיליון3!$U$14:$X$28,MATCH('דיווח פרטני'!G190,גיליון3!$T$14:$T$28,0),MATCH('דיווח פרטני'!C190,גיליון3!$U$13:$X$13,0)))</f>
        <v xml:space="preserve"> </v>
      </c>
      <c r="I190" s="896"/>
      <c r="J190" s="896"/>
    </row>
    <row r="191" spans="1:10" ht="18" customHeight="1" thickBot="1" x14ac:dyDescent="0.4">
      <c r="A191" s="896"/>
      <c r="B191" s="896"/>
      <c r="C191" s="896"/>
      <c r="D191" s="896"/>
      <c r="E191" s="897"/>
      <c r="F191" s="896"/>
      <c r="G191" s="896"/>
      <c r="H191" s="901" t="str">
        <f t="array" ref="H191">IF(ISERROR(INDEX(גיליון3!$U$14:$X$28,MATCH('דיווח פרטני'!G191,גיליון3!$T$14:$T$28,0),MATCH('דיווח פרטני'!C191,גיליון3!$U$13:$X$13,0)))," ",INDEX(גיליון3!$U$14:$X$28,MATCH('דיווח פרטני'!G191,גיליון3!$T$14:$T$28,0),MATCH('דיווח פרטני'!C191,גיליון3!$U$13:$X$13,0)))</f>
        <v xml:space="preserve"> </v>
      </c>
      <c r="I191" s="896"/>
      <c r="J191" s="896"/>
    </row>
    <row r="192" spans="1:10" ht="18" customHeight="1" thickBot="1" x14ac:dyDescent="0.4">
      <c r="A192" s="896"/>
      <c r="B192" s="896"/>
      <c r="C192" s="896"/>
      <c r="D192" s="896"/>
      <c r="E192" s="897"/>
      <c r="F192" s="896"/>
      <c r="G192" s="896"/>
      <c r="H192" s="901" t="str">
        <f t="array" ref="H192">IF(ISERROR(INDEX(גיליון3!$U$14:$X$28,MATCH('דיווח פרטני'!G192,גיליון3!$T$14:$T$28,0),MATCH('דיווח פרטני'!C192,גיליון3!$U$13:$X$13,0)))," ",INDEX(גיליון3!$U$14:$X$28,MATCH('דיווח פרטני'!G192,גיליון3!$T$14:$T$28,0),MATCH('דיווח פרטני'!C192,גיליון3!$U$13:$X$13,0)))</f>
        <v xml:space="preserve"> </v>
      </c>
      <c r="I192" s="896"/>
      <c r="J192" s="896"/>
    </row>
    <row r="193" spans="1:10" ht="18" customHeight="1" thickBot="1" x14ac:dyDescent="0.4">
      <c r="A193" s="896"/>
      <c r="B193" s="896"/>
      <c r="C193" s="896"/>
      <c r="D193" s="896"/>
      <c r="E193" s="897"/>
      <c r="F193" s="896"/>
      <c r="G193" s="896"/>
      <c r="H193" s="901" t="str">
        <f t="array" ref="H193">IF(ISERROR(INDEX(גיליון3!$U$14:$X$28,MATCH('דיווח פרטני'!G193,גיליון3!$T$14:$T$28,0),MATCH('דיווח פרטני'!C193,גיליון3!$U$13:$X$13,0)))," ",INDEX(גיליון3!$U$14:$X$28,MATCH('דיווח פרטני'!G193,גיליון3!$T$14:$T$28,0),MATCH('דיווח פרטני'!C193,גיליון3!$U$13:$X$13,0)))</f>
        <v xml:space="preserve"> </v>
      </c>
      <c r="I193" s="896"/>
      <c r="J193" s="896"/>
    </row>
    <row r="194" spans="1:10" ht="18" customHeight="1" thickBot="1" x14ac:dyDescent="0.4">
      <c r="A194" s="896"/>
      <c r="B194" s="896"/>
      <c r="C194" s="896"/>
      <c r="D194" s="896"/>
      <c r="E194" s="897"/>
      <c r="F194" s="896"/>
      <c r="G194" s="896"/>
      <c r="H194" s="901" t="str">
        <f t="array" ref="H194">IF(ISERROR(INDEX(גיליון3!$U$14:$X$28,MATCH('דיווח פרטני'!G194,גיליון3!$T$14:$T$28,0),MATCH('דיווח פרטני'!C194,גיליון3!$U$13:$X$13,0)))," ",INDEX(גיליון3!$U$14:$X$28,MATCH('דיווח פרטני'!G194,גיליון3!$T$14:$T$28,0),MATCH('דיווח פרטני'!C194,גיליון3!$U$13:$X$13,0)))</f>
        <v xml:space="preserve"> </v>
      </c>
      <c r="I194" s="896"/>
      <c r="J194" s="896"/>
    </row>
    <row r="195" spans="1:10" ht="18" customHeight="1" thickBot="1" x14ac:dyDescent="0.4">
      <c r="A195" s="896"/>
      <c r="B195" s="896"/>
      <c r="C195" s="896"/>
      <c r="D195" s="896"/>
      <c r="E195" s="897"/>
      <c r="F195" s="896"/>
      <c r="G195" s="896"/>
      <c r="H195" s="901" t="str">
        <f t="array" ref="H195">IF(ISERROR(INDEX(גיליון3!$U$14:$X$28,MATCH('דיווח פרטני'!G195,גיליון3!$T$14:$T$28,0),MATCH('דיווח פרטני'!C195,גיליון3!$U$13:$X$13,0)))," ",INDEX(גיליון3!$U$14:$X$28,MATCH('דיווח פרטני'!G195,גיליון3!$T$14:$T$28,0),MATCH('דיווח פרטני'!C195,גיליון3!$U$13:$X$13,0)))</f>
        <v xml:space="preserve"> </v>
      </c>
      <c r="I195" s="896"/>
      <c r="J195" s="896"/>
    </row>
    <row r="196" spans="1:10" ht="18" customHeight="1" thickBot="1" x14ac:dyDescent="0.4">
      <c r="A196" s="896"/>
      <c r="B196" s="896"/>
      <c r="C196" s="896"/>
      <c r="D196" s="896"/>
      <c r="E196" s="897"/>
      <c r="F196" s="896"/>
      <c r="G196" s="896"/>
      <c r="H196" s="901" t="str">
        <f t="array" ref="H196">IF(ISERROR(INDEX(גיליון3!$U$14:$X$28,MATCH('דיווח פרטני'!G196,גיליון3!$T$14:$T$28,0),MATCH('דיווח פרטני'!C196,גיליון3!$U$13:$X$13,0)))," ",INDEX(גיליון3!$U$14:$X$28,MATCH('דיווח פרטני'!G196,גיליון3!$T$14:$T$28,0),MATCH('דיווח פרטני'!C196,גיליון3!$U$13:$X$13,0)))</f>
        <v xml:space="preserve"> </v>
      </c>
      <c r="I196" s="896"/>
      <c r="J196" s="896"/>
    </row>
    <row r="197" spans="1:10" ht="18" customHeight="1" thickBot="1" x14ac:dyDescent="0.4">
      <c r="A197" s="896"/>
      <c r="B197" s="896"/>
      <c r="C197" s="896"/>
      <c r="D197" s="896"/>
      <c r="E197" s="897"/>
      <c r="F197" s="896"/>
      <c r="G197" s="896"/>
      <c r="H197" s="901" t="str">
        <f t="array" ref="H197">IF(ISERROR(INDEX(גיליון3!$U$14:$X$28,MATCH('דיווח פרטני'!G197,גיליון3!$T$14:$T$28,0),MATCH('דיווח פרטני'!C197,גיליון3!$U$13:$X$13,0)))," ",INDEX(גיליון3!$U$14:$X$28,MATCH('דיווח פרטני'!G197,גיליון3!$T$14:$T$28,0),MATCH('דיווח פרטני'!C197,גיליון3!$U$13:$X$13,0)))</f>
        <v xml:space="preserve"> </v>
      </c>
      <c r="I197" s="896"/>
      <c r="J197" s="896"/>
    </row>
    <row r="198" spans="1:10" ht="18" customHeight="1" thickBot="1" x14ac:dyDescent="0.4">
      <c r="A198" s="896"/>
      <c r="B198" s="896"/>
      <c r="C198" s="896"/>
      <c r="D198" s="896"/>
      <c r="E198" s="897"/>
      <c r="F198" s="896"/>
      <c r="G198" s="896"/>
      <c r="H198" s="901" t="str">
        <f t="array" ref="H198">IF(ISERROR(INDEX(גיליון3!$U$14:$X$28,MATCH('דיווח פרטני'!G198,גיליון3!$T$14:$T$28,0),MATCH('דיווח פרטני'!C198,גיליון3!$U$13:$X$13,0)))," ",INDEX(גיליון3!$U$14:$X$28,MATCH('דיווח פרטני'!G198,גיליון3!$T$14:$T$28,0),MATCH('דיווח פרטני'!C198,גיליון3!$U$13:$X$13,0)))</f>
        <v xml:space="preserve"> </v>
      </c>
      <c r="I198" s="896"/>
      <c r="J198" s="896"/>
    </row>
    <row r="199" spans="1:10" ht="18" customHeight="1" thickBot="1" x14ac:dyDescent="0.4">
      <c r="A199" s="896"/>
      <c r="B199" s="896"/>
      <c r="C199" s="896"/>
      <c r="D199" s="896"/>
      <c r="E199" s="897"/>
      <c r="F199" s="896"/>
      <c r="G199" s="896"/>
      <c r="H199" s="901" t="str">
        <f t="array" ref="H199">IF(ISERROR(INDEX(גיליון3!$U$14:$X$28,MATCH('דיווח פרטני'!G199,גיליון3!$T$14:$T$28,0),MATCH('דיווח פרטני'!C199,גיליון3!$U$13:$X$13,0)))," ",INDEX(גיליון3!$U$14:$X$28,MATCH('דיווח פרטני'!G199,גיליון3!$T$14:$T$28,0),MATCH('דיווח פרטני'!C199,גיליון3!$U$13:$X$13,0)))</f>
        <v xml:space="preserve"> </v>
      </c>
      <c r="I199" s="896"/>
      <c r="J199" s="896"/>
    </row>
    <row r="200" spans="1:10" ht="18" customHeight="1" thickBot="1" x14ac:dyDescent="0.4">
      <c r="A200" s="896"/>
      <c r="B200" s="896"/>
      <c r="C200" s="896"/>
      <c r="D200" s="896"/>
      <c r="E200" s="897"/>
      <c r="F200" s="896"/>
      <c r="G200" s="896"/>
      <c r="H200" s="901" t="str">
        <f t="array" ref="H200">IF(ISERROR(INDEX(גיליון3!$U$14:$X$28,MATCH('דיווח פרטני'!G200,גיליון3!$T$14:$T$28,0),MATCH('דיווח פרטני'!C200,גיליון3!$U$13:$X$13,0)))," ",INDEX(גיליון3!$U$14:$X$28,MATCH('דיווח פרטני'!G200,גיליון3!$T$14:$T$28,0),MATCH('דיווח פרטני'!C200,גיליון3!$U$13:$X$13,0)))</f>
        <v xml:space="preserve"> </v>
      </c>
      <c r="I200" s="896"/>
      <c r="J200" s="896"/>
    </row>
    <row r="201" spans="1:10" ht="18" customHeight="1" thickBot="1" x14ac:dyDescent="0.4">
      <c r="A201" s="896"/>
      <c r="B201" s="896"/>
      <c r="C201" s="896"/>
      <c r="D201" s="896"/>
      <c r="E201" s="897"/>
      <c r="F201" s="896"/>
      <c r="G201" s="896"/>
      <c r="H201" s="901" t="str">
        <f t="array" ref="H201">IF(ISERROR(INDEX(גיליון3!$U$14:$X$28,MATCH('דיווח פרטני'!G201,גיליון3!$T$14:$T$28,0),MATCH('דיווח פרטני'!C201,גיליון3!$U$13:$X$13,0)))," ",INDEX(גיליון3!$U$14:$X$28,MATCH('דיווח פרטני'!G201,גיליון3!$T$14:$T$28,0),MATCH('דיווח פרטני'!C201,גיליון3!$U$13:$X$13,0)))</f>
        <v xml:space="preserve"> </v>
      </c>
      <c r="I201" s="896"/>
      <c r="J201" s="896"/>
    </row>
    <row r="202" spans="1:10" ht="18" customHeight="1" thickBot="1" x14ac:dyDescent="0.4">
      <c r="A202" s="896"/>
      <c r="B202" s="896"/>
      <c r="C202" s="896"/>
      <c r="D202" s="896"/>
      <c r="E202" s="897"/>
      <c r="F202" s="896"/>
      <c r="G202" s="896"/>
      <c r="H202" s="901" t="str">
        <f t="array" ref="H202">IF(ISERROR(INDEX(גיליון3!$U$14:$X$28,MATCH('דיווח פרטני'!G202,גיליון3!$T$14:$T$28,0),MATCH('דיווח פרטני'!C202,גיליון3!$U$13:$X$13,0)))," ",INDEX(גיליון3!$U$14:$X$28,MATCH('דיווח פרטני'!G202,גיליון3!$T$14:$T$28,0),MATCH('דיווח פרטני'!C202,גיליון3!$U$13:$X$13,0)))</f>
        <v xml:space="preserve"> </v>
      </c>
      <c r="I202" s="896"/>
      <c r="J202" s="896"/>
    </row>
    <row r="203" spans="1:10" ht="18" customHeight="1" thickBot="1" x14ac:dyDescent="0.4">
      <c r="A203" s="896"/>
      <c r="B203" s="896"/>
      <c r="C203" s="896"/>
      <c r="D203" s="896"/>
      <c r="E203" s="897"/>
      <c r="F203" s="896"/>
      <c r="G203" s="896"/>
      <c r="H203" s="901" t="str">
        <f t="array" ref="H203">IF(ISERROR(INDEX(גיליון3!$U$14:$X$28,MATCH('דיווח פרטני'!G203,גיליון3!$T$14:$T$28,0),MATCH('דיווח פרטני'!C203,גיליון3!$U$13:$X$13,0)))," ",INDEX(גיליון3!$U$14:$X$28,MATCH('דיווח פרטני'!G203,גיליון3!$T$14:$T$28,0),MATCH('דיווח פרטני'!C203,גיליון3!$U$13:$X$13,0)))</f>
        <v xml:space="preserve"> </v>
      </c>
      <c r="I203" s="896"/>
      <c r="J203" s="896"/>
    </row>
    <row r="204" spans="1:10" ht="18" customHeight="1" thickBot="1" x14ac:dyDescent="0.4">
      <c r="A204" s="896"/>
      <c r="B204" s="896"/>
      <c r="C204" s="896"/>
      <c r="D204" s="896"/>
      <c r="E204" s="897"/>
      <c r="F204" s="896"/>
      <c r="G204" s="896"/>
      <c r="H204" s="901" t="str">
        <f t="array" ref="H204">IF(ISERROR(INDEX(גיליון3!$U$14:$X$28,MATCH('דיווח פרטני'!G204,גיליון3!$T$14:$T$28,0),MATCH('דיווח פרטני'!C204,גיליון3!$U$13:$X$13,0)))," ",INDEX(גיליון3!$U$14:$X$28,MATCH('דיווח פרטני'!G204,גיליון3!$T$14:$T$28,0),MATCH('דיווח פרטני'!C204,גיליון3!$U$13:$X$13,0)))</f>
        <v xml:space="preserve"> </v>
      </c>
      <c r="I204" s="896"/>
      <c r="J204" s="896"/>
    </row>
    <row r="205" spans="1:10" ht="18" customHeight="1" thickBot="1" x14ac:dyDescent="0.4">
      <c r="A205" s="896"/>
      <c r="B205" s="896"/>
      <c r="C205" s="896"/>
      <c r="D205" s="896"/>
      <c r="E205" s="897"/>
      <c r="F205" s="896"/>
      <c r="G205" s="896"/>
      <c r="H205" s="901" t="str">
        <f t="array" ref="H205">IF(ISERROR(INDEX(גיליון3!$U$14:$X$28,MATCH('דיווח פרטני'!G205,גיליון3!$T$14:$T$28,0),MATCH('דיווח פרטני'!C205,גיליון3!$U$13:$X$13,0)))," ",INDEX(גיליון3!$U$14:$X$28,MATCH('דיווח פרטני'!G205,גיליון3!$T$14:$T$28,0),MATCH('דיווח פרטני'!C205,גיליון3!$U$13:$X$13,0)))</f>
        <v xml:space="preserve"> </v>
      </c>
      <c r="I205" s="896"/>
      <c r="J205" s="896"/>
    </row>
    <row r="206" spans="1:10" ht="18" customHeight="1" thickBot="1" x14ac:dyDescent="0.4">
      <c r="A206" s="896"/>
      <c r="B206" s="896"/>
      <c r="C206" s="896"/>
      <c r="D206" s="896"/>
      <c r="E206" s="897"/>
      <c r="F206" s="896"/>
      <c r="G206" s="896"/>
      <c r="H206" s="901" t="str">
        <f t="array" ref="H206">IF(ISERROR(INDEX(גיליון3!$U$14:$X$28,MATCH('דיווח פרטני'!G206,גיליון3!$T$14:$T$28,0),MATCH('דיווח פרטני'!C206,גיליון3!$U$13:$X$13,0)))," ",INDEX(גיליון3!$U$14:$X$28,MATCH('דיווח פרטני'!G206,גיליון3!$T$14:$T$28,0),MATCH('דיווח פרטני'!C206,גיליון3!$U$13:$X$13,0)))</f>
        <v xml:space="preserve"> </v>
      </c>
      <c r="I206" s="896"/>
      <c r="J206" s="896"/>
    </row>
    <row r="207" spans="1:10" ht="18" customHeight="1" thickBot="1" x14ac:dyDescent="0.4">
      <c r="A207" s="896"/>
      <c r="B207" s="896"/>
      <c r="C207" s="896"/>
      <c r="D207" s="896"/>
      <c r="E207" s="897"/>
      <c r="F207" s="896"/>
      <c r="G207" s="896"/>
      <c r="H207" s="901" t="str">
        <f t="array" ref="H207">IF(ISERROR(INDEX(גיליון3!$U$14:$X$28,MATCH('דיווח פרטני'!G207,גיליון3!$T$14:$T$28,0),MATCH('דיווח פרטני'!C207,גיליון3!$U$13:$X$13,0)))," ",INDEX(גיליון3!$U$14:$X$28,MATCH('דיווח פרטני'!G207,גיליון3!$T$14:$T$28,0),MATCH('דיווח פרטני'!C207,גיליון3!$U$13:$X$13,0)))</f>
        <v xml:space="preserve"> </v>
      </c>
      <c r="I207" s="896"/>
      <c r="J207" s="896"/>
    </row>
    <row r="208" spans="1:10" ht="18" customHeight="1" thickBot="1" x14ac:dyDescent="0.4">
      <c r="A208" s="896"/>
      <c r="B208" s="896"/>
      <c r="C208" s="896"/>
      <c r="D208" s="896"/>
      <c r="E208" s="897"/>
      <c r="F208" s="896"/>
      <c r="G208" s="896"/>
      <c r="H208" s="901" t="str">
        <f t="array" ref="H208">IF(ISERROR(INDEX(גיליון3!$U$14:$X$28,MATCH('דיווח פרטני'!G208,גיליון3!$T$14:$T$28,0),MATCH('דיווח פרטני'!C208,גיליון3!$U$13:$X$13,0)))," ",INDEX(גיליון3!$U$14:$X$28,MATCH('דיווח פרטני'!G208,גיליון3!$T$14:$T$28,0),MATCH('דיווח פרטני'!C208,גיליון3!$U$13:$X$13,0)))</f>
        <v xml:space="preserve"> </v>
      </c>
      <c r="I208" s="896"/>
      <c r="J208" s="896"/>
    </row>
    <row r="209" spans="1:10" ht="18" customHeight="1" thickBot="1" x14ac:dyDescent="0.4">
      <c r="A209" s="896"/>
      <c r="B209" s="896"/>
      <c r="C209" s="896"/>
      <c r="D209" s="896"/>
      <c r="E209" s="897"/>
      <c r="F209" s="896"/>
      <c r="G209" s="896"/>
      <c r="H209" s="901" t="str">
        <f t="array" ref="H209">IF(ISERROR(INDEX(גיליון3!$U$14:$X$28,MATCH('דיווח פרטני'!G209,גיליון3!$T$14:$T$28,0),MATCH('דיווח פרטני'!C209,גיליון3!$U$13:$X$13,0)))," ",INDEX(גיליון3!$U$14:$X$28,MATCH('דיווח פרטני'!G209,גיליון3!$T$14:$T$28,0),MATCH('דיווח פרטני'!C209,גיליון3!$U$13:$X$13,0)))</f>
        <v xml:space="preserve"> </v>
      </c>
      <c r="I209" s="896"/>
      <c r="J209" s="896"/>
    </row>
    <row r="210" spans="1:10" ht="18" customHeight="1" thickBot="1" x14ac:dyDescent="0.4">
      <c r="A210" s="896"/>
      <c r="B210" s="896"/>
      <c r="C210" s="896"/>
      <c r="D210" s="896"/>
      <c r="E210" s="897"/>
      <c r="F210" s="896"/>
      <c r="G210" s="896"/>
      <c r="H210" s="901" t="str">
        <f t="array" ref="H210">IF(ISERROR(INDEX(גיליון3!$U$14:$X$28,MATCH('דיווח פרטני'!G210,גיליון3!$T$14:$T$28,0),MATCH('דיווח פרטני'!C210,גיליון3!$U$13:$X$13,0)))," ",INDEX(גיליון3!$U$14:$X$28,MATCH('דיווח פרטני'!G210,גיליון3!$T$14:$T$28,0),MATCH('דיווח פרטני'!C210,גיליון3!$U$13:$X$13,0)))</f>
        <v xml:space="preserve"> </v>
      </c>
      <c r="I210" s="896"/>
      <c r="J210" s="896"/>
    </row>
    <row r="211" spans="1:10" ht="18" customHeight="1" thickBot="1" x14ac:dyDescent="0.4">
      <c r="A211" s="896"/>
      <c r="B211" s="896"/>
      <c r="C211" s="896"/>
      <c r="D211" s="896"/>
      <c r="E211" s="897"/>
      <c r="F211" s="896"/>
      <c r="G211" s="896"/>
      <c r="H211" s="901" t="str">
        <f t="array" ref="H211">IF(ISERROR(INDEX(גיליון3!$U$14:$X$28,MATCH('דיווח פרטני'!G211,גיליון3!$T$14:$T$28,0),MATCH('דיווח פרטני'!C211,גיליון3!$U$13:$X$13,0)))," ",INDEX(גיליון3!$U$14:$X$28,MATCH('דיווח פרטני'!G211,גיליון3!$T$14:$T$28,0),MATCH('דיווח פרטני'!C211,גיליון3!$U$13:$X$13,0)))</f>
        <v xml:space="preserve"> </v>
      </c>
      <c r="I211" s="896"/>
      <c r="J211" s="896"/>
    </row>
    <row r="212" spans="1:10" ht="18" customHeight="1" thickBot="1" x14ac:dyDescent="0.4">
      <c r="A212" s="896"/>
      <c r="B212" s="896"/>
      <c r="C212" s="896"/>
      <c r="D212" s="896"/>
      <c r="E212" s="897"/>
      <c r="F212" s="896"/>
      <c r="G212" s="896"/>
      <c r="H212" s="901" t="str">
        <f t="array" ref="H212">IF(ISERROR(INDEX(גיליון3!$U$14:$X$28,MATCH('דיווח פרטני'!G212,גיליון3!$T$14:$T$28,0),MATCH('דיווח פרטני'!C212,גיליון3!$U$13:$X$13,0)))," ",INDEX(גיליון3!$U$14:$X$28,MATCH('דיווח פרטני'!G212,גיליון3!$T$14:$T$28,0),MATCH('דיווח פרטני'!C212,גיליון3!$U$13:$X$13,0)))</f>
        <v xml:space="preserve"> </v>
      </c>
      <c r="I212" s="896"/>
      <c r="J212" s="896"/>
    </row>
    <row r="213" spans="1:10" ht="18" customHeight="1" thickBot="1" x14ac:dyDescent="0.4">
      <c r="A213" s="896"/>
      <c r="B213" s="896"/>
      <c r="C213" s="896"/>
      <c r="D213" s="896"/>
      <c r="E213" s="897"/>
      <c r="F213" s="896"/>
      <c r="G213" s="896"/>
      <c r="H213" s="901" t="str">
        <f t="array" ref="H213">IF(ISERROR(INDEX(גיליון3!$U$14:$X$28,MATCH('דיווח פרטני'!G213,גיליון3!$T$14:$T$28,0),MATCH('דיווח פרטני'!C213,גיליון3!$U$13:$X$13,0)))," ",INDEX(גיליון3!$U$14:$X$28,MATCH('דיווח פרטני'!G213,גיליון3!$T$14:$T$28,0),MATCH('דיווח פרטני'!C213,גיליון3!$U$13:$X$13,0)))</f>
        <v xml:space="preserve"> </v>
      </c>
      <c r="I213" s="896"/>
      <c r="J213" s="896"/>
    </row>
    <row r="214" spans="1:10" ht="18" customHeight="1" thickBot="1" x14ac:dyDescent="0.4">
      <c r="A214" s="896"/>
      <c r="B214" s="896"/>
      <c r="C214" s="896"/>
      <c r="D214" s="896"/>
      <c r="E214" s="897"/>
      <c r="F214" s="896"/>
      <c r="G214" s="896"/>
      <c r="H214" s="901" t="str">
        <f t="array" ref="H214">IF(ISERROR(INDEX(גיליון3!$U$14:$X$28,MATCH('דיווח פרטני'!G214,גיליון3!$T$14:$T$28,0),MATCH('דיווח פרטני'!C214,גיליון3!$U$13:$X$13,0)))," ",INDEX(גיליון3!$U$14:$X$28,MATCH('דיווח פרטני'!G214,גיליון3!$T$14:$T$28,0),MATCH('דיווח פרטני'!C214,גיליון3!$U$13:$X$13,0)))</f>
        <v xml:space="preserve"> </v>
      </c>
      <c r="I214" s="896"/>
      <c r="J214" s="896"/>
    </row>
    <row r="215" spans="1:10" ht="18" customHeight="1" thickBot="1" x14ac:dyDescent="0.4">
      <c r="A215" s="896"/>
      <c r="B215" s="896"/>
      <c r="C215" s="896"/>
      <c r="D215" s="896"/>
      <c r="E215" s="897"/>
      <c r="F215" s="896"/>
      <c r="G215" s="896"/>
      <c r="H215" s="901" t="str">
        <f t="array" ref="H215">IF(ISERROR(INDEX(גיליון3!$U$14:$X$28,MATCH('דיווח פרטני'!G215,גיליון3!$T$14:$T$28,0),MATCH('דיווח פרטני'!C215,גיליון3!$U$13:$X$13,0)))," ",INDEX(גיליון3!$U$14:$X$28,MATCH('דיווח פרטני'!G215,גיליון3!$T$14:$T$28,0),MATCH('דיווח פרטני'!C215,גיליון3!$U$13:$X$13,0)))</f>
        <v xml:space="preserve"> </v>
      </c>
      <c r="I215" s="896"/>
      <c r="J215" s="896"/>
    </row>
    <row r="216" spans="1:10" ht="18" customHeight="1" thickBot="1" x14ac:dyDescent="0.4">
      <c r="A216" s="896"/>
      <c r="B216" s="896"/>
      <c r="C216" s="896"/>
      <c r="D216" s="896"/>
      <c r="E216" s="897"/>
      <c r="F216" s="896"/>
      <c r="G216" s="896"/>
      <c r="H216" s="901" t="str">
        <f t="array" ref="H216">IF(ISERROR(INDEX(גיליון3!$U$14:$X$28,MATCH('דיווח פרטני'!G216,גיליון3!$T$14:$T$28,0),MATCH('דיווח פרטני'!C216,גיליון3!$U$13:$X$13,0)))," ",INDEX(גיליון3!$U$14:$X$28,MATCH('דיווח פרטני'!G216,גיליון3!$T$14:$T$28,0),MATCH('דיווח פרטני'!C216,גיליון3!$U$13:$X$13,0)))</f>
        <v xml:space="preserve"> </v>
      </c>
      <c r="I216" s="896"/>
      <c r="J216" s="896"/>
    </row>
    <row r="217" spans="1:10" ht="18" customHeight="1" thickBot="1" x14ac:dyDescent="0.4">
      <c r="A217" s="896"/>
      <c r="B217" s="896"/>
      <c r="C217" s="896"/>
      <c r="D217" s="896"/>
      <c r="E217" s="897"/>
      <c r="F217" s="896"/>
      <c r="G217" s="896"/>
      <c r="H217" s="901" t="str">
        <f t="array" ref="H217">IF(ISERROR(INDEX(גיליון3!$U$14:$X$28,MATCH('דיווח פרטני'!G217,גיליון3!$T$14:$T$28,0),MATCH('דיווח פרטני'!C217,גיליון3!$U$13:$X$13,0)))," ",INDEX(גיליון3!$U$14:$X$28,MATCH('דיווח פרטני'!G217,גיליון3!$T$14:$T$28,0),MATCH('דיווח פרטני'!C217,גיליון3!$U$13:$X$13,0)))</f>
        <v xml:space="preserve"> </v>
      </c>
      <c r="I217" s="896"/>
      <c r="J217" s="896"/>
    </row>
    <row r="218" spans="1:10" ht="18" customHeight="1" thickBot="1" x14ac:dyDescent="0.4">
      <c r="A218" s="896"/>
      <c r="B218" s="896"/>
      <c r="C218" s="896"/>
      <c r="D218" s="896"/>
      <c r="E218" s="897"/>
      <c r="F218" s="896"/>
      <c r="G218" s="896"/>
      <c r="H218" s="901" t="str">
        <f t="array" ref="H218">IF(ISERROR(INDEX(גיליון3!$U$14:$X$28,MATCH('דיווח פרטני'!G218,גיליון3!$T$14:$T$28,0),MATCH('דיווח פרטני'!C218,גיליון3!$U$13:$X$13,0)))," ",INDEX(גיליון3!$U$14:$X$28,MATCH('דיווח פרטני'!G218,גיליון3!$T$14:$T$28,0),MATCH('דיווח פרטני'!C218,גיליון3!$U$13:$X$13,0)))</f>
        <v xml:space="preserve"> </v>
      </c>
      <c r="I218" s="896"/>
      <c r="J218" s="896"/>
    </row>
    <row r="219" spans="1:10" ht="18" customHeight="1" thickBot="1" x14ac:dyDescent="0.4">
      <c r="A219" s="896"/>
      <c r="B219" s="896"/>
      <c r="C219" s="896"/>
      <c r="D219" s="896"/>
      <c r="E219" s="897"/>
      <c r="F219" s="896"/>
      <c r="G219" s="896"/>
      <c r="H219" s="901" t="str">
        <f t="array" ref="H219">IF(ISERROR(INDEX(גיליון3!$U$14:$X$28,MATCH('דיווח פרטני'!G219,גיליון3!$T$14:$T$28,0),MATCH('דיווח פרטני'!C219,גיליון3!$U$13:$X$13,0)))," ",INDEX(גיליון3!$U$14:$X$28,MATCH('דיווח פרטני'!G219,גיליון3!$T$14:$T$28,0),MATCH('דיווח פרטני'!C219,גיליון3!$U$13:$X$13,0)))</f>
        <v xml:space="preserve"> </v>
      </c>
      <c r="I219" s="896"/>
      <c r="J219" s="896"/>
    </row>
    <row r="220" spans="1:10" ht="18" customHeight="1" thickBot="1" x14ac:dyDescent="0.4">
      <c r="A220" s="896"/>
      <c r="B220" s="896"/>
      <c r="C220" s="896"/>
      <c r="D220" s="896"/>
      <c r="E220" s="897"/>
      <c r="F220" s="896"/>
      <c r="G220" s="896"/>
      <c r="H220" s="901" t="str">
        <f t="array" ref="H220">IF(ISERROR(INDEX(גיליון3!$U$14:$X$28,MATCH('דיווח פרטני'!G220,גיליון3!$T$14:$T$28,0),MATCH('דיווח פרטני'!C220,גיליון3!$U$13:$X$13,0)))," ",INDEX(גיליון3!$U$14:$X$28,MATCH('דיווח פרטני'!G220,גיליון3!$T$14:$T$28,0),MATCH('דיווח פרטני'!C220,גיליון3!$U$13:$X$13,0)))</f>
        <v xml:space="preserve"> </v>
      </c>
      <c r="I220" s="896"/>
      <c r="J220" s="896"/>
    </row>
    <row r="221" spans="1:10" ht="18" customHeight="1" thickBot="1" x14ac:dyDescent="0.4">
      <c r="A221" s="896"/>
      <c r="B221" s="896"/>
      <c r="C221" s="896"/>
      <c r="D221" s="896"/>
      <c r="E221" s="897"/>
      <c r="F221" s="896"/>
      <c r="G221" s="896"/>
      <c r="H221" s="901" t="str">
        <f t="array" ref="H221">IF(ISERROR(INDEX(גיליון3!$U$14:$X$28,MATCH('דיווח פרטני'!G221,גיליון3!$T$14:$T$28,0),MATCH('דיווח פרטני'!C221,גיליון3!$U$13:$X$13,0)))," ",INDEX(גיליון3!$U$14:$X$28,MATCH('דיווח פרטני'!G221,גיליון3!$T$14:$T$28,0),MATCH('דיווח פרטני'!C221,גיליון3!$U$13:$X$13,0)))</f>
        <v xml:space="preserve"> </v>
      </c>
      <c r="I221" s="896"/>
      <c r="J221" s="896"/>
    </row>
    <row r="222" spans="1:10" ht="18" customHeight="1" thickBot="1" x14ac:dyDescent="0.4">
      <c r="A222" s="896"/>
      <c r="B222" s="896"/>
      <c r="C222" s="896"/>
      <c r="D222" s="896"/>
      <c r="E222" s="897"/>
      <c r="F222" s="896"/>
      <c r="G222" s="896"/>
      <c r="H222" s="901" t="str">
        <f t="array" ref="H222">IF(ISERROR(INDEX(גיליון3!$U$14:$X$28,MATCH('דיווח פרטני'!G222,גיליון3!$T$14:$T$28,0),MATCH('דיווח פרטני'!C222,גיליון3!$U$13:$X$13,0)))," ",INDEX(גיליון3!$U$14:$X$28,MATCH('דיווח פרטני'!G222,גיליון3!$T$14:$T$28,0),MATCH('דיווח פרטני'!C222,גיליון3!$U$13:$X$13,0)))</f>
        <v xml:space="preserve"> </v>
      </c>
      <c r="I222" s="896"/>
      <c r="J222" s="896"/>
    </row>
    <row r="223" spans="1:10" ht="18" customHeight="1" thickBot="1" x14ac:dyDescent="0.4">
      <c r="A223" s="896"/>
      <c r="B223" s="896"/>
      <c r="C223" s="896"/>
      <c r="D223" s="896"/>
      <c r="E223" s="897"/>
      <c r="F223" s="896"/>
      <c r="G223" s="896"/>
      <c r="H223" s="901" t="str">
        <f t="array" ref="H223">IF(ISERROR(INDEX(גיליון3!$U$14:$X$28,MATCH('דיווח פרטני'!G223,גיליון3!$T$14:$T$28,0),MATCH('דיווח פרטני'!C223,גיליון3!$U$13:$X$13,0)))," ",INDEX(גיליון3!$U$14:$X$28,MATCH('דיווח פרטני'!G223,גיליון3!$T$14:$T$28,0),MATCH('דיווח פרטני'!C223,גיליון3!$U$13:$X$13,0)))</f>
        <v xml:space="preserve"> </v>
      </c>
      <c r="I223" s="896"/>
      <c r="J223" s="896"/>
    </row>
    <row r="224" spans="1:10" ht="18" customHeight="1" thickBot="1" x14ac:dyDescent="0.4">
      <c r="A224" s="896"/>
      <c r="B224" s="896"/>
      <c r="C224" s="896"/>
      <c r="D224" s="896"/>
      <c r="E224" s="897"/>
      <c r="F224" s="896"/>
      <c r="G224" s="896"/>
      <c r="H224" s="901" t="str">
        <f t="array" ref="H224">IF(ISERROR(INDEX(גיליון3!$U$14:$X$28,MATCH('דיווח פרטני'!G224,גיליון3!$T$14:$T$28,0),MATCH('דיווח פרטני'!C224,גיליון3!$U$13:$X$13,0)))," ",INDEX(גיליון3!$U$14:$X$28,MATCH('דיווח פרטני'!G224,גיליון3!$T$14:$T$28,0),MATCH('דיווח פרטני'!C224,גיליון3!$U$13:$X$13,0)))</f>
        <v xml:space="preserve"> </v>
      </c>
      <c r="I224" s="896"/>
      <c r="J224" s="896"/>
    </row>
    <row r="225" spans="1:10" ht="18" customHeight="1" thickBot="1" x14ac:dyDescent="0.4">
      <c r="A225" s="896"/>
      <c r="B225" s="896"/>
      <c r="C225" s="896"/>
      <c r="D225" s="896"/>
      <c r="E225" s="897"/>
      <c r="F225" s="896"/>
      <c r="G225" s="896"/>
      <c r="H225" s="901" t="str">
        <f t="array" ref="H225">IF(ISERROR(INDEX(גיליון3!$U$14:$X$28,MATCH('דיווח פרטני'!G225,גיליון3!$T$14:$T$28,0),MATCH('דיווח פרטני'!C225,גיליון3!$U$13:$X$13,0)))," ",INDEX(גיליון3!$U$14:$X$28,MATCH('דיווח פרטני'!G225,גיליון3!$T$14:$T$28,0),MATCH('דיווח פרטני'!C225,גיליון3!$U$13:$X$13,0)))</f>
        <v xml:space="preserve"> </v>
      </c>
      <c r="I225" s="896"/>
      <c r="J225" s="896"/>
    </row>
    <row r="226" spans="1:10" ht="18" customHeight="1" thickBot="1" x14ac:dyDescent="0.4">
      <c r="A226" s="896"/>
      <c r="B226" s="896"/>
      <c r="C226" s="896"/>
      <c r="D226" s="896"/>
      <c r="E226" s="897"/>
      <c r="F226" s="896"/>
      <c r="G226" s="896"/>
      <c r="H226" s="901" t="str">
        <f t="array" ref="H226">IF(ISERROR(INDEX(גיליון3!$U$14:$X$28,MATCH('דיווח פרטני'!G226,גיליון3!$T$14:$T$28,0),MATCH('דיווח פרטני'!C226,גיליון3!$U$13:$X$13,0)))," ",INDEX(גיליון3!$U$14:$X$28,MATCH('דיווח פרטני'!G226,גיליון3!$T$14:$T$28,0),MATCH('דיווח פרטני'!C226,גיליון3!$U$13:$X$13,0)))</f>
        <v xml:space="preserve"> </v>
      </c>
      <c r="I226" s="896"/>
      <c r="J226" s="896"/>
    </row>
    <row r="227" spans="1:10" ht="18" customHeight="1" thickBot="1" x14ac:dyDescent="0.4">
      <c r="A227" s="896"/>
      <c r="B227" s="896"/>
      <c r="C227" s="896"/>
      <c r="D227" s="896"/>
      <c r="E227" s="897"/>
      <c r="F227" s="896"/>
      <c r="G227" s="896"/>
      <c r="H227" s="901" t="str">
        <f t="array" ref="H227">IF(ISERROR(INDEX(גיליון3!$U$14:$X$28,MATCH('דיווח פרטני'!G227,גיליון3!$T$14:$T$28,0),MATCH('דיווח פרטני'!C227,גיליון3!$U$13:$X$13,0)))," ",INDEX(גיליון3!$U$14:$X$28,MATCH('דיווח פרטני'!G227,גיליון3!$T$14:$T$28,0),MATCH('דיווח פרטני'!C227,גיליון3!$U$13:$X$13,0)))</f>
        <v xml:space="preserve"> </v>
      </c>
      <c r="I227" s="896"/>
      <c r="J227" s="896"/>
    </row>
    <row r="228" spans="1:10" ht="18" customHeight="1" thickBot="1" x14ac:dyDescent="0.4">
      <c r="A228" s="896"/>
      <c r="B228" s="896"/>
      <c r="C228" s="896"/>
      <c r="D228" s="896"/>
      <c r="E228" s="897"/>
      <c r="F228" s="896"/>
      <c r="G228" s="896"/>
      <c r="H228" s="901" t="str">
        <f t="array" ref="H228">IF(ISERROR(INDEX(גיליון3!$U$14:$X$28,MATCH('דיווח פרטני'!G228,גיליון3!$T$14:$T$28,0),MATCH('דיווח פרטני'!C228,גיליון3!$U$13:$X$13,0)))," ",INDEX(גיליון3!$U$14:$X$28,MATCH('דיווח פרטני'!G228,גיליון3!$T$14:$T$28,0),MATCH('דיווח פרטני'!C228,גיליון3!$U$13:$X$13,0)))</f>
        <v xml:space="preserve"> </v>
      </c>
      <c r="I228" s="896"/>
      <c r="J228" s="896"/>
    </row>
    <row r="229" spans="1:10" ht="18" customHeight="1" thickBot="1" x14ac:dyDescent="0.4">
      <c r="A229" s="896"/>
      <c r="B229" s="896"/>
      <c r="C229" s="896"/>
      <c r="D229" s="896"/>
      <c r="E229" s="897"/>
      <c r="F229" s="896"/>
      <c r="G229" s="896"/>
      <c r="H229" s="901" t="str">
        <f t="array" ref="H229">IF(ISERROR(INDEX(גיליון3!$U$14:$X$28,MATCH('דיווח פרטני'!G229,גיליון3!$T$14:$T$28,0),MATCH('דיווח פרטני'!C229,גיליון3!$U$13:$X$13,0)))," ",INDEX(גיליון3!$U$14:$X$28,MATCH('דיווח פרטני'!G229,גיליון3!$T$14:$T$28,0),MATCH('דיווח פרטני'!C229,גיליון3!$U$13:$X$13,0)))</f>
        <v xml:space="preserve"> </v>
      </c>
      <c r="I229" s="896"/>
      <c r="J229" s="896"/>
    </row>
    <row r="230" spans="1:10" ht="18" customHeight="1" thickBot="1" x14ac:dyDescent="0.4">
      <c r="A230" s="896"/>
      <c r="B230" s="896"/>
      <c r="C230" s="896"/>
      <c r="D230" s="896"/>
      <c r="E230" s="897"/>
      <c r="F230" s="896"/>
      <c r="G230" s="896"/>
      <c r="H230" s="901" t="str">
        <f t="array" ref="H230">IF(ISERROR(INDEX(גיליון3!$U$14:$X$28,MATCH('דיווח פרטני'!G230,גיליון3!$T$14:$T$28,0),MATCH('דיווח פרטני'!C230,גיליון3!$U$13:$X$13,0)))," ",INDEX(גיליון3!$U$14:$X$28,MATCH('דיווח פרטני'!G230,גיליון3!$T$14:$T$28,0),MATCH('דיווח פרטני'!C230,גיליון3!$U$13:$X$13,0)))</f>
        <v xml:space="preserve"> </v>
      </c>
      <c r="I230" s="896"/>
      <c r="J230" s="896"/>
    </row>
    <row r="231" spans="1:10" ht="18" customHeight="1" thickBot="1" x14ac:dyDescent="0.4">
      <c r="A231" s="896"/>
      <c r="B231" s="896"/>
      <c r="C231" s="896"/>
      <c r="D231" s="896"/>
      <c r="E231" s="897"/>
      <c r="F231" s="896"/>
      <c r="G231" s="896"/>
      <c r="H231" s="901" t="str">
        <f t="array" ref="H231">IF(ISERROR(INDEX(גיליון3!$U$14:$X$28,MATCH('דיווח פרטני'!G231,גיליון3!$T$14:$T$28,0),MATCH('דיווח פרטני'!C231,גיליון3!$U$13:$X$13,0)))," ",INDEX(גיליון3!$U$14:$X$28,MATCH('דיווח פרטני'!G231,גיליון3!$T$14:$T$28,0),MATCH('דיווח פרטני'!C231,גיליון3!$U$13:$X$13,0)))</f>
        <v xml:space="preserve"> </v>
      </c>
      <c r="I231" s="896"/>
      <c r="J231" s="896"/>
    </row>
    <row r="232" spans="1:10" ht="18" customHeight="1" thickBot="1" x14ac:dyDescent="0.4">
      <c r="A232" s="896"/>
      <c r="B232" s="896"/>
      <c r="C232" s="896"/>
      <c r="D232" s="896"/>
      <c r="E232" s="897"/>
      <c r="F232" s="896"/>
      <c r="G232" s="896"/>
      <c r="H232" s="901" t="str">
        <f t="array" ref="H232">IF(ISERROR(INDEX(גיליון3!$U$14:$X$28,MATCH('דיווח פרטני'!G232,גיליון3!$T$14:$T$28,0),MATCH('דיווח פרטני'!C232,גיליון3!$U$13:$X$13,0)))," ",INDEX(גיליון3!$U$14:$X$28,MATCH('דיווח פרטני'!G232,גיליון3!$T$14:$T$28,0),MATCH('דיווח פרטני'!C232,גיליון3!$U$13:$X$13,0)))</f>
        <v xml:space="preserve"> </v>
      </c>
      <c r="I232" s="896"/>
      <c r="J232" s="896"/>
    </row>
    <row r="233" spans="1:10" ht="18" customHeight="1" thickBot="1" x14ac:dyDescent="0.4">
      <c r="A233" s="896"/>
      <c r="B233" s="896"/>
      <c r="C233" s="896"/>
      <c r="D233" s="896"/>
      <c r="E233" s="897"/>
      <c r="F233" s="896"/>
      <c r="G233" s="896"/>
      <c r="H233" s="901" t="str">
        <f t="array" ref="H233">IF(ISERROR(INDEX(גיליון3!$U$14:$X$28,MATCH('דיווח פרטני'!G233,גיליון3!$T$14:$T$28,0),MATCH('דיווח פרטני'!C233,גיליון3!$U$13:$X$13,0)))," ",INDEX(גיליון3!$U$14:$X$28,MATCH('דיווח פרטני'!G233,גיליון3!$T$14:$T$28,0),MATCH('דיווח פרטני'!C233,גיליון3!$U$13:$X$13,0)))</f>
        <v xml:space="preserve"> </v>
      </c>
      <c r="I233" s="896"/>
      <c r="J233" s="896"/>
    </row>
    <row r="234" spans="1:10" ht="18" customHeight="1" thickBot="1" x14ac:dyDescent="0.4">
      <c r="A234" s="896"/>
      <c r="B234" s="896"/>
      <c r="C234" s="896"/>
      <c r="D234" s="896"/>
      <c r="E234" s="897"/>
      <c r="F234" s="896"/>
      <c r="G234" s="896"/>
      <c r="H234" s="901" t="str">
        <f t="array" ref="H234">IF(ISERROR(INDEX(גיליון3!$U$14:$X$28,MATCH('דיווח פרטני'!G234,גיליון3!$T$14:$T$28,0),MATCH('דיווח פרטני'!C234,גיליון3!$U$13:$X$13,0)))," ",INDEX(גיליון3!$U$14:$X$28,MATCH('דיווח פרטני'!G234,גיליון3!$T$14:$T$28,0),MATCH('דיווח פרטני'!C234,גיליון3!$U$13:$X$13,0)))</f>
        <v xml:space="preserve"> </v>
      </c>
      <c r="I234" s="896"/>
      <c r="J234" s="896"/>
    </row>
    <row r="235" spans="1:10" ht="18" customHeight="1" thickBot="1" x14ac:dyDescent="0.4">
      <c r="A235" s="896"/>
      <c r="B235" s="896"/>
      <c r="C235" s="896"/>
      <c r="D235" s="896"/>
      <c r="E235" s="897"/>
      <c r="F235" s="896"/>
      <c r="G235" s="896"/>
      <c r="H235" s="901" t="str">
        <f t="array" ref="H235">IF(ISERROR(INDEX(גיליון3!$U$14:$X$28,MATCH('דיווח פרטני'!G235,גיליון3!$T$14:$T$28,0),MATCH('דיווח פרטני'!C235,גיליון3!$U$13:$X$13,0)))," ",INDEX(גיליון3!$U$14:$X$28,MATCH('דיווח פרטני'!G235,גיליון3!$T$14:$T$28,0),MATCH('דיווח פרטני'!C235,גיליון3!$U$13:$X$13,0)))</f>
        <v xml:space="preserve"> </v>
      </c>
      <c r="I235" s="896"/>
      <c r="J235" s="896"/>
    </row>
    <row r="236" spans="1:10" ht="18" customHeight="1" thickBot="1" x14ac:dyDescent="0.4">
      <c r="A236" s="896"/>
      <c r="B236" s="896"/>
      <c r="C236" s="896"/>
      <c r="D236" s="896"/>
      <c r="E236" s="897"/>
      <c r="F236" s="896"/>
      <c r="G236" s="896"/>
      <c r="H236" s="901" t="str">
        <f t="array" ref="H236">IF(ISERROR(INDEX(גיליון3!$U$14:$X$28,MATCH('דיווח פרטני'!G236,גיליון3!$T$14:$T$28,0),MATCH('דיווח פרטני'!C236,גיליון3!$U$13:$X$13,0)))," ",INDEX(גיליון3!$U$14:$X$28,MATCH('דיווח פרטני'!G236,גיליון3!$T$14:$T$28,0),MATCH('דיווח פרטני'!C236,גיליון3!$U$13:$X$13,0)))</f>
        <v xml:space="preserve"> </v>
      </c>
      <c r="I236" s="896"/>
      <c r="J236" s="896"/>
    </row>
    <row r="237" spans="1:10" ht="18" customHeight="1" thickBot="1" x14ac:dyDescent="0.4">
      <c r="A237" s="896"/>
      <c r="B237" s="896"/>
      <c r="C237" s="896"/>
      <c r="D237" s="896"/>
      <c r="E237" s="897"/>
      <c r="F237" s="896"/>
      <c r="G237" s="896"/>
      <c r="H237" s="901" t="str">
        <f t="array" ref="H237">IF(ISERROR(INDEX(גיליון3!$U$14:$X$28,MATCH('דיווח פרטני'!G237,גיליון3!$T$14:$T$28,0),MATCH('דיווח פרטני'!C237,גיליון3!$U$13:$X$13,0)))," ",INDEX(גיליון3!$U$14:$X$28,MATCH('דיווח פרטני'!G237,גיליון3!$T$14:$T$28,0),MATCH('דיווח פרטני'!C237,גיליון3!$U$13:$X$13,0)))</f>
        <v xml:space="preserve"> </v>
      </c>
      <c r="I237" s="896"/>
      <c r="J237" s="896"/>
    </row>
    <row r="238" spans="1:10" ht="18" customHeight="1" thickBot="1" x14ac:dyDescent="0.4">
      <c r="A238" s="896"/>
      <c r="B238" s="896"/>
      <c r="C238" s="896"/>
      <c r="D238" s="896"/>
      <c r="E238" s="897"/>
      <c r="F238" s="896"/>
      <c r="G238" s="896"/>
      <c r="H238" s="901" t="str">
        <f t="array" ref="H238">IF(ISERROR(INDEX(גיליון3!$U$14:$X$28,MATCH('דיווח פרטני'!G238,גיליון3!$T$14:$T$28,0),MATCH('דיווח פרטני'!C238,גיליון3!$U$13:$X$13,0)))," ",INDEX(גיליון3!$U$14:$X$28,MATCH('דיווח פרטני'!G238,גיליון3!$T$14:$T$28,0),MATCH('דיווח פרטני'!C238,גיליון3!$U$13:$X$13,0)))</f>
        <v xml:space="preserve"> </v>
      </c>
      <c r="I238" s="896"/>
      <c r="J238" s="896"/>
    </row>
    <row r="239" spans="1:10" ht="18" customHeight="1" thickBot="1" x14ac:dyDescent="0.4">
      <c r="A239" s="896"/>
      <c r="B239" s="896"/>
      <c r="C239" s="896"/>
      <c r="D239" s="896"/>
      <c r="E239" s="897"/>
      <c r="F239" s="896"/>
      <c r="G239" s="896"/>
      <c r="H239" s="901" t="str">
        <f t="array" ref="H239">IF(ISERROR(INDEX(גיליון3!$U$14:$X$28,MATCH('דיווח פרטני'!G239,גיליון3!$T$14:$T$28,0),MATCH('דיווח פרטני'!C239,גיליון3!$U$13:$X$13,0)))," ",INDEX(גיליון3!$U$14:$X$28,MATCH('דיווח פרטני'!G239,גיליון3!$T$14:$T$28,0),MATCH('דיווח פרטני'!C239,גיליון3!$U$13:$X$13,0)))</f>
        <v xml:space="preserve"> </v>
      </c>
      <c r="I239" s="896"/>
      <c r="J239" s="896"/>
    </row>
    <row r="240" spans="1:10" ht="18" customHeight="1" thickBot="1" x14ac:dyDescent="0.4">
      <c r="A240" s="896"/>
      <c r="B240" s="896"/>
      <c r="C240" s="896"/>
      <c r="D240" s="896"/>
      <c r="E240" s="897"/>
      <c r="F240" s="896"/>
      <c r="G240" s="896"/>
      <c r="H240" s="901" t="str">
        <f t="array" ref="H240">IF(ISERROR(INDEX(גיליון3!$U$14:$X$28,MATCH('דיווח פרטני'!G240,גיליון3!$T$14:$T$28,0),MATCH('דיווח פרטני'!C240,גיליון3!$U$13:$X$13,0)))," ",INDEX(גיליון3!$U$14:$X$28,MATCH('דיווח פרטני'!G240,גיליון3!$T$14:$T$28,0),MATCH('דיווח פרטני'!C240,גיליון3!$U$13:$X$13,0)))</f>
        <v xml:space="preserve"> </v>
      </c>
      <c r="I240" s="896"/>
      <c r="J240" s="896"/>
    </row>
    <row r="241" spans="1:10" ht="18" customHeight="1" thickBot="1" x14ac:dyDescent="0.4">
      <c r="A241" s="896"/>
      <c r="B241" s="896"/>
      <c r="C241" s="896"/>
      <c r="D241" s="896"/>
      <c r="E241" s="897"/>
      <c r="F241" s="896"/>
      <c r="G241" s="896"/>
      <c r="H241" s="901" t="str">
        <f t="array" ref="H241">IF(ISERROR(INDEX(גיליון3!$U$14:$X$28,MATCH('דיווח פרטני'!G241,גיליון3!$T$14:$T$28,0),MATCH('דיווח פרטני'!C241,גיליון3!$U$13:$X$13,0)))," ",INDEX(גיליון3!$U$14:$X$28,MATCH('דיווח פרטני'!G241,גיליון3!$T$14:$T$28,0),MATCH('דיווח פרטני'!C241,גיליון3!$U$13:$X$13,0)))</f>
        <v xml:space="preserve"> </v>
      </c>
      <c r="I241" s="896"/>
      <c r="J241" s="896"/>
    </row>
    <row r="242" spans="1:10" ht="18" customHeight="1" thickBot="1" x14ac:dyDescent="0.4">
      <c r="A242" s="896"/>
      <c r="B242" s="896"/>
      <c r="C242" s="896"/>
      <c r="D242" s="896"/>
      <c r="E242" s="897"/>
      <c r="F242" s="896"/>
      <c r="G242" s="896"/>
      <c r="H242" s="901" t="str">
        <f t="array" ref="H242">IF(ISERROR(INDEX(גיליון3!$U$14:$X$28,MATCH('דיווח פרטני'!G242,גיליון3!$T$14:$T$28,0),MATCH('דיווח פרטני'!C242,גיליון3!$U$13:$X$13,0)))," ",INDEX(גיליון3!$U$14:$X$28,MATCH('דיווח פרטני'!G242,גיליון3!$T$14:$T$28,0),MATCH('דיווח פרטני'!C242,גיליון3!$U$13:$X$13,0)))</f>
        <v xml:space="preserve"> </v>
      </c>
      <c r="I242" s="896"/>
      <c r="J242" s="896"/>
    </row>
    <row r="243" spans="1:10" ht="18" customHeight="1" thickBot="1" x14ac:dyDescent="0.4">
      <c r="A243" s="896"/>
      <c r="B243" s="896"/>
      <c r="C243" s="896"/>
      <c r="D243" s="896"/>
      <c r="E243" s="897"/>
      <c r="F243" s="896"/>
      <c r="G243" s="896"/>
      <c r="H243" s="901" t="str">
        <f t="array" ref="H243">IF(ISERROR(INDEX(גיליון3!$U$14:$X$28,MATCH('דיווח פרטני'!G243,גיליון3!$T$14:$T$28,0),MATCH('דיווח פרטני'!C243,גיליון3!$U$13:$X$13,0)))," ",INDEX(גיליון3!$U$14:$X$28,MATCH('דיווח פרטני'!G243,גיליון3!$T$14:$T$28,0),MATCH('דיווח פרטני'!C243,גיליון3!$U$13:$X$13,0)))</f>
        <v xml:space="preserve"> </v>
      </c>
      <c r="I243" s="896"/>
      <c r="J243" s="896"/>
    </row>
    <row r="244" spans="1:10" ht="18" customHeight="1" thickBot="1" x14ac:dyDescent="0.4">
      <c r="A244" s="896"/>
      <c r="B244" s="896"/>
      <c r="C244" s="896"/>
      <c r="D244" s="896"/>
      <c r="E244" s="897"/>
      <c r="F244" s="896"/>
      <c r="G244" s="896"/>
      <c r="H244" s="901" t="str">
        <f t="array" ref="H244">IF(ISERROR(INDEX(גיליון3!$U$14:$X$28,MATCH('דיווח פרטני'!G244,גיליון3!$T$14:$T$28,0),MATCH('דיווח פרטני'!C244,גיליון3!$U$13:$X$13,0)))," ",INDEX(גיליון3!$U$14:$X$28,MATCH('דיווח פרטני'!G244,גיליון3!$T$14:$T$28,0),MATCH('דיווח פרטני'!C244,גיליון3!$U$13:$X$13,0)))</f>
        <v xml:space="preserve"> </v>
      </c>
      <c r="I244" s="896"/>
      <c r="J244" s="896"/>
    </row>
    <row r="245" spans="1:10" ht="18" customHeight="1" thickBot="1" x14ac:dyDescent="0.4">
      <c r="A245" s="896"/>
      <c r="B245" s="896"/>
      <c r="C245" s="896"/>
      <c r="D245" s="896"/>
      <c r="E245" s="897"/>
      <c r="F245" s="896"/>
      <c r="G245" s="896"/>
      <c r="H245" s="901" t="str">
        <f t="array" ref="H245">IF(ISERROR(INDEX(גיליון3!$U$14:$X$28,MATCH('דיווח פרטני'!G245,גיליון3!$T$14:$T$28,0),MATCH('דיווח פרטני'!C245,גיליון3!$U$13:$X$13,0)))," ",INDEX(גיליון3!$U$14:$X$28,MATCH('דיווח פרטני'!G245,גיליון3!$T$14:$T$28,0),MATCH('דיווח פרטני'!C245,גיליון3!$U$13:$X$13,0)))</f>
        <v xml:space="preserve"> </v>
      </c>
      <c r="I245" s="896"/>
      <c r="J245" s="896"/>
    </row>
    <row r="246" spans="1:10" ht="18" customHeight="1" thickBot="1" x14ac:dyDescent="0.4">
      <c r="A246" s="896"/>
      <c r="B246" s="896"/>
      <c r="C246" s="896"/>
      <c r="D246" s="896"/>
      <c r="E246" s="897"/>
      <c r="F246" s="896"/>
      <c r="G246" s="896"/>
      <c r="H246" s="901" t="str">
        <f t="array" ref="H246">IF(ISERROR(INDEX(גיליון3!$U$14:$X$28,MATCH('דיווח פרטני'!G246,גיליון3!$T$14:$T$28,0),MATCH('דיווח פרטני'!C246,גיליון3!$U$13:$X$13,0)))," ",INDEX(גיליון3!$U$14:$X$28,MATCH('דיווח פרטני'!G246,גיליון3!$T$14:$T$28,0),MATCH('דיווח פרטני'!C246,גיליון3!$U$13:$X$13,0)))</f>
        <v xml:space="preserve"> </v>
      </c>
      <c r="I246" s="896"/>
      <c r="J246" s="896"/>
    </row>
    <row r="247" spans="1:10" ht="18" customHeight="1" thickBot="1" x14ac:dyDescent="0.4">
      <c r="A247" s="896"/>
      <c r="B247" s="896"/>
      <c r="C247" s="896"/>
      <c r="D247" s="896"/>
      <c r="E247" s="897"/>
      <c r="F247" s="896"/>
      <c r="G247" s="896"/>
      <c r="H247" s="901" t="str">
        <f t="array" ref="H247">IF(ISERROR(INDEX(גיליון3!$U$14:$X$28,MATCH('דיווח פרטני'!G247,גיליון3!$T$14:$T$28,0),MATCH('דיווח פרטני'!C247,גיליון3!$U$13:$X$13,0)))," ",INDEX(גיליון3!$U$14:$X$28,MATCH('דיווח פרטני'!G247,גיליון3!$T$14:$T$28,0),MATCH('דיווח פרטני'!C247,גיליון3!$U$13:$X$13,0)))</f>
        <v xml:space="preserve"> </v>
      </c>
      <c r="I247" s="896"/>
      <c r="J247" s="896"/>
    </row>
    <row r="248" spans="1:10" ht="18" customHeight="1" thickBot="1" x14ac:dyDescent="0.4">
      <c r="A248" s="896"/>
      <c r="B248" s="896"/>
      <c r="C248" s="896"/>
      <c r="D248" s="896"/>
      <c r="E248" s="897"/>
      <c r="F248" s="896"/>
      <c r="G248" s="896"/>
      <c r="H248" s="901" t="str">
        <f t="array" ref="H248">IF(ISERROR(INDEX(גיליון3!$U$14:$X$28,MATCH('דיווח פרטני'!G248,גיליון3!$T$14:$T$28,0),MATCH('דיווח פרטני'!C248,גיליון3!$U$13:$X$13,0)))," ",INDEX(גיליון3!$U$14:$X$28,MATCH('דיווח פרטני'!G248,גיליון3!$T$14:$T$28,0),MATCH('דיווח פרטני'!C248,גיליון3!$U$13:$X$13,0)))</f>
        <v xml:space="preserve"> </v>
      </c>
      <c r="I248" s="896"/>
      <c r="J248" s="896"/>
    </row>
    <row r="249" spans="1:10" ht="18" customHeight="1" thickBot="1" x14ac:dyDescent="0.4">
      <c r="A249" s="896"/>
      <c r="B249" s="896"/>
      <c r="C249" s="896"/>
      <c r="D249" s="896"/>
      <c r="E249" s="897"/>
      <c r="F249" s="896"/>
      <c r="G249" s="896"/>
      <c r="H249" s="901" t="str">
        <f t="array" ref="H249">IF(ISERROR(INDEX(גיליון3!$U$14:$X$28,MATCH('דיווח פרטני'!G249,גיליון3!$T$14:$T$28,0),MATCH('דיווח פרטני'!C249,גיליון3!$U$13:$X$13,0)))," ",INDEX(גיליון3!$U$14:$X$28,MATCH('דיווח פרטני'!G249,גיליון3!$T$14:$T$28,0),MATCH('דיווח פרטני'!C249,גיליון3!$U$13:$X$13,0)))</f>
        <v xml:space="preserve"> </v>
      </c>
      <c r="I249" s="896"/>
      <c r="J249" s="896"/>
    </row>
    <row r="250" spans="1:10" ht="18" customHeight="1" thickBot="1" x14ac:dyDescent="0.4">
      <c r="A250" s="896"/>
      <c r="B250" s="896"/>
      <c r="C250" s="896"/>
      <c r="D250" s="896"/>
      <c r="E250" s="897"/>
      <c r="F250" s="896"/>
      <c r="G250" s="896"/>
      <c r="H250" s="901" t="str">
        <f t="array" ref="H250">IF(ISERROR(INDEX(גיליון3!$U$14:$X$28,MATCH('דיווח פרטני'!G250,גיליון3!$T$14:$T$28,0),MATCH('דיווח פרטני'!C250,גיליון3!$U$13:$X$13,0)))," ",INDEX(גיליון3!$U$14:$X$28,MATCH('דיווח פרטני'!G250,גיליון3!$T$14:$T$28,0),MATCH('דיווח פרטני'!C250,גיליון3!$U$13:$X$13,0)))</f>
        <v xml:space="preserve"> </v>
      </c>
      <c r="I250" s="896"/>
      <c r="J250" s="896"/>
    </row>
    <row r="251" spans="1:10" ht="18" customHeight="1" thickBot="1" x14ac:dyDescent="0.4">
      <c r="A251" s="896"/>
      <c r="B251" s="896"/>
      <c r="C251" s="896"/>
      <c r="D251" s="896"/>
      <c r="E251" s="897"/>
      <c r="F251" s="896"/>
      <c r="G251" s="896"/>
      <c r="H251" s="901" t="str">
        <f t="array" ref="H251">IF(ISERROR(INDEX(גיליון3!$U$14:$X$28,MATCH('דיווח פרטני'!G251,גיליון3!$T$14:$T$28,0),MATCH('דיווח פרטני'!C251,גיליון3!$U$13:$X$13,0)))," ",INDEX(גיליון3!$U$14:$X$28,MATCH('דיווח פרטני'!G251,גיליון3!$T$14:$T$28,0),MATCH('דיווח פרטני'!C251,גיליון3!$U$13:$X$13,0)))</f>
        <v xml:space="preserve"> </v>
      </c>
      <c r="I251" s="896"/>
      <c r="J251" s="896"/>
    </row>
    <row r="252" spans="1:10" ht="18" customHeight="1" thickBot="1" x14ac:dyDescent="0.4">
      <c r="A252" s="896"/>
      <c r="B252" s="896"/>
      <c r="C252" s="896"/>
      <c r="D252" s="896"/>
      <c r="E252" s="897"/>
      <c r="F252" s="896"/>
      <c r="G252" s="896"/>
      <c r="H252" s="901" t="str">
        <f t="array" ref="H252">IF(ISERROR(INDEX(גיליון3!$U$14:$X$28,MATCH('דיווח פרטני'!G252,גיליון3!$T$14:$T$28,0),MATCH('דיווח פרטני'!C252,גיליון3!$U$13:$X$13,0)))," ",INDEX(גיליון3!$U$14:$X$28,MATCH('דיווח פרטני'!G252,גיליון3!$T$14:$T$28,0),MATCH('דיווח פרטני'!C252,גיליון3!$U$13:$X$13,0)))</f>
        <v xml:space="preserve"> </v>
      </c>
      <c r="I252" s="896"/>
      <c r="J252" s="896"/>
    </row>
    <row r="253" spans="1:10" ht="18" customHeight="1" thickBot="1" x14ac:dyDescent="0.4">
      <c r="A253" s="896"/>
      <c r="B253" s="896"/>
      <c r="C253" s="896"/>
      <c r="D253" s="896"/>
      <c r="E253" s="897"/>
      <c r="F253" s="896"/>
      <c r="G253" s="896"/>
      <c r="H253" s="901" t="str">
        <f t="array" ref="H253">IF(ISERROR(INDEX(גיליון3!$U$14:$X$28,MATCH('דיווח פרטני'!G253,גיליון3!$T$14:$T$28,0),MATCH('דיווח פרטני'!C253,גיליון3!$U$13:$X$13,0)))," ",INDEX(גיליון3!$U$14:$X$28,MATCH('דיווח פרטני'!G253,גיליון3!$T$14:$T$28,0),MATCH('דיווח פרטני'!C253,גיליון3!$U$13:$X$13,0)))</f>
        <v xml:space="preserve"> </v>
      </c>
      <c r="I253" s="896"/>
      <c r="J253" s="896"/>
    </row>
    <row r="254" spans="1:10" ht="18" customHeight="1" thickBot="1" x14ac:dyDescent="0.4">
      <c r="A254" s="896"/>
      <c r="B254" s="896"/>
      <c r="C254" s="896"/>
      <c r="D254" s="896"/>
      <c r="E254" s="897"/>
      <c r="F254" s="896"/>
      <c r="G254" s="896"/>
      <c r="H254" s="901" t="str">
        <f t="array" ref="H254">IF(ISERROR(INDEX(גיליון3!$U$14:$X$28,MATCH('דיווח פרטני'!G254,גיליון3!$T$14:$T$28,0),MATCH('דיווח פרטני'!C254,גיליון3!$U$13:$X$13,0)))," ",INDEX(גיליון3!$U$14:$X$28,MATCH('דיווח פרטני'!G254,גיליון3!$T$14:$T$28,0),MATCH('דיווח פרטני'!C254,גיליון3!$U$13:$X$13,0)))</f>
        <v xml:space="preserve"> </v>
      </c>
      <c r="I254" s="896"/>
      <c r="J254" s="896"/>
    </row>
    <row r="255" spans="1:10" ht="18" customHeight="1" thickBot="1" x14ac:dyDescent="0.4">
      <c r="A255" s="896"/>
      <c r="B255" s="896"/>
      <c r="C255" s="896"/>
      <c r="D255" s="896"/>
      <c r="E255" s="897"/>
      <c r="F255" s="896"/>
      <c r="G255" s="896"/>
      <c r="H255" s="901" t="str">
        <f t="array" ref="H255">IF(ISERROR(INDEX(גיליון3!$U$14:$X$28,MATCH('דיווח פרטני'!G255,גיליון3!$T$14:$T$28,0),MATCH('דיווח פרטני'!C255,גיליון3!$U$13:$X$13,0)))," ",INDEX(גיליון3!$U$14:$X$28,MATCH('דיווח פרטני'!G255,גיליון3!$T$14:$T$28,0),MATCH('דיווח פרטני'!C255,גיליון3!$U$13:$X$13,0)))</f>
        <v xml:space="preserve"> </v>
      </c>
      <c r="I255" s="896"/>
      <c r="J255" s="896"/>
    </row>
    <row r="256" spans="1:10" ht="18" customHeight="1" thickBot="1" x14ac:dyDescent="0.4">
      <c r="A256" s="896"/>
      <c r="B256" s="896"/>
      <c r="C256" s="896"/>
      <c r="D256" s="896"/>
      <c r="E256" s="897"/>
      <c r="F256" s="896"/>
      <c r="G256" s="896"/>
      <c r="H256" s="901" t="str">
        <f t="array" ref="H256">IF(ISERROR(INDEX(גיליון3!$U$14:$X$28,MATCH('דיווח פרטני'!G256,גיליון3!$T$14:$T$28,0),MATCH('דיווח פרטני'!C256,גיליון3!$U$13:$X$13,0)))," ",INDEX(גיליון3!$U$14:$X$28,MATCH('דיווח פרטני'!G256,גיליון3!$T$14:$T$28,0),MATCH('דיווח פרטני'!C256,גיליון3!$U$13:$X$13,0)))</f>
        <v xml:space="preserve"> </v>
      </c>
      <c r="I256" s="896"/>
      <c r="J256" s="896"/>
    </row>
    <row r="257" spans="1:10" ht="18" customHeight="1" thickBot="1" x14ac:dyDescent="0.4">
      <c r="A257" s="896"/>
      <c r="B257" s="896"/>
      <c r="C257" s="896"/>
      <c r="D257" s="896"/>
      <c r="E257" s="897"/>
      <c r="F257" s="896"/>
      <c r="G257" s="896"/>
      <c r="H257" s="901" t="str">
        <f t="array" ref="H257">IF(ISERROR(INDEX(גיליון3!$U$14:$X$28,MATCH('דיווח פרטני'!G257,גיליון3!$T$14:$T$28,0),MATCH('דיווח פרטני'!C257,גיליון3!$U$13:$X$13,0)))," ",INDEX(גיליון3!$U$14:$X$28,MATCH('דיווח פרטני'!G257,גיליון3!$T$14:$T$28,0),MATCH('דיווח פרטני'!C257,גיליון3!$U$13:$X$13,0)))</f>
        <v xml:space="preserve"> </v>
      </c>
      <c r="I257" s="896"/>
      <c r="J257" s="896"/>
    </row>
    <row r="258" spans="1:10" ht="18" customHeight="1" thickBot="1" x14ac:dyDescent="0.4">
      <c r="A258" s="896"/>
      <c r="B258" s="896"/>
      <c r="C258" s="896"/>
      <c r="D258" s="896"/>
      <c r="E258" s="897"/>
      <c r="F258" s="896"/>
      <c r="G258" s="896"/>
      <c r="H258" s="901" t="str">
        <f t="array" ref="H258">IF(ISERROR(INDEX(גיליון3!$U$14:$X$28,MATCH('דיווח פרטני'!G258,גיליון3!$T$14:$T$28,0),MATCH('דיווח פרטני'!C258,גיליון3!$U$13:$X$13,0)))," ",INDEX(גיליון3!$U$14:$X$28,MATCH('דיווח פרטני'!G258,גיליון3!$T$14:$T$28,0),MATCH('דיווח פרטני'!C258,גיליון3!$U$13:$X$13,0)))</f>
        <v xml:space="preserve"> </v>
      </c>
      <c r="I258" s="896"/>
      <c r="J258" s="896"/>
    </row>
    <row r="259" spans="1:10" ht="18" customHeight="1" thickBot="1" x14ac:dyDescent="0.4">
      <c r="A259" s="896"/>
      <c r="B259" s="896"/>
      <c r="C259" s="896"/>
      <c r="D259" s="896"/>
      <c r="E259" s="897"/>
      <c r="F259" s="896"/>
      <c r="G259" s="896"/>
      <c r="H259" s="901" t="str">
        <f t="array" ref="H259">IF(ISERROR(INDEX(גיליון3!$U$14:$X$28,MATCH('דיווח פרטני'!G259,גיליון3!$T$14:$T$28,0),MATCH('דיווח פרטני'!C259,גיליון3!$U$13:$X$13,0)))," ",INDEX(גיליון3!$U$14:$X$28,MATCH('דיווח פרטני'!G259,גיליון3!$T$14:$T$28,0),MATCH('דיווח פרטני'!C259,גיליון3!$U$13:$X$13,0)))</f>
        <v xml:space="preserve"> </v>
      </c>
      <c r="I259" s="896"/>
      <c r="J259" s="896"/>
    </row>
    <row r="260" spans="1:10" ht="18" customHeight="1" thickBot="1" x14ac:dyDescent="0.4">
      <c r="A260" s="896"/>
      <c r="B260" s="896"/>
      <c r="C260" s="896"/>
      <c r="D260" s="896"/>
      <c r="E260" s="897"/>
      <c r="F260" s="896"/>
      <c r="G260" s="896"/>
      <c r="H260" s="901" t="str">
        <f t="array" ref="H260">IF(ISERROR(INDEX(גיליון3!$U$14:$X$28,MATCH('דיווח פרטני'!G260,גיליון3!$T$14:$T$28,0),MATCH('דיווח פרטני'!C260,גיליון3!$U$13:$X$13,0)))," ",INDEX(גיליון3!$U$14:$X$28,MATCH('דיווח פרטני'!G260,גיליון3!$T$14:$T$28,0),MATCH('דיווח פרטני'!C260,גיליון3!$U$13:$X$13,0)))</f>
        <v xml:space="preserve"> </v>
      </c>
      <c r="I260" s="896"/>
      <c r="J260" s="896"/>
    </row>
    <row r="261" spans="1:10" ht="18" customHeight="1" thickBot="1" x14ac:dyDescent="0.4">
      <c r="A261" s="896"/>
      <c r="B261" s="896"/>
      <c r="C261" s="896"/>
      <c r="D261" s="896"/>
      <c r="E261" s="897"/>
      <c r="F261" s="896"/>
      <c r="G261" s="896"/>
      <c r="H261" s="901" t="str">
        <f t="array" ref="H261">IF(ISERROR(INDEX(גיליון3!$U$14:$X$28,MATCH('דיווח פרטני'!G261,גיליון3!$T$14:$T$28,0),MATCH('דיווח פרטני'!C261,גיליון3!$U$13:$X$13,0)))," ",INDEX(גיליון3!$U$14:$X$28,MATCH('דיווח פרטני'!G261,גיליון3!$T$14:$T$28,0),MATCH('דיווח פרטני'!C261,גיליון3!$U$13:$X$13,0)))</f>
        <v xml:space="preserve"> </v>
      </c>
      <c r="I261" s="896"/>
      <c r="J261" s="896"/>
    </row>
    <row r="262" spans="1:10" ht="18" customHeight="1" thickBot="1" x14ac:dyDescent="0.4">
      <c r="A262" s="896"/>
      <c r="B262" s="896"/>
      <c r="C262" s="896"/>
      <c r="D262" s="896"/>
      <c r="E262" s="897"/>
      <c r="F262" s="896"/>
      <c r="G262" s="896"/>
      <c r="H262" s="901" t="str">
        <f t="array" ref="H262">IF(ISERROR(INDEX(גיליון3!$U$14:$X$28,MATCH('דיווח פרטני'!G262,גיליון3!$T$14:$T$28,0),MATCH('דיווח פרטני'!C262,גיליון3!$U$13:$X$13,0)))," ",INDEX(גיליון3!$U$14:$X$28,MATCH('דיווח פרטני'!G262,גיליון3!$T$14:$T$28,0),MATCH('דיווח פרטני'!C262,גיליון3!$U$13:$X$13,0)))</f>
        <v xml:space="preserve"> </v>
      </c>
      <c r="I262" s="896"/>
      <c r="J262" s="896"/>
    </row>
    <row r="263" spans="1:10" ht="18" customHeight="1" thickBot="1" x14ac:dyDescent="0.4">
      <c r="A263" s="896"/>
      <c r="B263" s="896"/>
      <c r="C263" s="896"/>
      <c r="D263" s="896"/>
      <c r="E263" s="897"/>
      <c r="F263" s="896"/>
      <c r="G263" s="896"/>
      <c r="H263" s="901" t="str">
        <f t="array" ref="H263">IF(ISERROR(INDEX(גיליון3!$U$14:$X$28,MATCH('דיווח פרטני'!G263,גיליון3!$T$14:$T$28,0),MATCH('דיווח פרטני'!C263,גיליון3!$U$13:$X$13,0)))," ",INDEX(גיליון3!$U$14:$X$28,MATCH('דיווח פרטני'!G263,גיליון3!$T$14:$T$28,0),MATCH('דיווח פרטני'!C263,גיליון3!$U$13:$X$13,0)))</f>
        <v xml:space="preserve"> </v>
      </c>
      <c r="I263" s="896"/>
      <c r="J263" s="896"/>
    </row>
    <row r="264" spans="1:10" ht="18" customHeight="1" thickBot="1" x14ac:dyDescent="0.4">
      <c r="A264" s="896"/>
      <c r="B264" s="896"/>
      <c r="C264" s="896"/>
      <c r="D264" s="896"/>
      <c r="E264" s="897"/>
      <c r="F264" s="896"/>
      <c r="G264" s="896"/>
      <c r="H264" s="901" t="str">
        <f t="array" ref="H264">IF(ISERROR(INDEX(גיליון3!$U$14:$X$28,MATCH('דיווח פרטני'!G264,גיליון3!$T$14:$T$28,0),MATCH('דיווח פרטני'!C264,גיליון3!$U$13:$X$13,0)))," ",INDEX(גיליון3!$U$14:$X$28,MATCH('דיווח פרטני'!G264,גיליון3!$T$14:$T$28,0),MATCH('דיווח פרטני'!C264,גיליון3!$U$13:$X$13,0)))</f>
        <v xml:space="preserve"> </v>
      </c>
      <c r="I264" s="896"/>
      <c r="J264" s="896"/>
    </row>
    <row r="265" spans="1:10" ht="18" customHeight="1" thickBot="1" x14ac:dyDescent="0.4">
      <c r="A265" s="896"/>
      <c r="B265" s="896"/>
      <c r="C265" s="896"/>
      <c r="D265" s="896"/>
      <c r="E265" s="897"/>
      <c r="F265" s="896"/>
      <c r="G265" s="896"/>
      <c r="H265" s="901" t="str">
        <f t="array" ref="H265">IF(ISERROR(INDEX(גיליון3!$U$14:$X$28,MATCH('דיווח פרטני'!G265,גיליון3!$T$14:$T$28,0),MATCH('דיווח פרטני'!C265,גיליון3!$U$13:$X$13,0)))," ",INDEX(גיליון3!$U$14:$X$28,MATCH('דיווח פרטני'!G265,גיליון3!$T$14:$T$28,0),MATCH('דיווח פרטני'!C265,גיליון3!$U$13:$X$13,0)))</f>
        <v xml:space="preserve"> </v>
      </c>
      <c r="I265" s="896"/>
      <c r="J265" s="896"/>
    </row>
    <row r="266" spans="1:10" ht="18" customHeight="1" thickBot="1" x14ac:dyDescent="0.4">
      <c r="A266" s="896"/>
      <c r="B266" s="896"/>
      <c r="C266" s="896"/>
      <c r="D266" s="896"/>
      <c r="E266" s="897"/>
      <c r="F266" s="896"/>
      <c r="G266" s="896"/>
      <c r="H266" s="901" t="str">
        <f t="array" ref="H266">IF(ISERROR(INDEX(גיליון3!$U$14:$X$28,MATCH('דיווח פרטני'!G266,גיליון3!$T$14:$T$28,0),MATCH('דיווח פרטני'!C266,גיליון3!$U$13:$X$13,0)))," ",INDEX(גיליון3!$U$14:$X$28,MATCH('דיווח פרטני'!G266,גיליון3!$T$14:$T$28,0),MATCH('דיווח פרטני'!C266,גיליון3!$U$13:$X$13,0)))</f>
        <v xml:space="preserve"> </v>
      </c>
      <c r="I266" s="896"/>
      <c r="J266" s="896"/>
    </row>
    <row r="267" spans="1:10" ht="18" customHeight="1" thickBot="1" x14ac:dyDescent="0.4">
      <c r="A267" s="896"/>
      <c r="B267" s="896"/>
      <c r="C267" s="896"/>
      <c r="D267" s="896"/>
      <c r="E267" s="897"/>
      <c r="F267" s="896"/>
      <c r="G267" s="896"/>
      <c r="H267" s="901" t="str">
        <f t="array" ref="H267">IF(ISERROR(INDEX(גיליון3!$U$14:$X$28,MATCH('דיווח פרטני'!G267,גיליון3!$T$14:$T$28,0),MATCH('דיווח פרטני'!C267,גיליון3!$U$13:$X$13,0)))," ",INDEX(גיליון3!$U$14:$X$28,MATCH('דיווח פרטני'!G267,גיליון3!$T$14:$T$28,0),MATCH('דיווח פרטני'!C267,גיליון3!$U$13:$X$13,0)))</f>
        <v xml:space="preserve"> </v>
      </c>
      <c r="I267" s="896"/>
      <c r="J267" s="896"/>
    </row>
    <row r="268" spans="1:10" ht="18" customHeight="1" thickBot="1" x14ac:dyDescent="0.4">
      <c r="A268" s="896"/>
      <c r="B268" s="896"/>
      <c r="C268" s="896"/>
      <c r="D268" s="896"/>
      <c r="E268" s="897"/>
      <c r="F268" s="896"/>
      <c r="G268" s="896"/>
      <c r="H268" s="901" t="str">
        <f t="array" ref="H268">IF(ISERROR(INDEX(גיליון3!$U$14:$X$28,MATCH('דיווח פרטני'!G268,גיליון3!$T$14:$T$28,0),MATCH('דיווח פרטני'!C268,גיליון3!$U$13:$X$13,0)))," ",INDEX(גיליון3!$U$14:$X$28,MATCH('דיווח פרטני'!G268,גיליון3!$T$14:$T$28,0),MATCH('דיווח פרטני'!C268,גיליון3!$U$13:$X$13,0)))</f>
        <v xml:space="preserve"> </v>
      </c>
      <c r="I268" s="896"/>
      <c r="J268" s="896"/>
    </row>
    <row r="269" spans="1:10" ht="18" customHeight="1" thickBot="1" x14ac:dyDescent="0.4">
      <c r="A269" s="896"/>
      <c r="B269" s="896"/>
      <c r="C269" s="896"/>
      <c r="D269" s="896"/>
      <c r="E269" s="897"/>
      <c r="F269" s="896"/>
      <c r="G269" s="896"/>
      <c r="H269" s="901" t="str">
        <f t="array" ref="H269">IF(ISERROR(INDEX(גיליון3!$U$14:$X$28,MATCH('דיווח פרטני'!G269,גיליון3!$T$14:$T$28,0),MATCH('דיווח פרטני'!C269,גיליון3!$U$13:$X$13,0)))," ",INDEX(גיליון3!$U$14:$X$28,MATCH('דיווח פרטני'!G269,גיליון3!$T$14:$T$28,0),MATCH('דיווח פרטני'!C269,גיליון3!$U$13:$X$13,0)))</f>
        <v xml:space="preserve"> </v>
      </c>
      <c r="I269" s="896"/>
      <c r="J269" s="896"/>
    </row>
    <row r="270" spans="1:10" ht="18" customHeight="1" thickBot="1" x14ac:dyDescent="0.4">
      <c r="A270" s="896"/>
      <c r="B270" s="896"/>
      <c r="C270" s="896"/>
      <c r="D270" s="896"/>
      <c r="E270" s="897"/>
      <c r="F270" s="896"/>
      <c r="G270" s="896"/>
      <c r="H270" s="901" t="str">
        <f t="array" ref="H270">IF(ISERROR(INDEX(גיליון3!$U$14:$X$28,MATCH('דיווח פרטני'!G270,גיליון3!$T$14:$T$28,0),MATCH('דיווח פרטני'!C270,גיליון3!$U$13:$X$13,0)))," ",INDEX(גיליון3!$U$14:$X$28,MATCH('דיווח פרטני'!G270,גיליון3!$T$14:$T$28,0),MATCH('דיווח פרטני'!C270,גיליון3!$U$13:$X$13,0)))</f>
        <v xml:space="preserve"> </v>
      </c>
      <c r="I270" s="896"/>
      <c r="J270" s="896"/>
    </row>
    <row r="271" spans="1:10" ht="18" customHeight="1" thickBot="1" x14ac:dyDescent="0.4">
      <c r="A271" s="896"/>
      <c r="B271" s="896"/>
      <c r="C271" s="896"/>
      <c r="D271" s="896"/>
      <c r="E271" s="897"/>
      <c r="F271" s="896"/>
      <c r="G271" s="896"/>
      <c r="H271" s="901" t="str">
        <f t="array" ref="H271">IF(ISERROR(INDEX(גיליון3!$U$14:$X$28,MATCH('דיווח פרטני'!G271,גיליון3!$T$14:$T$28,0),MATCH('דיווח פרטני'!C271,גיליון3!$U$13:$X$13,0)))," ",INDEX(גיליון3!$U$14:$X$28,MATCH('דיווח פרטני'!G271,גיליון3!$T$14:$T$28,0),MATCH('דיווח פרטני'!C271,גיליון3!$U$13:$X$13,0)))</f>
        <v xml:space="preserve"> </v>
      </c>
      <c r="I271" s="896"/>
      <c r="J271" s="896"/>
    </row>
    <row r="272" spans="1:10" ht="18" customHeight="1" thickBot="1" x14ac:dyDescent="0.4">
      <c r="A272" s="896"/>
      <c r="B272" s="896"/>
      <c r="C272" s="896"/>
      <c r="D272" s="896"/>
      <c r="E272" s="897"/>
      <c r="F272" s="896"/>
      <c r="G272" s="896"/>
      <c r="H272" s="901" t="str">
        <f t="array" ref="H272">IF(ISERROR(INDEX(גיליון3!$U$14:$X$28,MATCH('דיווח פרטני'!G272,גיליון3!$T$14:$T$28,0),MATCH('דיווח פרטני'!C272,גיליון3!$U$13:$X$13,0)))," ",INDEX(גיליון3!$U$14:$X$28,MATCH('דיווח פרטני'!G272,גיליון3!$T$14:$T$28,0),MATCH('דיווח פרטני'!C272,גיליון3!$U$13:$X$13,0)))</f>
        <v xml:space="preserve"> </v>
      </c>
      <c r="I272" s="896"/>
      <c r="J272" s="896"/>
    </row>
    <row r="273" spans="1:10" ht="18" customHeight="1" thickBot="1" x14ac:dyDescent="0.4">
      <c r="A273" s="896"/>
      <c r="B273" s="896"/>
      <c r="C273" s="896"/>
      <c r="D273" s="896"/>
      <c r="E273" s="897"/>
      <c r="F273" s="896"/>
      <c r="G273" s="896"/>
      <c r="H273" s="901" t="str">
        <f t="array" ref="H273">IF(ISERROR(INDEX(גיליון3!$U$14:$X$28,MATCH('דיווח פרטני'!G273,גיליון3!$T$14:$T$28,0),MATCH('דיווח פרטני'!C273,גיליון3!$U$13:$X$13,0)))," ",INDEX(גיליון3!$U$14:$X$28,MATCH('דיווח פרטני'!G273,גיליון3!$T$14:$T$28,0),MATCH('דיווח פרטני'!C273,גיליון3!$U$13:$X$13,0)))</f>
        <v xml:space="preserve"> </v>
      </c>
      <c r="I273" s="896"/>
      <c r="J273" s="896"/>
    </row>
    <row r="274" spans="1:10" ht="18" customHeight="1" thickBot="1" x14ac:dyDescent="0.4">
      <c r="A274" s="896"/>
      <c r="B274" s="896"/>
      <c r="C274" s="896"/>
      <c r="D274" s="896"/>
      <c r="E274" s="897"/>
      <c r="F274" s="896"/>
      <c r="G274" s="896"/>
      <c r="H274" s="901" t="str">
        <f t="array" ref="H274">IF(ISERROR(INDEX(גיליון3!$U$14:$X$28,MATCH('דיווח פרטני'!G274,גיליון3!$T$14:$T$28,0),MATCH('דיווח פרטני'!C274,גיליון3!$U$13:$X$13,0)))," ",INDEX(גיליון3!$U$14:$X$28,MATCH('דיווח פרטני'!G274,גיליון3!$T$14:$T$28,0),MATCH('דיווח פרטני'!C274,גיליון3!$U$13:$X$13,0)))</f>
        <v xml:space="preserve"> </v>
      </c>
      <c r="I274" s="896"/>
      <c r="J274" s="896"/>
    </row>
    <row r="275" spans="1:10" ht="18" customHeight="1" thickBot="1" x14ac:dyDescent="0.4">
      <c r="A275" s="896"/>
      <c r="B275" s="896"/>
      <c r="C275" s="896"/>
      <c r="D275" s="896"/>
      <c r="E275" s="897"/>
      <c r="F275" s="896"/>
      <c r="G275" s="896"/>
      <c r="H275" s="901" t="str">
        <f t="array" ref="H275">IF(ISERROR(INDEX(גיליון3!$U$14:$X$28,MATCH('דיווח פרטני'!G275,גיליון3!$T$14:$T$28,0),MATCH('דיווח פרטני'!C275,גיליון3!$U$13:$X$13,0)))," ",INDEX(גיליון3!$U$14:$X$28,MATCH('דיווח פרטני'!G275,גיליון3!$T$14:$T$28,0),MATCH('דיווח פרטני'!C275,גיליון3!$U$13:$X$13,0)))</f>
        <v xml:space="preserve"> </v>
      </c>
      <c r="I275" s="896"/>
      <c r="J275" s="896"/>
    </row>
    <row r="276" spans="1:10" ht="18" customHeight="1" thickBot="1" x14ac:dyDescent="0.4">
      <c r="A276" s="896"/>
      <c r="B276" s="896"/>
      <c r="C276" s="896"/>
      <c r="D276" s="896"/>
      <c r="E276" s="897"/>
      <c r="F276" s="896"/>
      <c r="G276" s="896"/>
      <c r="H276" s="901" t="str">
        <f t="array" ref="H276">IF(ISERROR(INDEX(גיליון3!$U$14:$X$28,MATCH('דיווח פרטני'!G276,גיליון3!$T$14:$T$28,0),MATCH('דיווח פרטני'!C276,גיליון3!$U$13:$X$13,0)))," ",INDEX(גיליון3!$U$14:$X$28,MATCH('דיווח פרטני'!G276,גיליון3!$T$14:$T$28,0),MATCH('דיווח פרטני'!C276,גיליון3!$U$13:$X$13,0)))</f>
        <v xml:space="preserve"> </v>
      </c>
      <c r="I276" s="896"/>
      <c r="J276" s="896"/>
    </row>
    <row r="277" spans="1:10" ht="18" customHeight="1" thickBot="1" x14ac:dyDescent="0.4">
      <c r="A277" s="896"/>
      <c r="B277" s="896"/>
      <c r="C277" s="896"/>
      <c r="D277" s="896"/>
      <c r="E277" s="897"/>
      <c r="F277" s="896"/>
      <c r="G277" s="896"/>
      <c r="H277" s="901" t="str">
        <f t="array" ref="H277">IF(ISERROR(INDEX(גיליון3!$U$14:$X$28,MATCH('דיווח פרטני'!G277,גיליון3!$T$14:$T$28,0),MATCH('דיווח פרטני'!C277,גיליון3!$U$13:$X$13,0)))," ",INDEX(גיליון3!$U$14:$X$28,MATCH('דיווח פרטני'!G277,גיליון3!$T$14:$T$28,0),MATCH('דיווח פרטני'!C277,גיליון3!$U$13:$X$13,0)))</f>
        <v xml:space="preserve"> </v>
      </c>
      <c r="I277" s="896"/>
      <c r="J277" s="896"/>
    </row>
    <row r="278" spans="1:10" ht="18" customHeight="1" thickBot="1" x14ac:dyDescent="0.4">
      <c r="A278" s="896"/>
      <c r="B278" s="896"/>
      <c r="C278" s="896"/>
      <c r="D278" s="896"/>
      <c r="E278" s="897"/>
      <c r="F278" s="896"/>
      <c r="G278" s="896"/>
      <c r="H278" s="901" t="str">
        <f t="array" ref="H278">IF(ISERROR(INDEX(גיליון3!$U$14:$X$28,MATCH('דיווח פרטני'!G278,גיליון3!$T$14:$T$28,0),MATCH('דיווח פרטני'!C278,גיליון3!$U$13:$X$13,0)))," ",INDEX(גיליון3!$U$14:$X$28,MATCH('דיווח פרטני'!G278,גיליון3!$T$14:$T$28,0),MATCH('דיווח פרטני'!C278,גיליון3!$U$13:$X$13,0)))</f>
        <v xml:space="preserve"> </v>
      </c>
      <c r="I278" s="896"/>
      <c r="J278" s="896"/>
    </row>
    <row r="279" spans="1:10" ht="18" customHeight="1" thickBot="1" x14ac:dyDescent="0.4">
      <c r="A279" s="896"/>
      <c r="B279" s="896"/>
      <c r="C279" s="896"/>
      <c r="D279" s="896"/>
      <c r="E279" s="897"/>
      <c r="F279" s="896"/>
      <c r="G279" s="896"/>
      <c r="H279" s="901" t="str">
        <f t="array" ref="H279">IF(ISERROR(INDEX(גיליון3!$U$14:$X$28,MATCH('דיווח פרטני'!G279,גיליון3!$T$14:$T$28,0),MATCH('דיווח פרטני'!C279,גיליון3!$U$13:$X$13,0)))," ",INDEX(גיליון3!$U$14:$X$28,MATCH('דיווח פרטני'!G279,גיליון3!$T$14:$T$28,0),MATCH('דיווח פרטני'!C279,גיליון3!$U$13:$X$13,0)))</f>
        <v xml:space="preserve"> </v>
      </c>
      <c r="I279" s="896"/>
      <c r="J279" s="896"/>
    </row>
    <row r="280" spans="1:10" ht="18" customHeight="1" thickBot="1" x14ac:dyDescent="0.4">
      <c r="A280" s="896"/>
      <c r="B280" s="896"/>
      <c r="C280" s="896"/>
      <c r="D280" s="896"/>
      <c r="E280" s="897"/>
      <c r="F280" s="896"/>
      <c r="G280" s="896"/>
      <c r="H280" s="901" t="str">
        <f t="array" ref="H280">IF(ISERROR(INDEX(גיליון3!$U$14:$X$28,MATCH('דיווח פרטני'!G280,גיליון3!$T$14:$T$28,0),MATCH('דיווח פרטני'!C280,גיליון3!$U$13:$X$13,0)))," ",INDEX(גיליון3!$U$14:$X$28,MATCH('דיווח פרטני'!G280,גיליון3!$T$14:$T$28,0),MATCH('דיווח פרטני'!C280,גיליון3!$U$13:$X$13,0)))</f>
        <v xml:space="preserve"> </v>
      </c>
      <c r="I280" s="896"/>
      <c r="J280" s="896"/>
    </row>
    <row r="281" spans="1:10" ht="18" customHeight="1" thickBot="1" x14ac:dyDescent="0.4">
      <c r="A281" s="896"/>
      <c r="B281" s="896"/>
      <c r="C281" s="896"/>
      <c r="D281" s="896"/>
      <c r="E281" s="897"/>
      <c r="F281" s="896"/>
      <c r="G281" s="896"/>
      <c r="H281" s="901" t="str">
        <f t="array" ref="H281">IF(ISERROR(INDEX(גיליון3!$U$14:$X$28,MATCH('דיווח פרטני'!G281,גיליון3!$T$14:$T$28,0),MATCH('דיווח פרטני'!C281,גיליון3!$U$13:$X$13,0)))," ",INDEX(גיליון3!$U$14:$X$28,MATCH('דיווח פרטני'!G281,גיליון3!$T$14:$T$28,0),MATCH('דיווח פרטני'!C281,גיליון3!$U$13:$X$13,0)))</f>
        <v xml:space="preserve"> </v>
      </c>
      <c r="I281" s="896"/>
      <c r="J281" s="896"/>
    </row>
    <row r="282" spans="1:10" ht="18" customHeight="1" thickBot="1" x14ac:dyDescent="0.4">
      <c r="A282" s="896"/>
      <c r="B282" s="896"/>
      <c r="C282" s="896"/>
      <c r="D282" s="896"/>
      <c r="E282" s="897"/>
      <c r="F282" s="896"/>
      <c r="G282" s="896"/>
      <c r="H282" s="901" t="str">
        <f t="array" ref="H282">IF(ISERROR(INDEX(גיליון3!$U$14:$X$28,MATCH('דיווח פרטני'!G282,גיליון3!$T$14:$T$28,0),MATCH('דיווח פרטני'!C282,גיליון3!$U$13:$X$13,0)))," ",INDEX(גיליון3!$U$14:$X$28,MATCH('דיווח פרטני'!G282,גיליון3!$T$14:$T$28,0),MATCH('דיווח פרטני'!C282,גיליון3!$U$13:$X$13,0)))</f>
        <v xml:space="preserve"> </v>
      </c>
      <c r="I282" s="896"/>
      <c r="J282" s="896"/>
    </row>
    <row r="283" spans="1:10" ht="18" customHeight="1" thickBot="1" x14ac:dyDescent="0.4">
      <c r="A283" s="896"/>
      <c r="B283" s="896"/>
      <c r="C283" s="896"/>
      <c r="D283" s="896"/>
      <c r="E283" s="897"/>
      <c r="F283" s="896"/>
      <c r="G283" s="896"/>
      <c r="H283" s="901" t="str">
        <f t="array" ref="H283">IF(ISERROR(INDEX(גיליון3!$U$14:$X$28,MATCH('דיווח פרטני'!G283,גיליון3!$T$14:$T$28,0),MATCH('דיווח פרטני'!C283,גיליון3!$U$13:$X$13,0)))," ",INDEX(גיליון3!$U$14:$X$28,MATCH('דיווח פרטני'!G283,גיליון3!$T$14:$T$28,0),MATCH('דיווח פרטני'!C283,גיליון3!$U$13:$X$13,0)))</f>
        <v xml:space="preserve"> </v>
      </c>
      <c r="I283" s="896"/>
      <c r="J283" s="896"/>
    </row>
    <row r="284" spans="1:10" ht="18" customHeight="1" thickBot="1" x14ac:dyDescent="0.4">
      <c r="A284" s="896"/>
      <c r="B284" s="896"/>
      <c r="C284" s="896"/>
      <c r="D284" s="896"/>
      <c r="E284" s="897"/>
      <c r="F284" s="896"/>
      <c r="G284" s="896"/>
      <c r="H284" s="901" t="str">
        <f t="array" ref="H284">IF(ISERROR(INDEX(גיליון3!$U$14:$X$28,MATCH('דיווח פרטני'!G284,גיליון3!$T$14:$T$28,0),MATCH('דיווח פרטני'!C284,גיליון3!$U$13:$X$13,0)))," ",INDEX(גיליון3!$U$14:$X$28,MATCH('דיווח פרטני'!G284,גיליון3!$T$14:$T$28,0),MATCH('דיווח פרטני'!C284,גיליון3!$U$13:$X$13,0)))</f>
        <v xml:space="preserve"> </v>
      </c>
      <c r="I284" s="896"/>
      <c r="J284" s="896"/>
    </row>
    <row r="285" spans="1:10" ht="18" customHeight="1" thickBot="1" x14ac:dyDescent="0.4">
      <c r="A285" s="896"/>
      <c r="B285" s="896"/>
      <c r="C285" s="896"/>
      <c r="D285" s="896"/>
      <c r="E285" s="897"/>
      <c r="F285" s="896"/>
      <c r="G285" s="896"/>
      <c r="H285" s="901" t="str">
        <f t="array" ref="H285">IF(ISERROR(INDEX(גיליון3!$U$14:$X$28,MATCH('דיווח פרטני'!G285,גיליון3!$T$14:$T$28,0),MATCH('דיווח פרטני'!C285,גיליון3!$U$13:$X$13,0)))," ",INDEX(גיליון3!$U$14:$X$28,MATCH('דיווח פרטני'!G285,גיליון3!$T$14:$T$28,0),MATCH('דיווח פרטני'!C285,גיליון3!$U$13:$X$13,0)))</f>
        <v xml:space="preserve"> </v>
      </c>
      <c r="I285" s="896"/>
      <c r="J285" s="896"/>
    </row>
    <row r="286" spans="1:10" ht="18" customHeight="1" thickBot="1" x14ac:dyDescent="0.4">
      <c r="A286" s="896"/>
      <c r="B286" s="896"/>
      <c r="C286" s="896"/>
      <c r="D286" s="896"/>
      <c r="E286" s="897"/>
      <c r="F286" s="896"/>
      <c r="G286" s="896"/>
      <c r="H286" s="901" t="str">
        <f t="array" ref="H286">IF(ISERROR(INDEX(גיליון3!$U$14:$X$28,MATCH('דיווח פרטני'!G286,גיליון3!$T$14:$T$28,0),MATCH('דיווח פרטני'!C286,גיליון3!$U$13:$X$13,0)))," ",INDEX(גיליון3!$U$14:$X$28,MATCH('דיווח פרטני'!G286,גיליון3!$T$14:$T$28,0),MATCH('דיווח פרטני'!C286,גיליון3!$U$13:$X$13,0)))</f>
        <v xml:space="preserve"> </v>
      </c>
      <c r="I286" s="896"/>
      <c r="J286" s="896"/>
    </row>
    <row r="287" spans="1:10" ht="18" customHeight="1" thickBot="1" x14ac:dyDescent="0.4">
      <c r="A287" s="896"/>
      <c r="B287" s="896"/>
      <c r="C287" s="896"/>
      <c r="D287" s="896"/>
      <c r="E287" s="897"/>
      <c r="F287" s="896"/>
      <c r="G287" s="896"/>
      <c r="H287" s="901" t="str">
        <f t="array" ref="H287">IF(ISERROR(INDEX(גיליון3!$U$14:$X$28,MATCH('דיווח פרטני'!G287,גיליון3!$T$14:$T$28,0),MATCH('דיווח פרטני'!C287,גיליון3!$U$13:$X$13,0)))," ",INDEX(גיליון3!$U$14:$X$28,MATCH('דיווח פרטני'!G287,גיליון3!$T$14:$T$28,0),MATCH('דיווח פרטני'!C287,גיליון3!$U$13:$X$13,0)))</f>
        <v xml:space="preserve"> </v>
      </c>
      <c r="I287" s="896"/>
      <c r="J287" s="896"/>
    </row>
    <row r="288" spans="1:10" ht="18" customHeight="1" thickBot="1" x14ac:dyDescent="0.4">
      <c r="A288" s="896"/>
      <c r="B288" s="896"/>
      <c r="C288" s="896"/>
      <c r="D288" s="896"/>
      <c r="E288" s="897"/>
      <c r="F288" s="896"/>
      <c r="G288" s="896"/>
      <c r="H288" s="901" t="str">
        <f t="array" ref="H288">IF(ISERROR(INDEX(גיליון3!$U$14:$X$28,MATCH('דיווח פרטני'!G288,גיליון3!$T$14:$T$28,0),MATCH('דיווח פרטני'!C288,גיליון3!$U$13:$X$13,0)))," ",INDEX(גיליון3!$U$14:$X$28,MATCH('דיווח פרטני'!G288,גיליון3!$T$14:$T$28,0),MATCH('דיווח פרטני'!C288,גיליון3!$U$13:$X$13,0)))</f>
        <v xml:space="preserve"> </v>
      </c>
      <c r="I288" s="896"/>
      <c r="J288" s="896"/>
    </row>
    <row r="289" spans="1:10" ht="18" customHeight="1" thickBot="1" x14ac:dyDescent="0.4">
      <c r="A289" s="896"/>
      <c r="B289" s="896"/>
      <c r="C289" s="896"/>
      <c r="D289" s="896"/>
      <c r="E289" s="897"/>
      <c r="F289" s="896"/>
      <c r="G289" s="896"/>
      <c r="H289" s="901" t="str">
        <f t="array" ref="H289">IF(ISERROR(INDEX(גיליון3!$U$14:$X$28,MATCH('דיווח פרטני'!G289,גיליון3!$T$14:$T$28,0),MATCH('דיווח פרטני'!C289,גיליון3!$U$13:$X$13,0)))," ",INDEX(גיליון3!$U$14:$X$28,MATCH('דיווח פרטני'!G289,גיליון3!$T$14:$T$28,0),MATCH('דיווח פרטני'!C289,גיליון3!$U$13:$X$13,0)))</f>
        <v xml:space="preserve"> </v>
      </c>
      <c r="I289" s="896"/>
      <c r="J289" s="896"/>
    </row>
    <row r="290" spans="1:10" ht="18" customHeight="1" thickBot="1" x14ac:dyDescent="0.4">
      <c r="A290" s="896"/>
      <c r="B290" s="896"/>
      <c r="C290" s="896"/>
      <c r="D290" s="896"/>
      <c r="E290" s="897"/>
      <c r="F290" s="896"/>
      <c r="G290" s="896"/>
      <c r="H290" s="901" t="str">
        <f t="array" ref="H290">IF(ISERROR(INDEX(גיליון3!$U$14:$X$28,MATCH('דיווח פרטני'!G290,גיליון3!$T$14:$T$28,0),MATCH('דיווח פרטני'!C290,גיליון3!$U$13:$X$13,0)))," ",INDEX(גיליון3!$U$14:$X$28,MATCH('דיווח פרטני'!G290,גיליון3!$T$14:$T$28,0),MATCH('דיווח פרטני'!C290,גיליון3!$U$13:$X$13,0)))</f>
        <v xml:space="preserve"> </v>
      </c>
      <c r="I290" s="896"/>
      <c r="J290" s="896"/>
    </row>
    <row r="291" spans="1:10" ht="18" customHeight="1" thickBot="1" x14ac:dyDescent="0.4">
      <c r="A291" s="896"/>
      <c r="B291" s="896"/>
      <c r="C291" s="896"/>
      <c r="D291" s="896"/>
      <c r="E291" s="897"/>
      <c r="F291" s="896"/>
      <c r="G291" s="896"/>
      <c r="H291" s="901" t="str">
        <f t="array" ref="H291">IF(ISERROR(INDEX(גיליון3!$U$14:$X$28,MATCH('דיווח פרטני'!G291,גיליון3!$T$14:$T$28,0),MATCH('דיווח פרטני'!C291,גיליון3!$U$13:$X$13,0)))," ",INDEX(גיליון3!$U$14:$X$28,MATCH('דיווח פרטני'!G291,גיליון3!$T$14:$T$28,0),MATCH('דיווח פרטני'!C291,גיליון3!$U$13:$X$13,0)))</f>
        <v xml:space="preserve"> </v>
      </c>
      <c r="I291" s="896"/>
      <c r="J291" s="896"/>
    </row>
    <row r="292" spans="1:10" ht="18" customHeight="1" thickBot="1" x14ac:dyDescent="0.4">
      <c r="A292" s="896"/>
      <c r="B292" s="896"/>
      <c r="C292" s="896"/>
      <c r="D292" s="896"/>
      <c r="E292" s="897"/>
      <c r="F292" s="896"/>
      <c r="G292" s="896"/>
      <c r="H292" s="901" t="str">
        <f t="array" ref="H292">IF(ISERROR(INDEX(גיליון3!$U$14:$X$28,MATCH('דיווח פרטני'!G292,גיליון3!$T$14:$T$28,0),MATCH('דיווח פרטני'!C292,גיליון3!$U$13:$X$13,0)))," ",INDEX(גיליון3!$U$14:$X$28,MATCH('דיווח פרטני'!G292,גיליון3!$T$14:$T$28,0),MATCH('דיווח פרטני'!C292,גיליון3!$U$13:$X$13,0)))</f>
        <v xml:space="preserve"> </v>
      </c>
      <c r="I292" s="896"/>
      <c r="J292" s="896"/>
    </row>
    <row r="293" spans="1:10" ht="18" customHeight="1" thickBot="1" x14ac:dyDescent="0.4">
      <c r="A293" s="896"/>
      <c r="B293" s="896"/>
      <c r="C293" s="896"/>
      <c r="D293" s="896"/>
      <c r="E293" s="897"/>
      <c r="F293" s="896"/>
      <c r="G293" s="896"/>
      <c r="H293" s="901" t="str">
        <f t="array" ref="H293">IF(ISERROR(INDEX(גיליון3!$U$14:$X$28,MATCH('דיווח פרטני'!G293,גיליון3!$T$14:$T$28,0),MATCH('דיווח פרטני'!C293,גיליון3!$U$13:$X$13,0)))," ",INDEX(גיליון3!$U$14:$X$28,MATCH('דיווח פרטני'!G293,גיליון3!$T$14:$T$28,0),MATCH('דיווח פרטני'!C293,גיליון3!$U$13:$X$13,0)))</f>
        <v xml:space="preserve"> </v>
      </c>
      <c r="I293" s="896"/>
      <c r="J293" s="896"/>
    </row>
    <row r="294" spans="1:10" ht="18" customHeight="1" thickBot="1" x14ac:dyDescent="0.4">
      <c r="A294" s="896"/>
      <c r="B294" s="896"/>
      <c r="C294" s="896"/>
      <c r="D294" s="896"/>
      <c r="E294" s="897"/>
      <c r="F294" s="896"/>
      <c r="G294" s="896"/>
      <c r="H294" s="901" t="str">
        <f t="array" ref="H294">IF(ISERROR(INDEX(גיליון3!$U$14:$X$28,MATCH('דיווח פרטני'!G294,גיליון3!$T$14:$T$28,0),MATCH('דיווח פרטני'!C294,גיליון3!$U$13:$X$13,0)))," ",INDEX(גיליון3!$U$14:$X$28,MATCH('דיווח פרטני'!G294,גיליון3!$T$14:$T$28,0),MATCH('דיווח פרטני'!C294,גיליון3!$U$13:$X$13,0)))</f>
        <v xml:space="preserve"> </v>
      </c>
      <c r="I294" s="896"/>
      <c r="J294" s="896"/>
    </row>
    <row r="295" spans="1:10" ht="18" customHeight="1" thickBot="1" x14ac:dyDescent="0.4">
      <c r="A295" s="896"/>
      <c r="B295" s="896"/>
      <c r="C295" s="896"/>
      <c r="D295" s="896"/>
      <c r="E295" s="897"/>
      <c r="F295" s="896"/>
      <c r="G295" s="896"/>
      <c r="H295" s="901" t="str">
        <f t="array" ref="H295">IF(ISERROR(INDEX(גיליון3!$U$14:$X$28,MATCH('דיווח פרטני'!G295,גיליון3!$T$14:$T$28,0),MATCH('דיווח פרטני'!C295,גיליון3!$U$13:$X$13,0)))," ",INDEX(גיליון3!$U$14:$X$28,MATCH('דיווח פרטני'!G295,גיליון3!$T$14:$T$28,0),MATCH('דיווח פרטני'!C295,גיליון3!$U$13:$X$13,0)))</f>
        <v xml:space="preserve"> </v>
      </c>
      <c r="I295" s="896"/>
      <c r="J295" s="896"/>
    </row>
    <row r="296" spans="1:10" ht="18" customHeight="1" thickBot="1" x14ac:dyDescent="0.4">
      <c r="A296" s="896"/>
      <c r="B296" s="896"/>
      <c r="C296" s="896"/>
      <c r="D296" s="896"/>
      <c r="E296" s="897"/>
      <c r="F296" s="896"/>
      <c r="G296" s="896"/>
      <c r="H296" s="901" t="str">
        <f t="array" ref="H296">IF(ISERROR(INDEX(גיליון3!$U$14:$X$28,MATCH('דיווח פרטני'!G296,גיליון3!$T$14:$T$28,0),MATCH('דיווח פרטני'!C296,גיליון3!$U$13:$X$13,0)))," ",INDEX(גיליון3!$U$14:$X$28,MATCH('דיווח פרטני'!G296,גיליון3!$T$14:$T$28,0),MATCH('דיווח פרטני'!C296,גיליון3!$U$13:$X$13,0)))</f>
        <v xml:space="preserve"> </v>
      </c>
      <c r="I296" s="896"/>
      <c r="J296" s="896"/>
    </row>
    <row r="297" spans="1:10" ht="18" customHeight="1" thickBot="1" x14ac:dyDescent="0.4">
      <c r="A297" s="896"/>
      <c r="B297" s="896"/>
      <c r="C297" s="896"/>
      <c r="D297" s="896"/>
      <c r="E297" s="897"/>
      <c r="F297" s="896"/>
      <c r="G297" s="896"/>
      <c r="H297" s="901" t="str">
        <f t="array" ref="H297">IF(ISERROR(INDEX(גיליון3!$U$14:$X$28,MATCH('דיווח פרטני'!G297,גיליון3!$T$14:$T$28,0),MATCH('דיווח פרטני'!C297,גיליון3!$U$13:$X$13,0)))," ",INDEX(גיליון3!$U$14:$X$28,MATCH('דיווח פרטני'!G297,גיליון3!$T$14:$T$28,0),MATCH('דיווח פרטני'!C297,גיליון3!$U$13:$X$13,0)))</f>
        <v xml:space="preserve"> </v>
      </c>
      <c r="I297" s="896"/>
      <c r="J297" s="896"/>
    </row>
    <row r="298" spans="1:10" ht="18" customHeight="1" thickBot="1" x14ac:dyDescent="0.4">
      <c r="A298" s="896"/>
      <c r="B298" s="896"/>
      <c r="C298" s="896"/>
      <c r="D298" s="896"/>
      <c r="E298" s="897"/>
      <c r="F298" s="896"/>
      <c r="G298" s="896"/>
      <c r="H298" s="901" t="str">
        <f t="array" ref="H298">IF(ISERROR(INDEX(גיליון3!$U$14:$X$28,MATCH('דיווח פרטני'!G298,גיליון3!$T$14:$T$28,0),MATCH('דיווח פרטני'!C298,גיליון3!$U$13:$X$13,0)))," ",INDEX(גיליון3!$U$14:$X$28,MATCH('דיווח פרטני'!G298,גיליון3!$T$14:$T$28,0),MATCH('דיווח פרטני'!C298,גיליון3!$U$13:$X$13,0)))</f>
        <v xml:space="preserve"> </v>
      </c>
      <c r="I298" s="896"/>
      <c r="J298" s="896"/>
    </row>
    <row r="299" spans="1:10" ht="18" customHeight="1" thickBot="1" x14ac:dyDescent="0.4">
      <c r="A299" s="896"/>
      <c r="B299" s="896"/>
      <c r="C299" s="896"/>
      <c r="D299" s="896"/>
      <c r="E299" s="897"/>
      <c r="F299" s="896"/>
      <c r="G299" s="896"/>
      <c r="H299" s="901" t="str">
        <f t="array" ref="H299">IF(ISERROR(INDEX(גיליון3!$U$14:$X$28,MATCH('דיווח פרטני'!G299,גיליון3!$T$14:$T$28,0),MATCH('דיווח פרטני'!C299,גיליון3!$U$13:$X$13,0)))," ",INDEX(גיליון3!$U$14:$X$28,MATCH('דיווח פרטני'!G299,גיליון3!$T$14:$T$28,0),MATCH('דיווח פרטני'!C299,גיליון3!$U$13:$X$13,0)))</f>
        <v xml:space="preserve"> </v>
      </c>
      <c r="I299" s="896"/>
      <c r="J299" s="896"/>
    </row>
    <row r="300" spans="1:10" ht="18" customHeight="1" thickBot="1" x14ac:dyDescent="0.4">
      <c r="A300" s="896"/>
      <c r="B300" s="896"/>
      <c r="C300" s="896"/>
      <c r="D300" s="896"/>
      <c r="E300" s="897"/>
      <c r="F300" s="896"/>
      <c r="G300" s="896"/>
      <c r="H300" s="901" t="str">
        <f t="array" ref="H300">IF(ISERROR(INDEX(גיליון3!$U$14:$X$28,MATCH('דיווח פרטני'!G300,גיליון3!$T$14:$T$28,0),MATCH('דיווח פרטני'!C300,גיליון3!$U$13:$X$13,0)))," ",INDEX(גיליון3!$U$14:$X$28,MATCH('דיווח פרטני'!G300,גיליון3!$T$14:$T$28,0),MATCH('דיווח פרטני'!C300,גיליון3!$U$13:$X$13,0)))</f>
        <v xml:space="preserve"> </v>
      </c>
      <c r="I300" s="896"/>
      <c r="J300" s="896"/>
    </row>
    <row r="301" spans="1:10" ht="18" customHeight="1" thickBot="1" x14ac:dyDescent="0.4">
      <c r="A301" s="896"/>
      <c r="B301" s="896"/>
      <c r="C301" s="896"/>
      <c r="D301" s="896"/>
      <c r="E301" s="897"/>
      <c r="F301" s="896"/>
      <c r="G301" s="896"/>
      <c r="H301" s="901" t="str">
        <f t="array" ref="H301">IF(ISERROR(INDEX(גיליון3!$U$14:$X$28,MATCH('דיווח פרטני'!G301,גיליון3!$T$14:$T$28,0),MATCH('דיווח פרטני'!C301,גיליון3!$U$13:$X$13,0)))," ",INDEX(גיליון3!$U$14:$X$28,MATCH('דיווח פרטני'!G301,גיליון3!$T$14:$T$28,0),MATCH('דיווח פרטני'!C301,גיליון3!$U$13:$X$13,0)))</f>
        <v xml:space="preserve"> </v>
      </c>
      <c r="I301" s="896"/>
      <c r="J301" s="896"/>
    </row>
    <row r="302" spans="1:10" ht="18" customHeight="1" thickBot="1" x14ac:dyDescent="0.4">
      <c r="A302" s="896"/>
      <c r="B302" s="896"/>
      <c r="C302" s="896"/>
      <c r="D302" s="896"/>
      <c r="E302" s="897"/>
      <c r="F302" s="896"/>
      <c r="G302" s="896"/>
      <c r="H302" s="901" t="str">
        <f t="array" ref="H302">IF(ISERROR(INDEX(גיליון3!$U$14:$X$28,MATCH('דיווח פרטני'!G302,גיליון3!$T$14:$T$28,0),MATCH('דיווח פרטני'!C302,גיליון3!$U$13:$X$13,0)))," ",INDEX(גיליון3!$U$14:$X$28,MATCH('דיווח פרטני'!G302,גיליון3!$T$14:$T$28,0),MATCH('דיווח פרטני'!C302,גיליון3!$U$13:$X$13,0)))</f>
        <v xml:space="preserve"> </v>
      </c>
      <c r="I302" s="896"/>
      <c r="J302" s="896"/>
    </row>
    <row r="303" spans="1:10" ht="18" customHeight="1" thickBot="1" x14ac:dyDescent="0.4">
      <c r="A303" s="896"/>
      <c r="B303" s="896"/>
      <c r="C303" s="896"/>
      <c r="D303" s="896"/>
      <c r="E303" s="897"/>
      <c r="F303" s="896"/>
      <c r="G303" s="896"/>
      <c r="H303" s="901" t="str">
        <f t="array" ref="H303">IF(ISERROR(INDEX(גיליון3!$U$14:$X$28,MATCH('דיווח פרטני'!G303,גיליון3!$T$14:$T$28,0),MATCH('דיווח פרטני'!C303,גיליון3!$U$13:$X$13,0)))," ",INDEX(גיליון3!$U$14:$X$28,MATCH('דיווח פרטני'!G303,גיליון3!$T$14:$T$28,0),MATCH('דיווח פרטני'!C303,גיליון3!$U$13:$X$13,0)))</f>
        <v xml:space="preserve"> </v>
      </c>
      <c r="I303" s="896"/>
      <c r="J303" s="896"/>
    </row>
    <row r="304" spans="1:10" ht="18" customHeight="1" thickBot="1" x14ac:dyDescent="0.4">
      <c r="A304" s="896"/>
      <c r="B304" s="896"/>
      <c r="C304" s="896"/>
      <c r="D304" s="896"/>
      <c r="E304" s="897"/>
      <c r="F304" s="896"/>
      <c r="G304" s="896"/>
      <c r="H304" s="901" t="str">
        <f t="array" ref="H304">IF(ISERROR(INDEX(גיליון3!$U$14:$X$28,MATCH('דיווח פרטני'!G304,גיליון3!$T$14:$T$28,0),MATCH('דיווח פרטני'!C304,גיליון3!$U$13:$X$13,0)))," ",INDEX(גיליון3!$U$14:$X$28,MATCH('דיווח פרטני'!G304,גיליון3!$T$14:$T$28,0),MATCH('דיווח פרטני'!C304,גיליון3!$U$13:$X$13,0)))</f>
        <v xml:space="preserve"> </v>
      </c>
      <c r="I304" s="896"/>
      <c r="J304" s="896"/>
    </row>
    <row r="305" spans="1:10" ht="18" customHeight="1" thickBot="1" x14ac:dyDescent="0.4">
      <c r="A305" s="896"/>
      <c r="B305" s="896"/>
      <c r="C305" s="896"/>
      <c r="D305" s="896"/>
      <c r="E305" s="897"/>
      <c r="F305" s="896"/>
      <c r="G305" s="896"/>
      <c r="H305" s="901" t="str">
        <f t="array" ref="H305">IF(ISERROR(INDEX(גיליון3!$U$14:$X$28,MATCH('דיווח פרטני'!G305,גיליון3!$T$14:$T$28,0),MATCH('דיווח פרטני'!C305,גיליון3!$U$13:$X$13,0)))," ",INDEX(גיליון3!$U$14:$X$28,MATCH('דיווח פרטני'!G305,גיליון3!$T$14:$T$28,0),MATCH('דיווח פרטני'!C305,גיליון3!$U$13:$X$13,0)))</f>
        <v xml:space="preserve"> </v>
      </c>
      <c r="I305" s="896"/>
      <c r="J305" s="896"/>
    </row>
    <row r="306" spans="1:10" ht="18" customHeight="1" thickBot="1" x14ac:dyDescent="0.4">
      <c r="A306" s="896"/>
      <c r="B306" s="896"/>
      <c r="C306" s="896"/>
      <c r="D306" s="896"/>
      <c r="E306" s="897"/>
      <c r="F306" s="896"/>
      <c r="G306" s="896"/>
      <c r="H306" s="901" t="str">
        <f t="array" ref="H306">IF(ISERROR(INDEX(גיליון3!$U$14:$X$28,MATCH('דיווח פרטני'!G306,גיליון3!$T$14:$T$28,0),MATCH('דיווח פרטני'!C306,גיליון3!$U$13:$X$13,0)))," ",INDEX(גיליון3!$U$14:$X$28,MATCH('דיווח פרטני'!G306,גיליון3!$T$14:$T$28,0),MATCH('דיווח פרטני'!C306,גיליון3!$U$13:$X$13,0)))</f>
        <v xml:space="preserve"> </v>
      </c>
      <c r="I306" s="896"/>
      <c r="J306" s="896"/>
    </row>
    <row r="307" spans="1:10" ht="18" customHeight="1" thickBot="1" x14ac:dyDescent="0.4">
      <c r="A307" s="896"/>
      <c r="B307" s="896"/>
      <c r="C307" s="896"/>
      <c r="D307" s="896"/>
      <c r="E307" s="897"/>
      <c r="F307" s="896"/>
      <c r="G307" s="896"/>
      <c r="H307" s="901" t="str">
        <f t="array" ref="H307">IF(ISERROR(INDEX(גיליון3!$U$14:$X$28,MATCH('דיווח פרטני'!G307,גיליון3!$T$14:$T$28,0),MATCH('דיווח פרטני'!C307,גיליון3!$U$13:$X$13,0)))," ",INDEX(גיליון3!$U$14:$X$28,MATCH('דיווח פרטני'!G307,גיליון3!$T$14:$T$28,0),MATCH('דיווח פרטני'!C307,גיליון3!$U$13:$X$13,0)))</f>
        <v xml:space="preserve"> </v>
      </c>
      <c r="I307" s="896"/>
      <c r="J307" s="896"/>
    </row>
    <row r="308" spans="1:10" ht="18" customHeight="1" thickBot="1" x14ac:dyDescent="0.4">
      <c r="A308" s="896"/>
      <c r="B308" s="896"/>
      <c r="C308" s="896"/>
      <c r="D308" s="896"/>
      <c r="E308" s="897"/>
      <c r="F308" s="896"/>
      <c r="G308" s="896"/>
      <c r="H308" s="901" t="str">
        <f t="array" ref="H308">IF(ISERROR(INDEX(גיליון3!$U$14:$X$28,MATCH('דיווח פרטני'!G308,גיליון3!$T$14:$T$28,0),MATCH('דיווח פרטני'!C308,גיליון3!$U$13:$X$13,0)))," ",INDEX(גיליון3!$U$14:$X$28,MATCH('דיווח פרטני'!G308,גיליון3!$T$14:$T$28,0),MATCH('דיווח פרטני'!C308,גיליון3!$U$13:$X$13,0)))</f>
        <v xml:space="preserve"> </v>
      </c>
      <c r="I308" s="896"/>
      <c r="J308" s="896"/>
    </row>
    <row r="309" spans="1:10" ht="18" customHeight="1" thickBot="1" x14ac:dyDescent="0.4">
      <c r="A309" s="896"/>
      <c r="B309" s="896"/>
      <c r="C309" s="896"/>
      <c r="D309" s="896"/>
      <c r="E309" s="897"/>
      <c r="F309" s="896"/>
      <c r="G309" s="896"/>
      <c r="H309" s="901" t="str">
        <f t="array" ref="H309">IF(ISERROR(INDEX(גיליון3!$U$14:$X$28,MATCH('דיווח פרטני'!G309,גיליון3!$T$14:$T$28,0),MATCH('דיווח פרטני'!C309,גיליון3!$U$13:$X$13,0)))," ",INDEX(גיליון3!$U$14:$X$28,MATCH('דיווח פרטני'!G309,גיליון3!$T$14:$T$28,0),MATCH('דיווח פרטני'!C309,גיליון3!$U$13:$X$13,0)))</f>
        <v xml:space="preserve"> </v>
      </c>
      <c r="I309" s="896"/>
      <c r="J309" s="896"/>
    </row>
    <row r="310" spans="1:10" ht="18" customHeight="1" thickBot="1" x14ac:dyDescent="0.4">
      <c r="A310" s="896"/>
      <c r="B310" s="896"/>
      <c r="C310" s="896"/>
      <c r="D310" s="896"/>
      <c r="E310" s="897"/>
      <c r="F310" s="896"/>
      <c r="G310" s="896"/>
      <c r="H310" s="901" t="str">
        <f t="array" ref="H310">IF(ISERROR(INDEX(גיליון3!$U$14:$X$28,MATCH('דיווח פרטני'!G310,גיליון3!$T$14:$T$28,0),MATCH('דיווח פרטני'!C310,גיליון3!$U$13:$X$13,0)))," ",INDEX(גיליון3!$U$14:$X$28,MATCH('דיווח פרטני'!G310,גיליון3!$T$14:$T$28,0),MATCH('דיווח פרטני'!C310,גיליון3!$U$13:$X$13,0)))</f>
        <v xml:space="preserve"> </v>
      </c>
      <c r="I310" s="896"/>
      <c r="J310" s="896"/>
    </row>
    <row r="311" spans="1:10" ht="18" customHeight="1" thickBot="1" x14ac:dyDescent="0.4">
      <c r="A311" s="896"/>
      <c r="B311" s="896"/>
      <c r="C311" s="896"/>
      <c r="D311" s="896"/>
      <c r="E311" s="897"/>
      <c r="F311" s="896"/>
      <c r="G311" s="896"/>
      <c r="H311" s="901" t="str">
        <f t="array" ref="H311">IF(ISERROR(INDEX(גיליון3!$U$14:$X$28,MATCH('דיווח פרטני'!G311,גיליון3!$T$14:$T$28,0),MATCH('דיווח פרטני'!C311,גיליון3!$U$13:$X$13,0)))," ",INDEX(גיליון3!$U$14:$X$28,MATCH('דיווח פרטני'!G311,גיליון3!$T$14:$T$28,0),MATCH('דיווח פרטני'!C311,גיליון3!$U$13:$X$13,0)))</f>
        <v xml:space="preserve"> </v>
      </c>
      <c r="I311" s="896"/>
      <c r="J311" s="896"/>
    </row>
    <row r="312" spans="1:10" ht="18" customHeight="1" thickBot="1" x14ac:dyDescent="0.4">
      <c r="A312" s="896"/>
      <c r="B312" s="896"/>
      <c r="C312" s="896"/>
      <c r="D312" s="896"/>
      <c r="E312" s="897"/>
      <c r="F312" s="896"/>
      <c r="G312" s="896"/>
      <c r="H312" s="901" t="str">
        <f t="array" ref="H312">IF(ISERROR(INDEX(גיליון3!$U$14:$X$28,MATCH('דיווח פרטני'!G312,גיליון3!$T$14:$T$28,0),MATCH('דיווח פרטני'!C312,גיליון3!$U$13:$X$13,0)))," ",INDEX(גיליון3!$U$14:$X$28,MATCH('דיווח פרטני'!G312,גיליון3!$T$14:$T$28,0),MATCH('דיווח פרטני'!C312,גיליון3!$U$13:$X$13,0)))</f>
        <v xml:space="preserve"> </v>
      </c>
      <c r="I312" s="896"/>
      <c r="J312" s="896"/>
    </row>
    <row r="313" spans="1:10" ht="18" customHeight="1" thickBot="1" x14ac:dyDescent="0.4">
      <c r="A313" s="896"/>
      <c r="B313" s="896"/>
      <c r="C313" s="896"/>
      <c r="D313" s="896"/>
      <c r="E313" s="897"/>
      <c r="F313" s="896"/>
      <c r="G313" s="896"/>
      <c r="H313" s="901" t="str">
        <f t="array" ref="H313">IF(ISERROR(INDEX(גיליון3!$U$14:$X$28,MATCH('דיווח פרטני'!G313,גיליון3!$T$14:$T$28,0),MATCH('דיווח פרטני'!C313,גיליון3!$U$13:$X$13,0)))," ",INDEX(גיליון3!$U$14:$X$28,MATCH('דיווח פרטני'!G313,גיליון3!$T$14:$T$28,0),MATCH('דיווח פרטני'!C313,גיליון3!$U$13:$X$13,0)))</f>
        <v xml:space="preserve"> </v>
      </c>
      <c r="I313" s="896"/>
      <c r="J313" s="896"/>
    </row>
    <row r="314" spans="1:10" ht="18" customHeight="1" thickBot="1" x14ac:dyDescent="0.4">
      <c r="A314" s="896"/>
      <c r="B314" s="896"/>
      <c r="C314" s="896"/>
      <c r="D314" s="896"/>
      <c r="E314" s="897"/>
      <c r="F314" s="896"/>
      <c r="G314" s="896"/>
      <c r="H314" s="901" t="str">
        <f t="array" ref="H314">IF(ISERROR(INDEX(גיליון3!$U$14:$X$28,MATCH('דיווח פרטני'!G314,גיליון3!$T$14:$T$28,0),MATCH('דיווח פרטני'!C314,גיליון3!$U$13:$X$13,0)))," ",INDEX(גיליון3!$U$14:$X$28,MATCH('דיווח פרטני'!G314,גיליון3!$T$14:$T$28,0),MATCH('דיווח פרטני'!C314,גיליון3!$U$13:$X$13,0)))</f>
        <v xml:space="preserve"> </v>
      </c>
      <c r="I314" s="896"/>
      <c r="J314" s="896"/>
    </row>
    <row r="315" spans="1:10" ht="18" customHeight="1" thickBot="1" x14ac:dyDescent="0.4">
      <c r="A315" s="896"/>
      <c r="B315" s="896"/>
      <c r="C315" s="896"/>
      <c r="D315" s="896"/>
      <c r="E315" s="897"/>
      <c r="F315" s="896"/>
      <c r="G315" s="896"/>
      <c r="H315" s="901" t="str">
        <f t="array" ref="H315">IF(ISERROR(INDEX(גיליון3!$U$14:$X$28,MATCH('דיווח פרטני'!G315,גיליון3!$T$14:$T$28,0),MATCH('דיווח פרטני'!C315,גיליון3!$U$13:$X$13,0)))," ",INDEX(גיליון3!$U$14:$X$28,MATCH('דיווח פרטני'!G315,גיליון3!$T$14:$T$28,0),MATCH('דיווח פרטני'!C315,גיליון3!$U$13:$X$13,0)))</f>
        <v xml:space="preserve"> </v>
      </c>
      <c r="I315" s="896"/>
      <c r="J315" s="896"/>
    </row>
    <row r="316" spans="1:10" ht="18" customHeight="1" thickBot="1" x14ac:dyDescent="0.4">
      <c r="A316" s="896"/>
      <c r="B316" s="896"/>
      <c r="C316" s="896"/>
      <c r="D316" s="896"/>
      <c r="E316" s="897"/>
      <c r="F316" s="896"/>
      <c r="G316" s="896"/>
      <c r="H316" s="901" t="str">
        <f t="array" ref="H316">IF(ISERROR(INDEX(גיליון3!$U$14:$X$28,MATCH('דיווח פרטני'!G316,גיליון3!$T$14:$T$28,0),MATCH('דיווח פרטני'!C316,גיליון3!$U$13:$X$13,0)))," ",INDEX(גיליון3!$U$14:$X$28,MATCH('דיווח פרטני'!G316,גיליון3!$T$14:$T$28,0),MATCH('דיווח פרטני'!C316,גיליון3!$U$13:$X$13,0)))</f>
        <v xml:space="preserve"> </v>
      </c>
      <c r="I316" s="896"/>
      <c r="J316" s="896"/>
    </row>
    <row r="317" spans="1:10" ht="18" customHeight="1" thickBot="1" x14ac:dyDescent="0.4">
      <c r="A317" s="896"/>
      <c r="B317" s="896"/>
      <c r="C317" s="896"/>
      <c r="D317" s="896"/>
      <c r="E317" s="897"/>
      <c r="F317" s="896"/>
      <c r="G317" s="896"/>
      <c r="H317" s="901" t="str">
        <f t="array" ref="H317">IF(ISERROR(INDEX(גיליון3!$U$14:$X$28,MATCH('דיווח פרטני'!G317,גיליון3!$T$14:$T$28,0),MATCH('דיווח פרטני'!C317,גיליון3!$U$13:$X$13,0)))," ",INDEX(גיליון3!$U$14:$X$28,MATCH('דיווח פרטני'!G317,גיליון3!$T$14:$T$28,0),MATCH('דיווח פרטני'!C317,גיליון3!$U$13:$X$13,0)))</f>
        <v xml:space="preserve"> </v>
      </c>
      <c r="I317" s="896"/>
      <c r="J317" s="896"/>
    </row>
    <row r="318" spans="1:10" ht="18" customHeight="1" thickBot="1" x14ac:dyDescent="0.4">
      <c r="A318" s="896"/>
      <c r="B318" s="896"/>
      <c r="C318" s="896"/>
      <c r="D318" s="896"/>
      <c r="E318" s="897"/>
      <c r="F318" s="896"/>
      <c r="G318" s="896"/>
      <c r="H318" s="901" t="str">
        <f t="array" ref="H318">IF(ISERROR(INDEX(גיליון3!$U$14:$X$28,MATCH('דיווח פרטני'!G318,גיליון3!$T$14:$T$28,0),MATCH('דיווח פרטני'!C318,גיליון3!$U$13:$X$13,0)))," ",INDEX(גיליון3!$U$14:$X$28,MATCH('דיווח פרטני'!G318,גיליון3!$T$14:$T$28,0),MATCH('דיווח פרטני'!C318,גיליון3!$U$13:$X$13,0)))</f>
        <v xml:space="preserve"> </v>
      </c>
      <c r="I318" s="896"/>
      <c r="J318" s="896"/>
    </row>
    <row r="319" spans="1:10" ht="18" customHeight="1" thickBot="1" x14ac:dyDescent="0.4">
      <c r="A319" s="896"/>
      <c r="B319" s="896"/>
      <c r="C319" s="896"/>
      <c r="D319" s="896"/>
      <c r="E319" s="897"/>
      <c r="F319" s="896"/>
      <c r="G319" s="896"/>
      <c r="H319" s="901" t="str">
        <f t="array" ref="H319">IF(ISERROR(INDEX(גיליון3!$U$14:$X$28,MATCH('דיווח פרטני'!G319,גיליון3!$T$14:$T$28,0),MATCH('דיווח פרטני'!C319,גיליון3!$U$13:$X$13,0)))," ",INDEX(גיליון3!$U$14:$X$28,MATCH('דיווח פרטני'!G319,גיליון3!$T$14:$T$28,0),MATCH('דיווח פרטני'!C319,גיליון3!$U$13:$X$13,0)))</f>
        <v xml:space="preserve"> </v>
      </c>
      <c r="I319" s="896"/>
      <c r="J319" s="896"/>
    </row>
    <row r="320" spans="1:10" ht="18" customHeight="1" thickBot="1" x14ac:dyDescent="0.4">
      <c r="A320" s="896"/>
      <c r="B320" s="896"/>
      <c r="C320" s="896"/>
      <c r="D320" s="896"/>
      <c r="E320" s="897"/>
      <c r="F320" s="896"/>
      <c r="G320" s="896"/>
      <c r="H320" s="901" t="str">
        <f t="array" ref="H320">IF(ISERROR(INDEX(גיליון3!$U$14:$X$28,MATCH('דיווח פרטני'!G320,גיליון3!$T$14:$T$28,0),MATCH('דיווח פרטני'!C320,גיליון3!$U$13:$X$13,0)))," ",INDEX(גיליון3!$U$14:$X$28,MATCH('דיווח פרטני'!G320,גיליון3!$T$14:$T$28,0),MATCH('דיווח פרטני'!C320,גיליון3!$U$13:$X$13,0)))</f>
        <v xml:space="preserve"> </v>
      </c>
      <c r="I320" s="896"/>
      <c r="J320" s="896"/>
    </row>
    <row r="321" spans="1:10" ht="18" customHeight="1" thickBot="1" x14ac:dyDescent="0.4">
      <c r="A321" s="896"/>
      <c r="B321" s="896"/>
      <c r="C321" s="896"/>
      <c r="D321" s="896"/>
      <c r="E321" s="897"/>
      <c r="F321" s="896"/>
      <c r="G321" s="896"/>
      <c r="H321" s="901" t="str">
        <f t="array" ref="H321">IF(ISERROR(INDEX(גיליון3!$U$14:$X$28,MATCH('דיווח פרטני'!G321,גיליון3!$T$14:$T$28,0),MATCH('דיווח פרטני'!C321,גיליון3!$U$13:$X$13,0)))," ",INDEX(גיליון3!$U$14:$X$28,MATCH('דיווח פרטני'!G321,גיליון3!$T$14:$T$28,0),MATCH('דיווח פרטני'!C321,גיליון3!$U$13:$X$13,0)))</f>
        <v xml:space="preserve"> </v>
      </c>
      <c r="I321" s="896"/>
      <c r="J321" s="896"/>
    </row>
    <row r="322" spans="1:10" ht="18" customHeight="1" thickBot="1" x14ac:dyDescent="0.4">
      <c r="A322" s="896"/>
      <c r="B322" s="896"/>
      <c r="C322" s="896"/>
      <c r="D322" s="896"/>
      <c r="E322" s="897"/>
      <c r="F322" s="896"/>
      <c r="G322" s="896"/>
      <c r="H322" s="901" t="str">
        <f t="array" ref="H322">IF(ISERROR(INDEX(גיליון3!$U$14:$X$28,MATCH('דיווח פרטני'!G322,גיליון3!$T$14:$T$28,0),MATCH('דיווח פרטני'!C322,גיליון3!$U$13:$X$13,0)))," ",INDEX(גיליון3!$U$14:$X$28,MATCH('דיווח פרטני'!G322,גיליון3!$T$14:$T$28,0),MATCH('דיווח פרטני'!C322,גיליון3!$U$13:$X$13,0)))</f>
        <v xml:space="preserve"> </v>
      </c>
      <c r="I322" s="896"/>
      <c r="J322" s="896"/>
    </row>
    <row r="323" spans="1:10" ht="18" customHeight="1" thickBot="1" x14ac:dyDescent="0.4">
      <c r="A323" s="896"/>
      <c r="B323" s="896"/>
      <c r="C323" s="896"/>
      <c r="D323" s="896"/>
      <c r="E323" s="897"/>
      <c r="F323" s="896"/>
      <c r="G323" s="896"/>
      <c r="H323" s="901" t="str">
        <f t="array" ref="H323">IF(ISERROR(INDEX(גיליון3!$U$14:$X$28,MATCH('דיווח פרטני'!G323,גיליון3!$T$14:$T$28,0),MATCH('דיווח פרטני'!C323,גיליון3!$U$13:$X$13,0)))," ",INDEX(גיליון3!$U$14:$X$28,MATCH('דיווח פרטני'!G323,גיליון3!$T$14:$T$28,0),MATCH('דיווח פרטני'!C323,גיליון3!$U$13:$X$13,0)))</f>
        <v xml:space="preserve"> </v>
      </c>
      <c r="I323" s="896"/>
      <c r="J323" s="896"/>
    </row>
    <row r="324" spans="1:10" ht="18" customHeight="1" thickBot="1" x14ac:dyDescent="0.4">
      <c r="A324" s="896"/>
      <c r="B324" s="896"/>
      <c r="C324" s="896"/>
      <c r="D324" s="896"/>
      <c r="E324" s="897"/>
      <c r="F324" s="896"/>
      <c r="G324" s="896"/>
      <c r="H324" s="901" t="str">
        <f t="array" ref="H324">IF(ISERROR(INDEX(גיליון3!$U$14:$X$28,MATCH('דיווח פרטני'!G324,גיליון3!$T$14:$T$28,0),MATCH('דיווח פרטני'!C324,גיליון3!$U$13:$X$13,0)))," ",INDEX(גיליון3!$U$14:$X$28,MATCH('דיווח פרטני'!G324,גיליון3!$T$14:$T$28,0),MATCH('דיווח פרטני'!C324,גיליון3!$U$13:$X$13,0)))</f>
        <v xml:space="preserve"> </v>
      </c>
      <c r="I324" s="896"/>
      <c r="J324" s="896"/>
    </row>
    <row r="325" spans="1:10" ht="18" customHeight="1" thickBot="1" x14ac:dyDescent="0.4">
      <c r="A325" s="896"/>
      <c r="B325" s="896"/>
      <c r="C325" s="896"/>
      <c r="D325" s="896"/>
      <c r="E325" s="897"/>
      <c r="F325" s="896"/>
      <c r="G325" s="896"/>
      <c r="H325" s="901" t="str">
        <f t="array" ref="H325">IF(ISERROR(INDEX(גיליון3!$U$14:$X$28,MATCH('דיווח פרטני'!G325,גיליון3!$T$14:$T$28,0),MATCH('דיווח פרטני'!C325,גיליון3!$U$13:$X$13,0)))," ",INDEX(גיליון3!$U$14:$X$28,MATCH('דיווח פרטני'!G325,גיליון3!$T$14:$T$28,0),MATCH('דיווח פרטני'!C325,גיליון3!$U$13:$X$13,0)))</f>
        <v xml:space="preserve"> </v>
      </c>
      <c r="I325" s="896"/>
      <c r="J325" s="896"/>
    </row>
    <row r="326" spans="1:10" ht="18" customHeight="1" thickBot="1" x14ac:dyDescent="0.4">
      <c r="A326" s="896"/>
      <c r="B326" s="896"/>
      <c r="C326" s="896"/>
      <c r="D326" s="896"/>
      <c r="E326" s="897"/>
      <c r="F326" s="896"/>
      <c r="G326" s="896"/>
      <c r="H326" s="901" t="str">
        <f t="array" ref="H326">IF(ISERROR(INDEX(גיליון3!$U$14:$X$28,MATCH('דיווח פרטני'!G326,גיליון3!$T$14:$T$28,0),MATCH('דיווח פרטני'!C326,גיליון3!$U$13:$X$13,0)))," ",INDEX(גיליון3!$U$14:$X$28,MATCH('דיווח פרטני'!G326,גיליון3!$T$14:$T$28,0),MATCH('דיווח פרטני'!C326,גיליון3!$U$13:$X$13,0)))</f>
        <v xml:space="preserve"> </v>
      </c>
      <c r="I326" s="896"/>
      <c r="J326" s="896"/>
    </row>
    <row r="327" spans="1:10" ht="18" customHeight="1" thickBot="1" x14ac:dyDescent="0.4">
      <c r="A327" s="896"/>
      <c r="B327" s="896"/>
      <c r="C327" s="896"/>
      <c r="D327" s="896"/>
      <c r="E327" s="897"/>
      <c r="F327" s="896"/>
      <c r="G327" s="896"/>
      <c r="H327" s="901" t="str">
        <f t="array" ref="H327">IF(ISERROR(INDEX(גיליון3!$U$14:$X$28,MATCH('דיווח פרטני'!G327,גיליון3!$T$14:$T$28,0),MATCH('דיווח פרטני'!C327,גיליון3!$U$13:$X$13,0)))," ",INDEX(גיליון3!$U$14:$X$28,MATCH('דיווח פרטני'!G327,גיליון3!$T$14:$T$28,0),MATCH('דיווח פרטני'!C327,גיליון3!$U$13:$X$13,0)))</f>
        <v xml:space="preserve"> </v>
      </c>
      <c r="I327" s="896"/>
      <c r="J327" s="896"/>
    </row>
    <row r="328" spans="1:10" ht="18" customHeight="1" thickBot="1" x14ac:dyDescent="0.4">
      <c r="A328" s="896"/>
      <c r="B328" s="896"/>
      <c r="C328" s="896"/>
      <c r="D328" s="896"/>
      <c r="E328" s="897"/>
      <c r="F328" s="896"/>
      <c r="G328" s="896"/>
      <c r="H328" s="901" t="str">
        <f t="array" ref="H328">IF(ISERROR(INDEX(גיליון3!$U$14:$X$28,MATCH('דיווח פרטני'!G328,גיליון3!$T$14:$T$28,0),MATCH('דיווח פרטני'!C328,גיליון3!$U$13:$X$13,0)))," ",INDEX(גיליון3!$U$14:$X$28,MATCH('דיווח פרטני'!G328,גיליון3!$T$14:$T$28,0),MATCH('דיווח פרטני'!C328,גיליון3!$U$13:$X$13,0)))</f>
        <v xml:space="preserve"> </v>
      </c>
      <c r="I328" s="896"/>
      <c r="J328" s="896"/>
    </row>
    <row r="329" spans="1:10" ht="18" customHeight="1" thickBot="1" x14ac:dyDescent="0.4">
      <c r="A329" s="896"/>
      <c r="B329" s="896"/>
      <c r="C329" s="896"/>
      <c r="D329" s="896"/>
      <c r="E329" s="897"/>
      <c r="F329" s="896"/>
      <c r="G329" s="896"/>
      <c r="H329" s="901" t="str">
        <f t="array" ref="H329">IF(ISERROR(INDEX(גיליון3!$U$14:$X$28,MATCH('דיווח פרטני'!G329,גיליון3!$T$14:$T$28,0),MATCH('דיווח פרטני'!C329,גיליון3!$U$13:$X$13,0)))," ",INDEX(גיליון3!$U$14:$X$28,MATCH('דיווח פרטני'!G329,גיליון3!$T$14:$T$28,0),MATCH('דיווח פרטני'!C329,גיליון3!$U$13:$X$13,0)))</f>
        <v xml:space="preserve"> </v>
      </c>
      <c r="I329" s="896"/>
      <c r="J329" s="896"/>
    </row>
    <row r="330" spans="1:10" ht="18" customHeight="1" thickBot="1" x14ac:dyDescent="0.4">
      <c r="A330" s="896"/>
      <c r="B330" s="896"/>
      <c r="C330" s="896"/>
      <c r="D330" s="896"/>
      <c r="E330" s="897"/>
      <c r="F330" s="896"/>
      <c r="G330" s="896"/>
      <c r="H330" s="901" t="str">
        <f t="array" ref="H330">IF(ISERROR(INDEX(גיליון3!$U$14:$X$28,MATCH('דיווח פרטני'!G330,גיליון3!$T$14:$T$28,0),MATCH('דיווח פרטני'!C330,גיליון3!$U$13:$X$13,0)))," ",INDEX(גיליון3!$U$14:$X$28,MATCH('דיווח פרטני'!G330,גיליון3!$T$14:$T$28,0),MATCH('דיווח פרטני'!C330,גיליון3!$U$13:$X$13,0)))</f>
        <v xml:space="preserve"> </v>
      </c>
      <c r="I330" s="896"/>
      <c r="J330" s="896"/>
    </row>
    <row r="331" spans="1:10" ht="18" customHeight="1" thickBot="1" x14ac:dyDescent="0.4">
      <c r="A331" s="896"/>
      <c r="B331" s="896"/>
      <c r="C331" s="896"/>
      <c r="D331" s="896"/>
      <c r="E331" s="897"/>
      <c r="F331" s="896"/>
      <c r="G331" s="896"/>
      <c r="H331" s="901" t="str">
        <f t="array" ref="H331">IF(ISERROR(INDEX(גיליון3!$U$14:$X$28,MATCH('דיווח פרטני'!G331,גיליון3!$T$14:$T$28,0),MATCH('דיווח פרטני'!C331,גיליון3!$U$13:$X$13,0)))," ",INDEX(גיליון3!$U$14:$X$28,MATCH('דיווח פרטני'!G331,גיליון3!$T$14:$T$28,0),MATCH('דיווח פרטני'!C331,גיליון3!$U$13:$X$13,0)))</f>
        <v xml:space="preserve"> </v>
      </c>
      <c r="I331" s="896"/>
      <c r="J331" s="896"/>
    </row>
    <row r="332" spans="1:10" ht="18" customHeight="1" thickBot="1" x14ac:dyDescent="0.4">
      <c r="A332" s="896"/>
      <c r="B332" s="896"/>
      <c r="C332" s="896"/>
      <c r="D332" s="896"/>
      <c r="E332" s="897"/>
      <c r="F332" s="896"/>
      <c r="G332" s="896"/>
      <c r="H332" s="901" t="str">
        <f t="array" ref="H332">IF(ISERROR(INDEX(גיליון3!$U$14:$X$28,MATCH('דיווח פרטני'!G332,גיליון3!$T$14:$T$28,0),MATCH('דיווח פרטני'!C332,גיליון3!$U$13:$X$13,0)))," ",INDEX(גיליון3!$U$14:$X$28,MATCH('דיווח פרטני'!G332,גיליון3!$T$14:$T$28,0),MATCH('דיווח פרטני'!C332,גיליון3!$U$13:$X$13,0)))</f>
        <v xml:space="preserve"> </v>
      </c>
      <c r="I332" s="896"/>
      <c r="J332" s="896"/>
    </row>
    <row r="333" spans="1:10" ht="18" customHeight="1" thickBot="1" x14ac:dyDescent="0.4">
      <c r="A333" s="896"/>
      <c r="B333" s="896"/>
      <c r="C333" s="896"/>
      <c r="D333" s="896"/>
      <c r="E333" s="897"/>
      <c r="F333" s="896"/>
      <c r="G333" s="896"/>
      <c r="H333" s="901" t="str">
        <f t="array" ref="H333">IF(ISERROR(INDEX(גיליון3!$U$14:$X$28,MATCH('דיווח פרטני'!G333,גיליון3!$T$14:$T$28,0),MATCH('דיווח פרטני'!C333,גיליון3!$U$13:$X$13,0)))," ",INDEX(גיליון3!$U$14:$X$28,MATCH('דיווח פרטני'!G333,גיליון3!$T$14:$T$28,0),MATCH('דיווח פרטני'!C333,גיליון3!$U$13:$X$13,0)))</f>
        <v xml:space="preserve"> </v>
      </c>
      <c r="I333" s="896"/>
      <c r="J333" s="896"/>
    </row>
    <row r="334" spans="1:10" ht="18" customHeight="1" thickBot="1" x14ac:dyDescent="0.4">
      <c r="A334" s="896"/>
      <c r="B334" s="896"/>
      <c r="C334" s="896"/>
      <c r="D334" s="896"/>
      <c r="E334" s="897"/>
      <c r="F334" s="896"/>
      <c r="G334" s="896"/>
      <c r="H334" s="901" t="str">
        <f t="array" ref="H334">IF(ISERROR(INDEX(גיליון3!$U$14:$X$28,MATCH('דיווח פרטני'!G334,גיליון3!$T$14:$T$28,0),MATCH('דיווח פרטני'!C334,גיליון3!$U$13:$X$13,0)))," ",INDEX(גיליון3!$U$14:$X$28,MATCH('דיווח פרטני'!G334,גיליון3!$T$14:$T$28,0),MATCH('דיווח פרטני'!C334,גיליון3!$U$13:$X$13,0)))</f>
        <v xml:space="preserve"> </v>
      </c>
      <c r="I334" s="896"/>
      <c r="J334" s="896"/>
    </row>
    <row r="335" spans="1:10" ht="18" customHeight="1" thickBot="1" x14ac:dyDescent="0.4">
      <c r="A335" s="896"/>
      <c r="B335" s="896"/>
      <c r="C335" s="896"/>
      <c r="D335" s="896"/>
      <c r="E335" s="897"/>
      <c r="F335" s="896"/>
      <c r="G335" s="896"/>
      <c r="H335" s="901" t="str">
        <f t="array" ref="H335">IF(ISERROR(INDEX(גיליון3!$U$14:$X$28,MATCH('דיווח פרטני'!G335,גיליון3!$T$14:$T$28,0),MATCH('דיווח פרטני'!C335,גיליון3!$U$13:$X$13,0)))," ",INDEX(גיליון3!$U$14:$X$28,MATCH('דיווח פרטני'!G335,גיליון3!$T$14:$T$28,0),MATCH('דיווח פרטני'!C335,גיליון3!$U$13:$X$13,0)))</f>
        <v xml:space="preserve"> </v>
      </c>
      <c r="I335" s="896"/>
      <c r="J335" s="896"/>
    </row>
    <row r="336" spans="1:10" ht="18" customHeight="1" thickBot="1" x14ac:dyDescent="0.4">
      <c r="A336" s="896"/>
      <c r="B336" s="896"/>
      <c r="C336" s="896"/>
      <c r="D336" s="896"/>
      <c r="E336" s="897"/>
      <c r="F336" s="896"/>
      <c r="G336" s="896"/>
      <c r="H336" s="901" t="str">
        <f t="array" ref="H336">IF(ISERROR(INDEX(גיליון3!$U$14:$X$28,MATCH('דיווח פרטני'!G336,גיליון3!$T$14:$T$28,0),MATCH('דיווח פרטני'!C336,גיליון3!$U$13:$X$13,0)))," ",INDEX(גיליון3!$U$14:$X$28,MATCH('דיווח פרטני'!G336,גיליון3!$T$14:$T$28,0),MATCH('דיווח פרטני'!C336,גיליון3!$U$13:$X$13,0)))</f>
        <v xml:space="preserve"> </v>
      </c>
      <c r="I336" s="896"/>
      <c r="J336" s="896"/>
    </row>
    <row r="337" spans="1:10" ht="18" customHeight="1" thickBot="1" x14ac:dyDescent="0.4">
      <c r="A337" s="896"/>
      <c r="B337" s="896"/>
      <c r="C337" s="896"/>
      <c r="D337" s="896"/>
      <c r="E337" s="897"/>
      <c r="F337" s="896"/>
      <c r="G337" s="896"/>
      <c r="H337" s="901" t="str">
        <f t="array" ref="H337">IF(ISERROR(INDEX(גיליון3!$U$14:$X$28,MATCH('דיווח פרטני'!G337,גיליון3!$T$14:$T$28,0),MATCH('דיווח פרטני'!C337,גיליון3!$U$13:$X$13,0)))," ",INDEX(גיליון3!$U$14:$X$28,MATCH('דיווח פרטני'!G337,גיליון3!$T$14:$T$28,0),MATCH('דיווח פרטני'!C337,גיליון3!$U$13:$X$13,0)))</f>
        <v xml:space="preserve"> </v>
      </c>
      <c r="I337" s="896"/>
      <c r="J337" s="896"/>
    </row>
    <row r="338" spans="1:10" ht="18" customHeight="1" thickBot="1" x14ac:dyDescent="0.4">
      <c r="A338" s="896"/>
      <c r="B338" s="896"/>
      <c r="C338" s="896"/>
      <c r="D338" s="896"/>
      <c r="E338" s="897"/>
      <c r="F338" s="896"/>
      <c r="G338" s="896"/>
      <c r="H338" s="901" t="str">
        <f t="array" ref="H338">IF(ISERROR(INDEX(גיליון3!$U$14:$X$28,MATCH('דיווח פרטני'!G338,גיליון3!$T$14:$T$28,0),MATCH('דיווח פרטני'!C338,גיליון3!$U$13:$X$13,0)))," ",INDEX(גיליון3!$U$14:$X$28,MATCH('דיווח פרטני'!G338,גיליון3!$T$14:$T$28,0),MATCH('דיווח פרטני'!C338,גיליון3!$U$13:$X$13,0)))</f>
        <v xml:space="preserve"> </v>
      </c>
      <c r="I338" s="896"/>
      <c r="J338" s="896"/>
    </row>
    <row r="339" spans="1:10" ht="18" customHeight="1" thickBot="1" x14ac:dyDescent="0.4">
      <c r="A339" s="896"/>
      <c r="B339" s="896"/>
      <c r="C339" s="896"/>
      <c r="D339" s="896"/>
      <c r="E339" s="897"/>
      <c r="F339" s="896"/>
      <c r="G339" s="896"/>
      <c r="H339" s="901" t="str">
        <f t="array" ref="H339">IF(ISERROR(INDEX(גיליון3!$U$14:$X$28,MATCH('דיווח פרטני'!G339,גיליון3!$T$14:$T$28,0),MATCH('דיווח פרטני'!C339,גיליון3!$U$13:$X$13,0)))," ",INDEX(גיליון3!$U$14:$X$28,MATCH('דיווח פרטני'!G339,גיליון3!$T$14:$T$28,0),MATCH('דיווח פרטני'!C339,גיליון3!$U$13:$X$13,0)))</f>
        <v xml:space="preserve"> </v>
      </c>
      <c r="I339" s="896"/>
      <c r="J339" s="896"/>
    </row>
    <row r="340" spans="1:10" ht="18" customHeight="1" thickBot="1" x14ac:dyDescent="0.4">
      <c r="A340" s="896"/>
      <c r="B340" s="896"/>
      <c r="C340" s="896"/>
      <c r="D340" s="896"/>
      <c r="E340" s="897"/>
      <c r="F340" s="896"/>
      <c r="G340" s="896"/>
      <c r="H340" s="901" t="str">
        <f t="array" ref="H340">IF(ISERROR(INDEX(גיליון3!$U$14:$X$28,MATCH('דיווח פרטני'!G340,גיליון3!$T$14:$T$28,0),MATCH('דיווח פרטני'!C340,גיליון3!$U$13:$X$13,0)))," ",INDEX(גיליון3!$U$14:$X$28,MATCH('דיווח פרטני'!G340,גיליון3!$T$14:$T$28,0),MATCH('דיווח פרטני'!C340,גיליון3!$U$13:$X$13,0)))</f>
        <v xml:space="preserve"> </v>
      </c>
      <c r="I340" s="896"/>
      <c r="J340" s="896"/>
    </row>
    <row r="341" spans="1:10" ht="18" customHeight="1" thickBot="1" x14ac:dyDescent="0.4">
      <c r="A341" s="896"/>
      <c r="B341" s="896"/>
      <c r="C341" s="896"/>
      <c r="D341" s="896"/>
      <c r="E341" s="897"/>
      <c r="F341" s="896"/>
      <c r="G341" s="896"/>
      <c r="H341" s="901" t="str">
        <f t="array" ref="H341">IF(ISERROR(INDEX(גיליון3!$U$14:$X$28,MATCH('דיווח פרטני'!G341,גיליון3!$T$14:$T$28,0),MATCH('דיווח פרטני'!C341,גיליון3!$U$13:$X$13,0)))," ",INDEX(גיליון3!$U$14:$X$28,MATCH('דיווח פרטני'!G341,גיליון3!$T$14:$T$28,0),MATCH('דיווח פרטני'!C341,גיליון3!$U$13:$X$13,0)))</f>
        <v xml:space="preserve"> </v>
      </c>
      <c r="I341" s="896"/>
      <c r="J341" s="896"/>
    </row>
    <row r="342" spans="1:10" ht="18" customHeight="1" thickBot="1" x14ac:dyDescent="0.4">
      <c r="A342" s="896"/>
      <c r="B342" s="896"/>
      <c r="C342" s="896"/>
      <c r="D342" s="896"/>
      <c r="E342" s="897"/>
      <c r="F342" s="896"/>
      <c r="G342" s="896"/>
      <c r="H342" s="901" t="str">
        <f t="array" ref="H342">IF(ISERROR(INDEX(גיליון3!$U$14:$X$28,MATCH('דיווח פרטני'!G342,גיליון3!$T$14:$T$28,0),MATCH('דיווח פרטני'!C342,גיליון3!$U$13:$X$13,0)))," ",INDEX(גיליון3!$U$14:$X$28,MATCH('דיווח פרטני'!G342,גיליון3!$T$14:$T$28,0),MATCH('דיווח פרטני'!C342,גיליון3!$U$13:$X$13,0)))</f>
        <v xml:space="preserve"> </v>
      </c>
      <c r="I342" s="896"/>
      <c r="J342" s="896"/>
    </row>
    <row r="343" spans="1:10" ht="18" customHeight="1" thickBot="1" x14ac:dyDescent="0.4">
      <c r="A343" s="896"/>
      <c r="B343" s="896"/>
      <c r="C343" s="896"/>
      <c r="D343" s="896"/>
      <c r="E343" s="897"/>
      <c r="F343" s="896"/>
      <c r="G343" s="896"/>
      <c r="H343" s="901" t="str">
        <f t="array" ref="H343">IF(ISERROR(INDEX(גיליון3!$U$14:$X$28,MATCH('דיווח פרטני'!G343,גיליון3!$T$14:$T$28,0),MATCH('דיווח פרטני'!C343,גיליון3!$U$13:$X$13,0)))," ",INDEX(גיליון3!$U$14:$X$28,MATCH('דיווח פרטני'!G343,גיליון3!$T$14:$T$28,0),MATCH('דיווח פרטני'!C343,גיליון3!$U$13:$X$13,0)))</f>
        <v xml:space="preserve"> </v>
      </c>
      <c r="I343" s="896"/>
      <c r="J343" s="896"/>
    </row>
    <row r="344" spans="1:10" ht="18" customHeight="1" thickBot="1" x14ac:dyDescent="0.4">
      <c r="A344" s="896"/>
      <c r="B344" s="896"/>
      <c r="C344" s="896"/>
      <c r="D344" s="896"/>
      <c r="E344" s="897"/>
      <c r="F344" s="896"/>
      <c r="G344" s="896"/>
      <c r="H344" s="901" t="str">
        <f t="array" ref="H344">IF(ISERROR(INDEX(גיליון3!$U$14:$X$28,MATCH('דיווח פרטני'!G344,גיליון3!$T$14:$T$28,0),MATCH('דיווח פרטני'!C344,גיליון3!$U$13:$X$13,0)))," ",INDEX(גיליון3!$U$14:$X$28,MATCH('דיווח פרטני'!G344,גיליון3!$T$14:$T$28,0),MATCH('דיווח פרטני'!C344,גיליון3!$U$13:$X$13,0)))</f>
        <v xml:space="preserve"> </v>
      </c>
      <c r="I344" s="896"/>
      <c r="J344" s="896"/>
    </row>
    <row r="345" spans="1:10" ht="18" customHeight="1" thickBot="1" x14ac:dyDescent="0.4">
      <c r="A345" s="896"/>
      <c r="B345" s="896"/>
      <c r="C345" s="896"/>
      <c r="D345" s="896"/>
      <c r="E345" s="897"/>
      <c r="F345" s="896"/>
      <c r="G345" s="896"/>
      <c r="H345" s="901" t="str">
        <f t="array" ref="H345">IF(ISERROR(INDEX(גיליון3!$U$14:$X$28,MATCH('דיווח פרטני'!G345,גיליון3!$T$14:$T$28,0),MATCH('דיווח פרטני'!C345,גיליון3!$U$13:$X$13,0)))," ",INDEX(גיליון3!$U$14:$X$28,MATCH('דיווח פרטני'!G345,גיליון3!$T$14:$T$28,0),MATCH('דיווח פרטני'!C345,גיליון3!$U$13:$X$13,0)))</f>
        <v xml:space="preserve"> </v>
      </c>
      <c r="I345" s="896"/>
      <c r="J345" s="896"/>
    </row>
    <row r="346" spans="1:10" ht="18" customHeight="1" thickBot="1" x14ac:dyDescent="0.4">
      <c r="A346" s="896"/>
      <c r="B346" s="896"/>
      <c r="C346" s="896"/>
      <c r="D346" s="896"/>
      <c r="E346" s="897"/>
      <c r="F346" s="896"/>
      <c r="G346" s="896"/>
      <c r="H346" s="901" t="str">
        <f t="array" ref="H346">IF(ISERROR(INDEX(גיליון3!$U$14:$X$28,MATCH('דיווח פרטני'!G346,גיליון3!$T$14:$T$28,0),MATCH('דיווח פרטני'!C346,גיליון3!$U$13:$X$13,0)))," ",INDEX(גיליון3!$U$14:$X$28,MATCH('דיווח פרטני'!G346,גיליון3!$T$14:$T$28,0),MATCH('דיווח פרטני'!C346,גיליון3!$U$13:$X$13,0)))</f>
        <v xml:space="preserve"> </v>
      </c>
      <c r="I346" s="896"/>
      <c r="J346" s="896"/>
    </row>
    <row r="347" spans="1:10" ht="18" customHeight="1" thickBot="1" x14ac:dyDescent="0.4">
      <c r="A347" s="896"/>
      <c r="B347" s="896"/>
      <c r="C347" s="896"/>
      <c r="D347" s="896"/>
      <c r="E347" s="897"/>
      <c r="F347" s="896"/>
      <c r="G347" s="896"/>
      <c r="H347" s="901" t="str">
        <f t="array" ref="H347">IF(ISERROR(INDEX(גיליון3!$U$14:$X$28,MATCH('דיווח פרטני'!G347,גיליון3!$T$14:$T$28,0),MATCH('דיווח פרטני'!C347,גיליון3!$U$13:$X$13,0)))," ",INDEX(גיליון3!$U$14:$X$28,MATCH('דיווח פרטני'!G347,גיליון3!$T$14:$T$28,0),MATCH('דיווח פרטני'!C347,גיליון3!$U$13:$X$13,0)))</f>
        <v xml:space="preserve"> </v>
      </c>
      <c r="I347" s="896"/>
      <c r="J347" s="896"/>
    </row>
    <row r="348" spans="1:10" ht="18" customHeight="1" thickBot="1" x14ac:dyDescent="0.4">
      <c r="A348" s="896"/>
      <c r="B348" s="896"/>
      <c r="C348" s="896"/>
      <c r="D348" s="896"/>
      <c r="E348" s="897"/>
      <c r="F348" s="896"/>
      <c r="G348" s="896"/>
      <c r="H348" s="901" t="str">
        <f t="array" ref="H348">IF(ISERROR(INDEX(גיליון3!$U$14:$X$28,MATCH('דיווח פרטני'!G348,גיליון3!$T$14:$T$28,0),MATCH('דיווח פרטני'!C348,גיליון3!$U$13:$X$13,0)))," ",INDEX(גיליון3!$U$14:$X$28,MATCH('דיווח פרטני'!G348,גיליון3!$T$14:$T$28,0),MATCH('דיווח פרטני'!C348,גיליון3!$U$13:$X$13,0)))</f>
        <v xml:space="preserve"> </v>
      </c>
      <c r="I348" s="896"/>
      <c r="J348" s="896"/>
    </row>
    <row r="349" spans="1:10" ht="18" customHeight="1" thickBot="1" x14ac:dyDescent="0.4">
      <c r="A349" s="896"/>
      <c r="B349" s="896"/>
      <c r="C349" s="896"/>
      <c r="D349" s="896"/>
      <c r="E349" s="897"/>
      <c r="F349" s="896"/>
      <c r="G349" s="896"/>
      <c r="H349" s="901" t="str">
        <f t="array" ref="H349">IF(ISERROR(INDEX(גיליון3!$U$14:$X$28,MATCH('דיווח פרטני'!G349,גיליון3!$T$14:$T$28,0),MATCH('דיווח פרטני'!C349,גיליון3!$U$13:$X$13,0)))," ",INDEX(גיליון3!$U$14:$X$28,MATCH('דיווח פרטני'!G349,גיליון3!$T$14:$T$28,0),MATCH('דיווח פרטני'!C349,גיליון3!$U$13:$X$13,0)))</f>
        <v xml:space="preserve"> </v>
      </c>
      <c r="I349" s="896"/>
      <c r="J349" s="896"/>
    </row>
    <row r="350" spans="1:10" ht="18" customHeight="1" thickBot="1" x14ac:dyDescent="0.4">
      <c r="A350" s="896"/>
      <c r="B350" s="896"/>
      <c r="C350" s="896"/>
      <c r="D350" s="896"/>
      <c r="E350" s="897"/>
      <c r="F350" s="896"/>
      <c r="G350" s="896"/>
      <c r="H350" s="901" t="str">
        <f t="array" ref="H350">IF(ISERROR(INDEX(גיליון3!$U$14:$X$28,MATCH('דיווח פרטני'!G350,גיליון3!$T$14:$T$28,0),MATCH('דיווח פרטני'!C350,גיליון3!$U$13:$X$13,0)))," ",INDEX(גיליון3!$U$14:$X$28,MATCH('דיווח פרטני'!G350,גיליון3!$T$14:$T$28,0),MATCH('דיווח פרטני'!C350,גיליון3!$U$13:$X$13,0)))</f>
        <v xml:space="preserve"> </v>
      </c>
      <c r="I350" s="896"/>
      <c r="J350" s="896"/>
    </row>
    <row r="351" spans="1:10" ht="18" customHeight="1" thickBot="1" x14ac:dyDescent="0.4">
      <c r="A351" s="896"/>
      <c r="B351" s="896"/>
      <c r="C351" s="896"/>
      <c r="D351" s="896"/>
      <c r="E351" s="897"/>
      <c r="F351" s="896"/>
      <c r="G351" s="896"/>
      <c r="H351" s="901" t="str">
        <f t="array" ref="H351">IF(ISERROR(INDEX(גיליון3!$U$14:$X$28,MATCH('דיווח פרטני'!G351,גיליון3!$T$14:$T$28,0),MATCH('דיווח פרטני'!C351,גיליון3!$U$13:$X$13,0)))," ",INDEX(גיליון3!$U$14:$X$28,MATCH('דיווח פרטני'!G351,גיליון3!$T$14:$T$28,0),MATCH('דיווח פרטני'!C351,גיליון3!$U$13:$X$13,0)))</f>
        <v xml:space="preserve"> </v>
      </c>
      <c r="I351" s="896"/>
      <c r="J351" s="896"/>
    </row>
    <row r="352" spans="1:10" ht="18" customHeight="1" thickBot="1" x14ac:dyDescent="0.4">
      <c r="A352" s="896"/>
      <c r="B352" s="896"/>
      <c r="C352" s="896"/>
      <c r="D352" s="896"/>
      <c r="E352" s="897"/>
      <c r="F352" s="896"/>
      <c r="G352" s="896"/>
      <c r="H352" s="901" t="str">
        <f t="array" ref="H352">IF(ISERROR(INDEX(גיליון3!$U$14:$X$28,MATCH('דיווח פרטני'!G352,גיליון3!$T$14:$T$28,0),MATCH('דיווח פרטני'!C352,גיליון3!$U$13:$X$13,0)))," ",INDEX(גיליון3!$U$14:$X$28,MATCH('דיווח פרטני'!G352,גיליון3!$T$14:$T$28,0),MATCH('דיווח פרטני'!C352,גיליון3!$U$13:$X$13,0)))</f>
        <v xml:space="preserve"> </v>
      </c>
      <c r="I352" s="896"/>
      <c r="J352" s="896"/>
    </row>
    <row r="353" spans="1:10" ht="18" customHeight="1" thickBot="1" x14ac:dyDescent="0.4">
      <c r="A353" s="896"/>
      <c r="B353" s="896"/>
      <c r="C353" s="896"/>
      <c r="D353" s="896"/>
      <c r="E353" s="897"/>
      <c r="F353" s="896"/>
      <c r="G353" s="896"/>
      <c r="H353" s="901" t="str">
        <f t="array" ref="H353">IF(ISERROR(INDEX(גיליון3!$U$14:$X$28,MATCH('דיווח פרטני'!G353,גיליון3!$T$14:$T$28,0),MATCH('דיווח פרטני'!C353,גיליון3!$U$13:$X$13,0)))," ",INDEX(גיליון3!$U$14:$X$28,MATCH('דיווח פרטני'!G353,גיליון3!$T$14:$T$28,0),MATCH('דיווח פרטני'!C353,גיליון3!$U$13:$X$13,0)))</f>
        <v xml:space="preserve"> </v>
      </c>
      <c r="I353" s="896"/>
      <c r="J353" s="896"/>
    </row>
    <row r="354" spans="1:10" ht="18" customHeight="1" thickBot="1" x14ac:dyDescent="0.4">
      <c r="A354" s="896"/>
      <c r="B354" s="896"/>
      <c r="C354" s="896"/>
      <c r="D354" s="896"/>
      <c r="E354" s="897"/>
      <c r="F354" s="896"/>
      <c r="G354" s="896"/>
      <c r="H354" s="901" t="str">
        <f t="array" ref="H354">IF(ISERROR(INDEX(גיליון3!$U$14:$X$28,MATCH('דיווח פרטני'!G354,גיליון3!$T$14:$T$28,0),MATCH('דיווח פרטני'!C354,גיליון3!$U$13:$X$13,0)))," ",INDEX(גיליון3!$U$14:$X$28,MATCH('דיווח פרטני'!G354,גיליון3!$T$14:$T$28,0),MATCH('דיווח פרטני'!C354,גיליון3!$U$13:$X$13,0)))</f>
        <v xml:space="preserve"> </v>
      </c>
      <c r="I354" s="896"/>
      <c r="J354" s="896"/>
    </row>
    <row r="355" spans="1:10" ht="18" customHeight="1" thickBot="1" x14ac:dyDescent="0.4">
      <c r="A355" s="896"/>
      <c r="B355" s="896"/>
      <c r="C355" s="896"/>
      <c r="D355" s="896"/>
      <c r="E355" s="897"/>
      <c r="F355" s="896"/>
      <c r="G355" s="896"/>
      <c r="H355" s="901" t="str">
        <f t="array" ref="H355">IF(ISERROR(INDEX(גיליון3!$U$14:$X$28,MATCH('דיווח פרטני'!G355,גיליון3!$T$14:$T$28,0),MATCH('דיווח פרטני'!C355,גיליון3!$U$13:$X$13,0)))," ",INDEX(גיליון3!$U$14:$X$28,MATCH('דיווח פרטני'!G355,גיליון3!$T$14:$T$28,0),MATCH('דיווח פרטני'!C355,גיליון3!$U$13:$X$13,0)))</f>
        <v xml:space="preserve"> </v>
      </c>
      <c r="I355" s="896"/>
      <c r="J355" s="896"/>
    </row>
    <row r="356" spans="1:10" ht="18" customHeight="1" thickBot="1" x14ac:dyDescent="0.4">
      <c r="A356" s="896"/>
      <c r="B356" s="896"/>
      <c r="C356" s="896"/>
      <c r="D356" s="896"/>
      <c r="E356" s="897"/>
      <c r="F356" s="896"/>
      <c r="G356" s="896"/>
      <c r="H356" s="901" t="str">
        <f t="array" ref="H356">IF(ISERROR(INDEX(גיליון3!$U$14:$X$28,MATCH('דיווח פרטני'!G356,גיליון3!$T$14:$T$28,0),MATCH('דיווח פרטני'!C356,גיליון3!$U$13:$X$13,0)))," ",INDEX(גיליון3!$U$14:$X$28,MATCH('דיווח פרטני'!G356,גיליון3!$T$14:$T$28,0),MATCH('דיווח פרטני'!C356,גיליון3!$U$13:$X$13,0)))</f>
        <v xml:space="preserve"> </v>
      </c>
      <c r="I356" s="896"/>
      <c r="J356" s="896"/>
    </row>
    <row r="357" spans="1:10" ht="18" customHeight="1" thickBot="1" x14ac:dyDescent="0.4">
      <c r="A357" s="896"/>
      <c r="B357" s="896"/>
      <c r="C357" s="896"/>
      <c r="D357" s="896"/>
      <c r="E357" s="897"/>
      <c r="F357" s="896"/>
      <c r="G357" s="896"/>
      <c r="H357" s="901" t="str">
        <f t="array" ref="H357">IF(ISERROR(INDEX(גיליון3!$U$14:$X$28,MATCH('דיווח פרטני'!G357,גיליון3!$T$14:$T$28,0),MATCH('דיווח פרטני'!C357,גיליון3!$U$13:$X$13,0)))," ",INDEX(גיליון3!$U$14:$X$28,MATCH('דיווח פרטני'!G357,גיליון3!$T$14:$T$28,0),MATCH('דיווח פרטני'!C357,גיליון3!$U$13:$X$13,0)))</f>
        <v xml:space="preserve"> </v>
      </c>
      <c r="I357" s="896"/>
      <c r="J357" s="896"/>
    </row>
    <row r="358" spans="1:10" ht="18" customHeight="1" thickBot="1" x14ac:dyDescent="0.4">
      <c r="A358" s="896"/>
      <c r="B358" s="896"/>
      <c r="C358" s="896"/>
      <c r="D358" s="896"/>
      <c r="E358" s="897"/>
      <c r="F358" s="896"/>
      <c r="G358" s="896"/>
      <c r="H358" s="901" t="str">
        <f t="array" ref="H358">IF(ISERROR(INDEX(גיליון3!$U$14:$X$28,MATCH('דיווח פרטני'!G358,גיליון3!$T$14:$T$28,0),MATCH('דיווח פרטני'!C358,גיליון3!$U$13:$X$13,0)))," ",INDEX(גיליון3!$U$14:$X$28,MATCH('דיווח פרטני'!G358,גיליון3!$T$14:$T$28,0),MATCH('דיווח פרטני'!C358,גיליון3!$U$13:$X$13,0)))</f>
        <v xml:space="preserve"> </v>
      </c>
      <c r="I358" s="896"/>
      <c r="J358" s="896"/>
    </row>
    <row r="359" spans="1:10" ht="18" customHeight="1" thickBot="1" x14ac:dyDescent="0.4">
      <c r="A359" s="896"/>
      <c r="B359" s="896"/>
      <c r="C359" s="896"/>
      <c r="D359" s="896"/>
      <c r="E359" s="897"/>
      <c r="F359" s="896"/>
      <c r="G359" s="896"/>
      <c r="H359" s="901" t="str">
        <f t="array" ref="H359">IF(ISERROR(INDEX(גיליון3!$U$14:$X$28,MATCH('דיווח פרטני'!G359,גיליון3!$T$14:$T$28,0),MATCH('דיווח פרטני'!C359,גיליון3!$U$13:$X$13,0)))," ",INDEX(גיליון3!$U$14:$X$28,MATCH('דיווח פרטני'!G359,גיליון3!$T$14:$T$28,0),MATCH('דיווח פרטני'!C359,גיליון3!$U$13:$X$13,0)))</f>
        <v xml:space="preserve"> </v>
      </c>
      <c r="I359" s="896"/>
      <c r="J359" s="896"/>
    </row>
    <row r="360" spans="1:10" ht="18" customHeight="1" thickBot="1" x14ac:dyDescent="0.4">
      <c r="A360" s="896"/>
      <c r="B360" s="896"/>
      <c r="C360" s="896"/>
      <c r="D360" s="896"/>
      <c r="E360" s="897"/>
      <c r="F360" s="896"/>
      <c r="G360" s="896"/>
      <c r="H360" s="901" t="str">
        <f t="array" ref="H360">IF(ISERROR(INDEX(גיליון3!$U$14:$X$28,MATCH('דיווח פרטני'!G360,גיליון3!$T$14:$T$28,0),MATCH('דיווח פרטני'!C360,גיליון3!$U$13:$X$13,0)))," ",INDEX(גיליון3!$U$14:$X$28,MATCH('דיווח פרטני'!G360,גיליון3!$T$14:$T$28,0),MATCH('דיווח פרטני'!C360,גיליון3!$U$13:$X$13,0)))</f>
        <v xml:space="preserve"> </v>
      </c>
      <c r="I360" s="896"/>
      <c r="J360" s="896"/>
    </row>
    <row r="361" spans="1:10" ht="18" customHeight="1" thickBot="1" x14ac:dyDescent="0.4">
      <c r="A361" s="896"/>
      <c r="B361" s="896"/>
      <c r="C361" s="896"/>
      <c r="D361" s="896"/>
      <c r="E361" s="897"/>
      <c r="F361" s="896"/>
      <c r="G361" s="896"/>
      <c r="H361" s="901" t="str">
        <f t="array" ref="H361">IF(ISERROR(INDEX(גיליון3!$U$14:$X$28,MATCH('דיווח פרטני'!G361,גיליון3!$T$14:$T$28,0),MATCH('דיווח פרטני'!C361,גיליון3!$U$13:$X$13,0)))," ",INDEX(גיליון3!$U$14:$X$28,MATCH('דיווח פרטני'!G361,גיליון3!$T$14:$T$28,0),MATCH('דיווח פרטני'!C361,גיליון3!$U$13:$X$13,0)))</f>
        <v xml:space="preserve"> </v>
      </c>
      <c r="I361" s="896"/>
      <c r="J361" s="896"/>
    </row>
    <row r="362" spans="1:10" ht="18" customHeight="1" thickBot="1" x14ac:dyDescent="0.4">
      <c r="A362" s="896"/>
      <c r="B362" s="896"/>
      <c r="C362" s="896"/>
      <c r="D362" s="896"/>
      <c r="E362" s="897"/>
      <c r="F362" s="896"/>
      <c r="G362" s="896"/>
      <c r="H362" s="901" t="str">
        <f t="array" ref="H362">IF(ISERROR(INDEX(גיליון3!$U$14:$X$28,MATCH('דיווח פרטני'!G362,גיליון3!$T$14:$T$28,0),MATCH('דיווח פרטני'!C362,גיליון3!$U$13:$X$13,0)))," ",INDEX(גיליון3!$U$14:$X$28,MATCH('דיווח פרטני'!G362,גיליון3!$T$14:$T$28,0),MATCH('דיווח פרטני'!C362,גיליון3!$U$13:$X$13,0)))</f>
        <v xml:space="preserve"> </v>
      </c>
      <c r="I362" s="896"/>
      <c r="J362" s="896"/>
    </row>
    <row r="363" spans="1:10" ht="18" customHeight="1" thickBot="1" x14ac:dyDescent="0.4">
      <c r="A363" s="896"/>
      <c r="B363" s="896"/>
      <c r="C363" s="896"/>
      <c r="D363" s="896"/>
      <c r="E363" s="897"/>
      <c r="F363" s="896"/>
      <c r="G363" s="896"/>
      <c r="H363" s="901" t="str">
        <f t="array" ref="H363">IF(ISERROR(INDEX(גיליון3!$U$14:$X$28,MATCH('דיווח פרטני'!G363,גיליון3!$T$14:$T$28,0),MATCH('דיווח פרטני'!C363,גיליון3!$U$13:$X$13,0)))," ",INDEX(גיליון3!$U$14:$X$28,MATCH('דיווח פרטני'!G363,גיליון3!$T$14:$T$28,0),MATCH('דיווח פרטני'!C363,גיליון3!$U$13:$X$13,0)))</f>
        <v xml:space="preserve"> </v>
      </c>
      <c r="I363" s="896"/>
      <c r="J363" s="896"/>
    </row>
    <row r="364" spans="1:10" ht="18" customHeight="1" thickBot="1" x14ac:dyDescent="0.4">
      <c r="A364" s="896"/>
      <c r="B364" s="896"/>
      <c r="C364" s="896"/>
      <c r="D364" s="896"/>
      <c r="E364" s="897"/>
      <c r="F364" s="896"/>
      <c r="G364" s="896"/>
      <c r="H364" s="901" t="str">
        <f t="array" ref="H364">IF(ISERROR(INDEX(גיליון3!$U$14:$X$28,MATCH('דיווח פרטני'!G364,גיליון3!$T$14:$T$28,0),MATCH('דיווח פרטני'!C364,גיליון3!$U$13:$X$13,0)))," ",INDEX(גיליון3!$U$14:$X$28,MATCH('דיווח פרטני'!G364,גיליון3!$T$14:$T$28,0),MATCH('דיווח פרטני'!C364,גיליון3!$U$13:$X$13,0)))</f>
        <v xml:space="preserve"> </v>
      </c>
      <c r="I364" s="896"/>
      <c r="J364" s="896"/>
    </row>
    <row r="365" spans="1:10" ht="18" customHeight="1" thickBot="1" x14ac:dyDescent="0.4">
      <c r="A365" s="896"/>
      <c r="B365" s="896"/>
      <c r="C365" s="896"/>
      <c r="D365" s="896"/>
      <c r="E365" s="897"/>
      <c r="F365" s="896"/>
      <c r="G365" s="896"/>
      <c r="H365" s="901" t="str">
        <f t="array" ref="H365">IF(ISERROR(INDEX(גיליון3!$U$14:$X$28,MATCH('דיווח פרטני'!G365,גיליון3!$T$14:$T$28,0),MATCH('דיווח פרטני'!C365,גיליון3!$U$13:$X$13,0)))," ",INDEX(גיליון3!$U$14:$X$28,MATCH('דיווח פרטני'!G365,גיליון3!$T$14:$T$28,0),MATCH('דיווח פרטני'!C365,גיליון3!$U$13:$X$13,0)))</f>
        <v xml:space="preserve"> </v>
      </c>
      <c r="I365" s="896"/>
      <c r="J365" s="896"/>
    </row>
    <row r="366" spans="1:10" ht="18" customHeight="1" thickBot="1" x14ac:dyDescent="0.4">
      <c r="A366" s="896"/>
      <c r="B366" s="896"/>
      <c r="C366" s="896"/>
      <c r="D366" s="896"/>
      <c r="E366" s="897"/>
      <c r="F366" s="896"/>
      <c r="G366" s="896"/>
      <c r="H366" s="901" t="str">
        <f t="array" ref="H366">IF(ISERROR(INDEX(גיליון3!$U$14:$X$28,MATCH('דיווח פרטני'!G366,גיליון3!$T$14:$T$28,0),MATCH('דיווח פרטני'!C366,גיליון3!$U$13:$X$13,0)))," ",INDEX(גיליון3!$U$14:$X$28,MATCH('דיווח פרטני'!G366,גיליון3!$T$14:$T$28,0),MATCH('דיווח פרטני'!C366,גיליון3!$U$13:$X$13,0)))</f>
        <v xml:space="preserve"> </v>
      </c>
      <c r="I366" s="896"/>
      <c r="J366" s="896"/>
    </row>
    <row r="367" spans="1:10" ht="18" customHeight="1" thickBot="1" x14ac:dyDescent="0.4">
      <c r="A367" s="896"/>
      <c r="B367" s="896"/>
      <c r="C367" s="896"/>
      <c r="D367" s="896"/>
      <c r="E367" s="897"/>
      <c r="F367" s="896"/>
      <c r="G367" s="896"/>
      <c r="H367" s="901" t="str">
        <f t="array" ref="H367">IF(ISERROR(INDEX(גיליון3!$U$14:$X$28,MATCH('דיווח פרטני'!G367,גיליון3!$T$14:$T$28,0),MATCH('דיווח פרטני'!C367,גיליון3!$U$13:$X$13,0)))," ",INDEX(גיליון3!$U$14:$X$28,MATCH('דיווח פרטני'!G367,גיליון3!$T$14:$T$28,0),MATCH('דיווח פרטני'!C367,גיליון3!$U$13:$X$13,0)))</f>
        <v xml:space="preserve"> </v>
      </c>
      <c r="I367" s="896"/>
      <c r="J367" s="896"/>
    </row>
    <row r="368" spans="1:10" ht="18" customHeight="1" thickBot="1" x14ac:dyDescent="0.4">
      <c r="A368" s="896"/>
      <c r="B368" s="896"/>
      <c r="C368" s="896"/>
      <c r="D368" s="896"/>
      <c r="E368" s="897"/>
      <c r="F368" s="896"/>
      <c r="G368" s="896"/>
      <c r="H368" s="901" t="str">
        <f t="array" ref="H368">IF(ISERROR(INDEX(גיליון3!$U$14:$X$28,MATCH('דיווח פרטני'!G368,גיליון3!$T$14:$T$28,0),MATCH('דיווח פרטני'!C368,גיליון3!$U$13:$X$13,0)))," ",INDEX(גיליון3!$U$14:$X$28,MATCH('דיווח פרטני'!G368,גיליון3!$T$14:$T$28,0),MATCH('דיווח פרטני'!C368,גיליון3!$U$13:$X$13,0)))</f>
        <v xml:space="preserve"> </v>
      </c>
      <c r="I368" s="896"/>
      <c r="J368" s="896"/>
    </row>
    <row r="369" spans="1:10" ht="18" customHeight="1" thickBot="1" x14ac:dyDescent="0.4">
      <c r="A369" s="896"/>
      <c r="B369" s="896"/>
      <c r="C369" s="896"/>
      <c r="D369" s="896"/>
      <c r="E369" s="897"/>
      <c r="F369" s="896"/>
      <c r="G369" s="896"/>
      <c r="H369" s="901" t="str">
        <f t="array" ref="H369">IF(ISERROR(INDEX(גיליון3!$U$14:$X$28,MATCH('דיווח פרטני'!G369,גיליון3!$T$14:$T$28,0),MATCH('דיווח פרטני'!C369,גיליון3!$U$13:$X$13,0)))," ",INDEX(גיליון3!$U$14:$X$28,MATCH('דיווח פרטני'!G369,גיליון3!$T$14:$T$28,0),MATCH('דיווח פרטני'!C369,גיליון3!$U$13:$X$13,0)))</f>
        <v xml:space="preserve"> </v>
      </c>
      <c r="I369" s="896"/>
      <c r="J369" s="896"/>
    </row>
    <row r="370" spans="1:10" ht="18" customHeight="1" thickBot="1" x14ac:dyDescent="0.4">
      <c r="A370" s="896"/>
      <c r="B370" s="896"/>
      <c r="C370" s="896"/>
      <c r="D370" s="896"/>
      <c r="E370" s="897"/>
      <c r="F370" s="896"/>
      <c r="G370" s="896"/>
      <c r="H370" s="901" t="str">
        <f t="array" ref="H370">IF(ISERROR(INDEX(גיליון3!$U$14:$X$28,MATCH('דיווח פרטני'!G370,גיליון3!$T$14:$T$28,0),MATCH('דיווח פרטני'!C370,גיליון3!$U$13:$X$13,0)))," ",INDEX(גיליון3!$U$14:$X$28,MATCH('דיווח פרטני'!G370,גיליון3!$T$14:$T$28,0),MATCH('דיווח פרטני'!C370,גיליון3!$U$13:$X$13,0)))</f>
        <v xml:space="preserve"> </v>
      </c>
      <c r="I370" s="896"/>
      <c r="J370" s="896"/>
    </row>
    <row r="371" spans="1:10" ht="18" customHeight="1" thickBot="1" x14ac:dyDescent="0.4">
      <c r="A371" s="896"/>
      <c r="B371" s="896"/>
      <c r="C371" s="896"/>
      <c r="D371" s="896"/>
      <c r="E371" s="897"/>
      <c r="F371" s="896"/>
      <c r="G371" s="896"/>
      <c r="H371" s="901" t="str">
        <f t="array" ref="H371">IF(ISERROR(INDEX(גיליון3!$U$14:$X$28,MATCH('דיווח פרטני'!G371,גיליון3!$T$14:$T$28,0),MATCH('דיווח פרטני'!C371,גיליון3!$U$13:$X$13,0)))," ",INDEX(גיליון3!$U$14:$X$28,MATCH('דיווח פרטני'!G371,גיליון3!$T$14:$T$28,0),MATCH('דיווח פרטני'!C371,גיליון3!$U$13:$X$13,0)))</f>
        <v xml:space="preserve"> </v>
      </c>
      <c r="I371" s="896"/>
      <c r="J371" s="896"/>
    </row>
    <row r="372" spans="1:10" ht="18" customHeight="1" thickBot="1" x14ac:dyDescent="0.4">
      <c r="A372" s="896"/>
      <c r="B372" s="896"/>
      <c r="C372" s="896"/>
      <c r="D372" s="896"/>
      <c r="E372" s="897"/>
      <c r="F372" s="896"/>
      <c r="G372" s="896"/>
      <c r="H372" s="901" t="str">
        <f t="array" ref="H372">IF(ISERROR(INDEX(גיליון3!$U$14:$X$28,MATCH('דיווח פרטני'!G372,גיליון3!$T$14:$T$28,0),MATCH('דיווח פרטני'!C372,גיליון3!$U$13:$X$13,0)))," ",INDEX(גיליון3!$U$14:$X$28,MATCH('דיווח פרטני'!G372,גיליון3!$T$14:$T$28,0),MATCH('דיווח פרטני'!C372,גיליון3!$U$13:$X$13,0)))</f>
        <v xml:space="preserve"> </v>
      </c>
      <c r="I372" s="896"/>
      <c r="J372" s="896"/>
    </row>
    <row r="373" spans="1:10" ht="18" customHeight="1" thickBot="1" x14ac:dyDescent="0.4">
      <c r="A373" s="896"/>
      <c r="B373" s="896"/>
      <c r="C373" s="896"/>
      <c r="D373" s="896"/>
      <c r="E373" s="897"/>
      <c r="F373" s="896"/>
      <c r="G373" s="896"/>
      <c r="H373" s="901" t="str">
        <f t="array" ref="H373">IF(ISERROR(INDEX(גיליון3!$U$14:$X$28,MATCH('דיווח פרטני'!G373,גיליון3!$T$14:$T$28,0),MATCH('דיווח פרטני'!C373,גיליון3!$U$13:$X$13,0)))," ",INDEX(גיליון3!$U$14:$X$28,MATCH('דיווח פרטני'!G373,גיליון3!$T$14:$T$28,0),MATCH('דיווח פרטני'!C373,גיליון3!$U$13:$X$13,0)))</f>
        <v xml:space="preserve"> </v>
      </c>
      <c r="I373" s="896"/>
      <c r="J373" s="896"/>
    </row>
    <row r="374" spans="1:10" ht="18" customHeight="1" thickBot="1" x14ac:dyDescent="0.4">
      <c r="A374" s="896"/>
      <c r="B374" s="896"/>
      <c r="C374" s="896"/>
      <c r="D374" s="896"/>
      <c r="E374" s="897"/>
      <c r="F374" s="896"/>
      <c r="G374" s="896"/>
      <c r="H374" s="901" t="str">
        <f t="array" ref="H374">IF(ISERROR(INDEX(גיליון3!$U$14:$X$28,MATCH('דיווח פרטני'!G374,גיליון3!$T$14:$T$28,0),MATCH('דיווח פרטני'!C374,גיליון3!$U$13:$X$13,0)))," ",INDEX(גיליון3!$U$14:$X$28,MATCH('דיווח פרטני'!G374,גיליון3!$T$14:$T$28,0),MATCH('דיווח פרטני'!C374,גיליון3!$U$13:$X$13,0)))</f>
        <v xml:space="preserve"> </v>
      </c>
      <c r="I374" s="896"/>
      <c r="J374" s="896"/>
    </row>
    <row r="375" spans="1:10" ht="18" customHeight="1" thickBot="1" x14ac:dyDescent="0.4">
      <c r="A375" s="896"/>
      <c r="B375" s="896"/>
      <c r="C375" s="896"/>
      <c r="D375" s="896"/>
      <c r="E375" s="897"/>
      <c r="F375" s="896"/>
      <c r="G375" s="896"/>
      <c r="H375" s="901" t="str">
        <f t="array" ref="H375">IF(ISERROR(INDEX(גיליון3!$U$14:$X$28,MATCH('דיווח פרטני'!G375,גיליון3!$T$14:$T$28,0),MATCH('דיווח פרטני'!C375,גיליון3!$U$13:$X$13,0)))," ",INDEX(גיליון3!$U$14:$X$28,MATCH('דיווח פרטני'!G375,גיליון3!$T$14:$T$28,0),MATCH('דיווח פרטני'!C375,גיליון3!$U$13:$X$13,0)))</f>
        <v xml:space="preserve"> </v>
      </c>
      <c r="I375" s="896"/>
      <c r="J375" s="896"/>
    </row>
    <row r="376" spans="1:10" ht="18" customHeight="1" thickBot="1" x14ac:dyDescent="0.4">
      <c r="A376" s="896"/>
      <c r="B376" s="896"/>
      <c r="C376" s="896"/>
      <c r="D376" s="896"/>
      <c r="E376" s="897"/>
      <c r="F376" s="896"/>
      <c r="G376" s="896"/>
      <c r="H376" s="901" t="str">
        <f t="array" ref="H376">IF(ISERROR(INDEX(גיליון3!$U$14:$X$28,MATCH('דיווח פרטני'!G376,גיליון3!$T$14:$T$28,0),MATCH('דיווח פרטני'!C376,גיליון3!$U$13:$X$13,0)))," ",INDEX(גיליון3!$U$14:$X$28,MATCH('דיווח פרטני'!G376,גיליון3!$T$14:$T$28,0),MATCH('דיווח פרטני'!C376,גיליון3!$U$13:$X$13,0)))</f>
        <v xml:space="preserve"> </v>
      </c>
      <c r="I376" s="896"/>
      <c r="J376" s="896"/>
    </row>
    <row r="377" spans="1:10" ht="18" customHeight="1" thickBot="1" x14ac:dyDescent="0.4">
      <c r="A377" s="896"/>
      <c r="B377" s="896"/>
      <c r="C377" s="896"/>
      <c r="D377" s="896"/>
      <c r="E377" s="897"/>
      <c r="F377" s="896"/>
      <c r="G377" s="896"/>
      <c r="H377" s="901" t="str">
        <f t="array" ref="H377">IF(ISERROR(INDEX(גיליון3!$U$14:$X$28,MATCH('דיווח פרטני'!G377,גיליון3!$T$14:$T$28,0),MATCH('דיווח פרטני'!C377,גיליון3!$U$13:$X$13,0)))," ",INDEX(גיליון3!$U$14:$X$28,MATCH('דיווח פרטני'!G377,גיליון3!$T$14:$T$28,0),MATCH('דיווח פרטני'!C377,גיליון3!$U$13:$X$13,0)))</f>
        <v xml:space="preserve"> </v>
      </c>
      <c r="I377" s="896"/>
      <c r="J377" s="896"/>
    </row>
    <row r="378" spans="1:10" ht="18" customHeight="1" thickBot="1" x14ac:dyDescent="0.4">
      <c r="A378" s="896"/>
      <c r="B378" s="896"/>
      <c r="C378" s="896"/>
      <c r="D378" s="896"/>
      <c r="E378" s="897"/>
      <c r="F378" s="896"/>
      <c r="G378" s="896"/>
      <c r="H378" s="901" t="str">
        <f t="array" ref="H378">IF(ISERROR(INDEX(גיליון3!$U$14:$X$28,MATCH('דיווח פרטני'!G378,גיליון3!$T$14:$T$28,0),MATCH('דיווח פרטני'!C378,גיליון3!$U$13:$X$13,0)))," ",INDEX(גיליון3!$U$14:$X$28,MATCH('דיווח פרטני'!G378,גיליון3!$T$14:$T$28,0),MATCH('דיווח פרטני'!C378,גיליון3!$U$13:$X$13,0)))</f>
        <v xml:space="preserve"> </v>
      </c>
      <c r="I378" s="896"/>
      <c r="J378" s="896"/>
    </row>
    <row r="379" spans="1:10" ht="18" customHeight="1" thickBot="1" x14ac:dyDescent="0.4">
      <c r="A379" s="896"/>
      <c r="B379" s="896"/>
      <c r="C379" s="896"/>
      <c r="D379" s="896"/>
      <c r="E379" s="897"/>
      <c r="F379" s="896"/>
      <c r="G379" s="896"/>
      <c r="H379" s="901" t="str">
        <f t="array" ref="H379">IF(ISERROR(INDEX(גיליון3!$U$14:$X$28,MATCH('דיווח פרטני'!G379,גיליון3!$T$14:$T$28,0),MATCH('דיווח פרטני'!C379,גיליון3!$U$13:$X$13,0)))," ",INDEX(גיליון3!$U$14:$X$28,MATCH('דיווח פרטני'!G379,גיליון3!$T$14:$T$28,0),MATCH('דיווח פרטני'!C379,גיליון3!$U$13:$X$13,0)))</f>
        <v xml:space="preserve"> </v>
      </c>
      <c r="I379" s="896"/>
      <c r="J379" s="896"/>
    </row>
    <row r="380" spans="1:10" ht="18" customHeight="1" thickBot="1" x14ac:dyDescent="0.4">
      <c r="A380" s="896"/>
      <c r="B380" s="896"/>
      <c r="C380" s="896"/>
      <c r="D380" s="896"/>
      <c r="E380" s="897"/>
      <c r="F380" s="896"/>
      <c r="G380" s="896"/>
      <c r="H380" s="901" t="str">
        <f t="array" ref="H380">IF(ISERROR(INDEX(גיליון3!$U$14:$X$28,MATCH('דיווח פרטני'!G380,גיליון3!$T$14:$T$28,0),MATCH('דיווח פרטני'!C380,גיליון3!$U$13:$X$13,0)))," ",INDEX(גיליון3!$U$14:$X$28,MATCH('דיווח פרטני'!G380,גיליון3!$T$14:$T$28,0),MATCH('דיווח פרטני'!C380,גיליון3!$U$13:$X$13,0)))</f>
        <v xml:space="preserve"> </v>
      </c>
      <c r="I380" s="896"/>
      <c r="J380" s="896"/>
    </row>
    <row r="381" spans="1:10" ht="18" customHeight="1" thickBot="1" x14ac:dyDescent="0.4">
      <c r="A381" s="896"/>
      <c r="B381" s="896"/>
      <c r="C381" s="896"/>
      <c r="D381" s="896"/>
      <c r="E381" s="897"/>
      <c r="F381" s="896"/>
      <c r="G381" s="896"/>
      <c r="H381" s="901" t="str">
        <f t="array" ref="H381">IF(ISERROR(INDEX(גיליון3!$U$14:$X$28,MATCH('דיווח פרטני'!G381,גיליון3!$T$14:$T$28,0),MATCH('דיווח פרטני'!C381,גיליון3!$U$13:$X$13,0)))," ",INDEX(גיליון3!$U$14:$X$28,MATCH('דיווח פרטני'!G381,גיליון3!$T$14:$T$28,0),MATCH('דיווח פרטני'!C381,גיליון3!$U$13:$X$13,0)))</f>
        <v xml:space="preserve"> </v>
      </c>
      <c r="I381" s="896"/>
      <c r="J381" s="896"/>
    </row>
    <row r="382" spans="1:10" ht="18" customHeight="1" thickBot="1" x14ac:dyDescent="0.4">
      <c r="A382" s="896"/>
      <c r="B382" s="896"/>
      <c r="C382" s="896"/>
      <c r="D382" s="896"/>
      <c r="E382" s="897"/>
      <c r="F382" s="896"/>
      <c r="G382" s="896"/>
      <c r="H382" s="901" t="str">
        <f t="array" ref="H382">IF(ISERROR(INDEX(גיליון3!$U$14:$X$28,MATCH('דיווח פרטני'!G382,גיליון3!$T$14:$T$28,0),MATCH('דיווח פרטני'!C382,גיליון3!$U$13:$X$13,0)))," ",INDEX(גיליון3!$U$14:$X$28,MATCH('דיווח פרטני'!G382,גיליון3!$T$14:$T$28,0),MATCH('דיווח פרטני'!C382,גיליון3!$U$13:$X$13,0)))</f>
        <v xml:space="preserve"> </v>
      </c>
      <c r="I382" s="896"/>
      <c r="J382" s="896"/>
    </row>
    <row r="383" spans="1:10" ht="18" customHeight="1" thickBot="1" x14ac:dyDescent="0.4">
      <c r="A383" s="896"/>
      <c r="B383" s="896"/>
      <c r="C383" s="896"/>
      <c r="D383" s="896"/>
      <c r="E383" s="897"/>
      <c r="F383" s="896"/>
      <c r="G383" s="896"/>
      <c r="H383" s="901" t="str">
        <f t="array" ref="H383">IF(ISERROR(INDEX(גיליון3!$U$14:$X$28,MATCH('דיווח פרטני'!G383,גיליון3!$T$14:$T$28,0),MATCH('דיווח פרטני'!C383,גיליון3!$U$13:$X$13,0)))," ",INDEX(גיליון3!$U$14:$X$28,MATCH('דיווח פרטני'!G383,גיליון3!$T$14:$T$28,0),MATCH('דיווח פרטני'!C383,גיליון3!$U$13:$X$13,0)))</f>
        <v xml:space="preserve"> </v>
      </c>
      <c r="I383" s="896"/>
      <c r="J383" s="896"/>
    </row>
    <row r="384" spans="1:10" ht="18" customHeight="1" thickBot="1" x14ac:dyDescent="0.4">
      <c r="A384" s="896"/>
      <c r="B384" s="896"/>
      <c r="C384" s="896"/>
      <c r="D384" s="896"/>
      <c r="E384" s="897"/>
      <c r="F384" s="896"/>
      <c r="G384" s="896"/>
      <c r="H384" s="901" t="str">
        <f t="array" ref="H384">IF(ISERROR(INDEX(גיליון3!$U$14:$X$28,MATCH('דיווח פרטני'!G384,גיליון3!$T$14:$T$28,0),MATCH('דיווח פרטני'!C384,גיליון3!$U$13:$X$13,0)))," ",INDEX(גיליון3!$U$14:$X$28,MATCH('דיווח פרטני'!G384,גיליון3!$T$14:$T$28,0),MATCH('דיווח פרטני'!C384,גיליון3!$U$13:$X$13,0)))</f>
        <v xml:space="preserve"> </v>
      </c>
      <c r="I384" s="896"/>
      <c r="J384" s="896"/>
    </row>
    <row r="385" spans="1:10" ht="18" customHeight="1" thickBot="1" x14ac:dyDescent="0.4">
      <c r="A385" s="896"/>
      <c r="B385" s="896"/>
      <c r="C385" s="896"/>
      <c r="D385" s="896"/>
      <c r="E385" s="897"/>
      <c r="F385" s="896"/>
      <c r="G385" s="896"/>
      <c r="H385" s="901" t="str">
        <f t="array" ref="H385">IF(ISERROR(INDEX(גיליון3!$U$14:$X$28,MATCH('דיווח פרטני'!G385,גיליון3!$T$14:$T$28,0),MATCH('דיווח פרטני'!C385,גיליון3!$U$13:$X$13,0)))," ",INDEX(גיליון3!$U$14:$X$28,MATCH('דיווח פרטני'!G385,גיליון3!$T$14:$T$28,0),MATCH('דיווח פרטני'!C385,גיליון3!$U$13:$X$13,0)))</f>
        <v xml:space="preserve"> </v>
      </c>
      <c r="I385" s="896"/>
      <c r="J385" s="896"/>
    </row>
    <row r="386" spans="1:10" ht="18" customHeight="1" thickBot="1" x14ac:dyDescent="0.4">
      <c r="A386" s="896"/>
      <c r="B386" s="896"/>
      <c r="C386" s="896"/>
      <c r="D386" s="896"/>
      <c r="E386" s="897"/>
      <c r="F386" s="896"/>
      <c r="G386" s="896"/>
      <c r="H386" s="901" t="str">
        <f t="array" ref="H386">IF(ISERROR(INDEX(גיליון3!$U$14:$X$28,MATCH('דיווח פרטני'!G386,גיליון3!$T$14:$T$28,0),MATCH('דיווח פרטני'!C386,גיליון3!$U$13:$X$13,0)))," ",INDEX(גיליון3!$U$14:$X$28,MATCH('דיווח פרטני'!G386,גיליון3!$T$14:$T$28,0),MATCH('דיווח פרטני'!C386,גיליון3!$U$13:$X$13,0)))</f>
        <v xml:space="preserve"> </v>
      </c>
      <c r="I386" s="896"/>
      <c r="J386" s="896"/>
    </row>
    <row r="387" spans="1:10" ht="18" customHeight="1" thickBot="1" x14ac:dyDescent="0.4">
      <c r="A387" s="896"/>
      <c r="B387" s="896"/>
      <c r="C387" s="896"/>
      <c r="D387" s="896"/>
      <c r="E387" s="897"/>
      <c r="F387" s="896"/>
      <c r="G387" s="896"/>
      <c r="H387" s="901" t="str">
        <f t="array" ref="H387">IF(ISERROR(INDEX(גיליון3!$U$14:$X$28,MATCH('דיווח פרטני'!G387,גיליון3!$T$14:$T$28,0),MATCH('דיווח פרטני'!C387,גיליון3!$U$13:$X$13,0)))," ",INDEX(גיליון3!$U$14:$X$28,MATCH('דיווח פרטני'!G387,גיליון3!$T$14:$T$28,0),MATCH('דיווח פרטני'!C387,גיליון3!$U$13:$X$13,0)))</f>
        <v xml:space="preserve"> </v>
      </c>
      <c r="I387" s="896"/>
      <c r="J387" s="896"/>
    </row>
    <row r="388" spans="1:10" ht="18" customHeight="1" thickBot="1" x14ac:dyDescent="0.4">
      <c r="A388" s="896"/>
      <c r="B388" s="896"/>
      <c r="C388" s="896"/>
      <c r="D388" s="896"/>
      <c r="E388" s="897"/>
      <c r="F388" s="896"/>
      <c r="G388" s="896"/>
      <c r="H388" s="901" t="str">
        <f t="array" ref="H388">IF(ISERROR(INDEX(גיליון3!$U$14:$X$28,MATCH('דיווח פרטני'!G388,גיליון3!$T$14:$T$28,0),MATCH('דיווח פרטני'!C388,גיליון3!$U$13:$X$13,0)))," ",INDEX(גיליון3!$U$14:$X$28,MATCH('דיווח פרטני'!G388,גיליון3!$T$14:$T$28,0),MATCH('דיווח פרטני'!C388,גיליון3!$U$13:$X$13,0)))</f>
        <v xml:space="preserve"> </v>
      </c>
      <c r="I388" s="896"/>
      <c r="J388" s="896"/>
    </row>
    <row r="389" spans="1:10" ht="18" customHeight="1" thickBot="1" x14ac:dyDescent="0.4">
      <c r="A389" s="896"/>
      <c r="B389" s="896"/>
      <c r="C389" s="896"/>
      <c r="D389" s="896"/>
      <c r="E389" s="897"/>
      <c r="F389" s="896"/>
      <c r="G389" s="896"/>
      <c r="H389" s="901" t="str">
        <f t="array" ref="H389">IF(ISERROR(INDEX(גיליון3!$U$14:$X$28,MATCH('דיווח פרטני'!G389,גיליון3!$T$14:$T$28,0),MATCH('דיווח פרטני'!C389,גיליון3!$U$13:$X$13,0)))," ",INDEX(גיליון3!$U$14:$X$28,MATCH('דיווח פרטני'!G389,גיליון3!$T$14:$T$28,0),MATCH('דיווח פרטני'!C389,גיליון3!$U$13:$X$13,0)))</f>
        <v xml:space="preserve"> </v>
      </c>
      <c r="I389" s="896"/>
      <c r="J389" s="896"/>
    </row>
    <row r="390" spans="1:10" ht="18" customHeight="1" thickBot="1" x14ac:dyDescent="0.4">
      <c r="A390" s="896"/>
      <c r="B390" s="896"/>
      <c r="C390" s="896"/>
      <c r="D390" s="896"/>
      <c r="E390" s="897"/>
      <c r="F390" s="896"/>
      <c r="G390" s="896"/>
      <c r="H390" s="901" t="str">
        <f t="array" ref="H390">IF(ISERROR(INDEX(גיליון3!$U$14:$X$28,MATCH('דיווח פרטני'!G390,גיליון3!$T$14:$T$28,0),MATCH('דיווח פרטני'!C390,גיליון3!$U$13:$X$13,0)))," ",INDEX(גיליון3!$U$14:$X$28,MATCH('דיווח פרטני'!G390,גיליון3!$T$14:$T$28,0),MATCH('דיווח פרטני'!C390,גיליון3!$U$13:$X$13,0)))</f>
        <v xml:space="preserve"> </v>
      </c>
      <c r="I390" s="896"/>
      <c r="J390" s="896"/>
    </row>
    <row r="391" spans="1:10" ht="18" customHeight="1" thickBot="1" x14ac:dyDescent="0.4">
      <c r="A391" s="896"/>
      <c r="B391" s="896"/>
      <c r="C391" s="896"/>
      <c r="D391" s="896"/>
      <c r="E391" s="897"/>
      <c r="F391" s="896"/>
      <c r="G391" s="896"/>
      <c r="H391" s="901" t="str">
        <f t="array" ref="H391">IF(ISERROR(INDEX(גיליון3!$U$14:$X$28,MATCH('דיווח פרטני'!G391,גיליון3!$T$14:$T$28,0),MATCH('דיווח פרטני'!C391,גיליון3!$U$13:$X$13,0)))," ",INDEX(גיליון3!$U$14:$X$28,MATCH('דיווח פרטני'!G391,גיליון3!$T$14:$T$28,0),MATCH('דיווח פרטני'!C391,גיליון3!$U$13:$X$13,0)))</f>
        <v xml:space="preserve"> </v>
      </c>
      <c r="I391" s="896"/>
      <c r="J391" s="896"/>
    </row>
    <row r="392" spans="1:10" ht="18" customHeight="1" thickBot="1" x14ac:dyDescent="0.4">
      <c r="A392" s="896"/>
      <c r="B392" s="896"/>
      <c r="C392" s="896"/>
      <c r="D392" s="896"/>
      <c r="E392" s="897"/>
      <c r="F392" s="896"/>
      <c r="G392" s="896"/>
      <c r="H392" s="901" t="str">
        <f t="array" ref="H392">IF(ISERROR(INDEX(גיליון3!$U$14:$X$28,MATCH('דיווח פרטני'!G392,גיליון3!$T$14:$T$28,0),MATCH('דיווח פרטני'!C392,גיליון3!$U$13:$X$13,0)))," ",INDEX(גיליון3!$U$14:$X$28,MATCH('דיווח פרטני'!G392,גיליון3!$T$14:$T$28,0),MATCH('דיווח פרטני'!C392,גיליון3!$U$13:$X$13,0)))</f>
        <v xml:space="preserve"> </v>
      </c>
      <c r="I392" s="896"/>
      <c r="J392" s="896"/>
    </row>
    <row r="393" spans="1:10" ht="18" customHeight="1" thickBot="1" x14ac:dyDescent="0.4">
      <c r="A393" s="896"/>
      <c r="B393" s="896"/>
      <c r="C393" s="896"/>
      <c r="D393" s="896"/>
      <c r="E393" s="897"/>
      <c r="F393" s="896"/>
      <c r="G393" s="896"/>
      <c r="H393" s="901" t="str">
        <f t="array" ref="H393">IF(ISERROR(INDEX(גיליון3!$U$14:$X$28,MATCH('דיווח פרטני'!G393,גיליון3!$T$14:$T$28,0),MATCH('דיווח פרטני'!C393,גיליון3!$U$13:$X$13,0)))," ",INDEX(גיליון3!$U$14:$X$28,MATCH('דיווח פרטני'!G393,גיליון3!$T$14:$T$28,0),MATCH('דיווח פרטני'!C393,גיליון3!$U$13:$X$13,0)))</f>
        <v xml:space="preserve"> </v>
      </c>
      <c r="I393" s="896"/>
      <c r="J393" s="896"/>
    </row>
    <row r="394" spans="1:10" ht="18" customHeight="1" thickBot="1" x14ac:dyDescent="0.4">
      <c r="A394" s="896"/>
      <c r="B394" s="896"/>
      <c r="C394" s="896"/>
      <c r="D394" s="896"/>
      <c r="E394" s="897"/>
      <c r="F394" s="896"/>
      <c r="G394" s="896"/>
      <c r="H394" s="901" t="str">
        <f t="array" ref="H394">IF(ISERROR(INDEX(גיליון3!$U$14:$X$28,MATCH('דיווח פרטני'!G394,גיליון3!$T$14:$T$28,0),MATCH('דיווח פרטני'!C394,גיליון3!$U$13:$X$13,0)))," ",INDEX(גיליון3!$U$14:$X$28,MATCH('דיווח פרטני'!G394,גיליון3!$T$14:$T$28,0),MATCH('דיווח פרטני'!C394,גיליון3!$U$13:$X$13,0)))</f>
        <v xml:space="preserve"> </v>
      </c>
      <c r="I394" s="896"/>
      <c r="J394" s="896"/>
    </row>
    <row r="395" spans="1:10" ht="18" customHeight="1" thickBot="1" x14ac:dyDescent="0.4">
      <c r="A395" s="896"/>
      <c r="B395" s="896"/>
      <c r="C395" s="896"/>
      <c r="D395" s="896"/>
      <c r="E395" s="897"/>
      <c r="F395" s="896"/>
      <c r="G395" s="896"/>
      <c r="H395" s="901" t="str">
        <f t="array" ref="H395">IF(ISERROR(INDEX(גיליון3!$U$14:$X$28,MATCH('דיווח פרטני'!G395,גיליון3!$T$14:$T$28,0),MATCH('דיווח פרטני'!C395,גיליון3!$U$13:$X$13,0)))," ",INDEX(גיליון3!$U$14:$X$28,MATCH('דיווח פרטני'!G395,גיליון3!$T$14:$T$28,0),MATCH('דיווח פרטני'!C395,גיליון3!$U$13:$X$13,0)))</f>
        <v xml:space="preserve"> </v>
      </c>
      <c r="I395" s="896"/>
      <c r="J395" s="896"/>
    </row>
    <row r="396" spans="1:10" ht="18" customHeight="1" thickBot="1" x14ac:dyDescent="0.4">
      <c r="A396" s="896"/>
      <c r="B396" s="896"/>
      <c r="C396" s="896"/>
      <c r="D396" s="896"/>
      <c r="E396" s="897"/>
      <c r="F396" s="896"/>
      <c r="G396" s="896"/>
      <c r="H396" s="901" t="str">
        <f t="array" ref="H396">IF(ISERROR(INDEX(גיליון3!$U$14:$X$28,MATCH('דיווח פרטני'!G396,גיליון3!$T$14:$T$28,0),MATCH('דיווח פרטני'!C396,גיליון3!$U$13:$X$13,0)))," ",INDEX(גיליון3!$U$14:$X$28,MATCH('דיווח פרטני'!G396,גיליון3!$T$14:$T$28,0),MATCH('דיווח פרטני'!C396,גיליון3!$U$13:$X$13,0)))</f>
        <v xml:space="preserve"> </v>
      </c>
      <c r="I396" s="896"/>
      <c r="J396" s="896"/>
    </row>
    <row r="397" spans="1:10" ht="18" customHeight="1" thickBot="1" x14ac:dyDescent="0.4">
      <c r="A397" s="896"/>
      <c r="B397" s="896"/>
      <c r="C397" s="896"/>
      <c r="D397" s="896"/>
      <c r="E397" s="897"/>
      <c r="F397" s="896"/>
      <c r="G397" s="896"/>
      <c r="H397" s="901" t="str">
        <f t="array" ref="H397">IF(ISERROR(INDEX(גיליון3!$U$14:$X$28,MATCH('דיווח פרטני'!G397,גיליון3!$T$14:$T$28,0),MATCH('דיווח פרטני'!C397,גיליון3!$U$13:$X$13,0)))," ",INDEX(גיליון3!$U$14:$X$28,MATCH('דיווח פרטני'!G397,גיליון3!$T$14:$T$28,0),MATCH('דיווח פרטני'!C397,גיליון3!$U$13:$X$13,0)))</f>
        <v xml:space="preserve"> </v>
      </c>
      <c r="I397" s="896"/>
      <c r="J397" s="896"/>
    </row>
    <row r="398" spans="1:10" ht="18" customHeight="1" thickBot="1" x14ac:dyDescent="0.4">
      <c r="A398" s="896"/>
      <c r="B398" s="896"/>
      <c r="C398" s="896"/>
      <c r="D398" s="896"/>
      <c r="E398" s="897"/>
      <c r="F398" s="896"/>
      <c r="G398" s="896"/>
      <c r="H398" s="901" t="str">
        <f t="array" ref="H398">IF(ISERROR(INDEX(גיליון3!$U$14:$X$28,MATCH('דיווח פרטני'!G398,גיליון3!$T$14:$T$28,0),MATCH('דיווח פרטני'!C398,גיליון3!$U$13:$X$13,0)))," ",INDEX(גיליון3!$U$14:$X$28,MATCH('דיווח פרטני'!G398,גיליון3!$T$14:$T$28,0),MATCH('דיווח פרטני'!C398,גיליון3!$U$13:$X$13,0)))</f>
        <v xml:space="preserve"> </v>
      </c>
      <c r="I398" s="896"/>
      <c r="J398" s="896"/>
    </row>
    <row r="399" spans="1:10" ht="18" customHeight="1" thickBot="1" x14ac:dyDescent="0.4">
      <c r="A399" s="896"/>
      <c r="B399" s="896"/>
      <c r="C399" s="896"/>
      <c r="D399" s="896"/>
      <c r="E399" s="897"/>
      <c r="F399" s="896"/>
      <c r="G399" s="896"/>
      <c r="H399" s="901" t="str">
        <f t="array" ref="H399">IF(ISERROR(INDEX(גיליון3!$U$14:$X$28,MATCH('דיווח פרטני'!G399,גיליון3!$T$14:$T$28,0),MATCH('דיווח פרטני'!C399,גיליון3!$U$13:$X$13,0)))," ",INDEX(גיליון3!$U$14:$X$28,MATCH('דיווח פרטני'!G399,גיליון3!$T$14:$T$28,0),MATCH('דיווח פרטני'!C399,גיליון3!$U$13:$X$13,0)))</f>
        <v xml:space="preserve"> </v>
      </c>
      <c r="I399" s="896"/>
      <c r="J399" s="896"/>
    </row>
    <row r="400" spans="1:10" ht="18" customHeight="1" thickBot="1" x14ac:dyDescent="0.4">
      <c r="A400" s="896"/>
      <c r="B400" s="896"/>
      <c r="C400" s="896"/>
      <c r="D400" s="896"/>
      <c r="E400" s="897"/>
      <c r="F400" s="896"/>
      <c r="G400" s="896"/>
      <c r="H400" s="901" t="str">
        <f t="array" ref="H400">IF(ISERROR(INDEX(גיליון3!$U$14:$X$28,MATCH('דיווח פרטני'!G400,גיליון3!$T$14:$T$28,0),MATCH('דיווח פרטני'!C400,גיליון3!$U$13:$X$13,0)))," ",INDEX(גיליון3!$U$14:$X$28,MATCH('דיווח פרטני'!G400,גיליון3!$T$14:$T$28,0),MATCH('דיווח פרטני'!C400,גיליון3!$U$13:$X$13,0)))</f>
        <v xml:space="preserve"> </v>
      </c>
      <c r="I400" s="896"/>
      <c r="J400" s="896"/>
    </row>
    <row r="401" spans="1:10" ht="18" customHeight="1" thickBot="1" x14ac:dyDescent="0.4">
      <c r="A401" s="896"/>
      <c r="B401" s="896"/>
      <c r="C401" s="896"/>
      <c r="D401" s="896"/>
      <c r="E401" s="897"/>
      <c r="F401" s="896"/>
      <c r="G401" s="896"/>
      <c r="H401" s="901" t="str">
        <f t="array" ref="H401">IF(ISERROR(INDEX(גיליון3!$U$14:$X$28,MATCH('דיווח פרטני'!G401,גיליון3!$T$14:$T$28,0),MATCH('דיווח פרטני'!C401,גיליון3!$U$13:$X$13,0)))," ",INDEX(גיליון3!$U$14:$X$28,MATCH('דיווח פרטני'!G401,גיליון3!$T$14:$T$28,0),MATCH('דיווח פרטני'!C401,גיליון3!$U$13:$X$13,0)))</f>
        <v xml:space="preserve"> </v>
      </c>
      <c r="I401" s="896"/>
      <c r="J401" s="896"/>
    </row>
    <row r="402" spans="1:10" ht="18" customHeight="1" thickBot="1" x14ac:dyDescent="0.4">
      <c r="A402" s="896"/>
      <c r="B402" s="896"/>
      <c r="C402" s="896"/>
      <c r="D402" s="896"/>
      <c r="E402" s="897"/>
      <c r="F402" s="896"/>
      <c r="G402" s="896"/>
      <c r="H402" s="901" t="str">
        <f t="array" ref="H402">IF(ISERROR(INDEX(גיליון3!$U$14:$X$28,MATCH('דיווח פרטני'!G402,גיליון3!$T$14:$T$28,0),MATCH('דיווח פרטני'!C402,גיליון3!$U$13:$X$13,0)))," ",INDEX(גיליון3!$U$14:$X$28,MATCH('דיווח פרטני'!G402,גיליון3!$T$14:$T$28,0),MATCH('דיווח פרטני'!C402,גיליון3!$U$13:$X$13,0)))</f>
        <v xml:space="preserve"> </v>
      </c>
      <c r="I402" s="896"/>
      <c r="J402" s="896"/>
    </row>
    <row r="403" spans="1:10" ht="18" customHeight="1" thickBot="1" x14ac:dyDescent="0.4">
      <c r="A403" s="896"/>
      <c r="B403" s="896"/>
      <c r="C403" s="896"/>
      <c r="D403" s="896"/>
      <c r="E403" s="897"/>
      <c r="F403" s="896"/>
      <c r="G403" s="896"/>
      <c r="H403" s="901" t="str">
        <f t="array" ref="H403">IF(ISERROR(INDEX(גיליון3!$U$14:$X$28,MATCH('דיווח פרטני'!G403,גיליון3!$T$14:$T$28,0),MATCH('דיווח פרטני'!C403,גיליון3!$U$13:$X$13,0)))," ",INDEX(גיליון3!$U$14:$X$28,MATCH('דיווח פרטני'!G403,גיליון3!$T$14:$T$28,0),MATCH('דיווח פרטני'!C403,גיליון3!$U$13:$X$13,0)))</f>
        <v xml:space="preserve"> </v>
      </c>
      <c r="I403" s="896"/>
      <c r="J403" s="896"/>
    </row>
    <row r="404" spans="1:10" ht="18" customHeight="1" thickBot="1" x14ac:dyDescent="0.4">
      <c r="A404" s="896"/>
      <c r="B404" s="896"/>
      <c r="C404" s="896"/>
      <c r="D404" s="896"/>
      <c r="E404" s="897"/>
      <c r="F404" s="896"/>
      <c r="G404" s="896"/>
      <c r="H404" s="901" t="str">
        <f t="array" ref="H404">IF(ISERROR(INDEX(גיליון3!$U$14:$X$28,MATCH('דיווח פרטני'!G404,גיליון3!$T$14:$T$28,0),MATCH('דיווח פרטני'!C404,גיליון3!$U$13:$X$13,0)))," ",INDEX(גיליון3!$U$14:$X$28,MATCH('דיווח פרטני'!G404,גיליון3!$T$14:$T$28,0),MATCH('דיווח פרטני'!C404,גיליון3!$U$13:$X$13,0)))</f>
        <v xml:space="preserve"> </v>
      </c>
      <c r="I404" s="896"/>
      <c r="J404" s="896"/>
    </row>
    <row r="405" spans="1:10" ht="18" customHeight="1" thickBot="1" x14ac:dyDescent="0.4">
      <c r="A405" s="896"/>
      <c r="B405" s="896"/>
      <c r="C405" s="896"/>
      <c r="D405" s="896"/>
      <c r="E405" s="897"/>
      <c r="F405" s="896"/>
      <c r="G405" s="896"/>
      <c r="H405" s="901" t="str">
        <f t="array" ref="H405">IF(ISERROR(INDEX(גיליון3!$U$14:$X$28,MATCH('דיווח פרטני'!G405,גיליון3!$T$14:$T$28,0),MATCH('דיווח פרטני'!C405,גיליון3!$U$13:$X$13,0)))," ",INDEX(גיליון3!$U$14:$X$28,MATCH('דיווח פרטני'!G405,גיליון3!$T$14:$T$28,0),MATCH('דיווח פרטני'!C405,גיליון3!$U$13:$X$13,0)))</f>
        <v xml:space="preserve"> </v>
      </c>
      <c r="I405" s="896"/>
      <c r="J405" s="896"/>
    </row>
    <row r="406" spans="1:10" ht="18" customHeight="1" thickBot="1" x14ac:dyDescent="0.4">
      <c r="A406" s="896"/>
      <c r="B406" s="896"/>
      <c r="C406" s="896"/>
      <c r="D406" s="896"/>
      <c r="E406" s="897"/>
      <c r="F406" s="896"/>
      <c r="G406" s="896"/>
      <c r="H406" s="901" t="str">
        <f t="array" ref="H406">IF(ISERROR(INDEX(גיליון3!$U$14:$X$28,MATCH('דיווח פרטני'!G406,גיליון3!$T$14:$T$28,0),MATCH('דיווח פרטני'!C406,גיליון3!$U$13:$X$13,0)))," ",INDEX(גיליון3!$U$14:$X$28,MATCH('דיווח פרטני'!G406,גיליון3!$T$14:$T$28,0),MATCH('דיווח פרטני'!C406,גיליון3!$U$13:$X$13,0)))</f>
        <v xml:space="preserve"> </v>
      </c>
      <c r="I406" s="896"/>
      <c r="J406" s="896"/>
    </row>
    <row r="407" spans="1:10" ht="18" customHeight="1" thickBot="1" x14ac:dyDescent="0.4">
      <c r="A407" s="896"/>
      <c r="B407" s="896"/>
      <c r="C407" s="896"/>
      <c r="D407" s="896"/>
      <c r="E407" s="897"/>
      <c r="F407" s="896"/>
      <c r="G407" s="896"/>
      <c r="H407" s="901" t="str">
        <f t="array" ref="H407">IF(ISERROR(INDEX(גיליון3!$U$14:$X$28,MATCH('דיווח פרטני'!G407,גיליון3!$T$14:$T$28,0),MATCH('דיווח פרטני'!C407,גיליון3!$U$13:$X$13,0)))," ",INDEX(גיליון3!$U$14:$X$28,MATCH('דיווח פרטני'!G407,גיליון3!$T$14:$T$28,0),MATCH('דיווח פרטני'!C407,גיליון3!$U$13:$X$13,0)))</f>
        <v xml:space="preserve"> </v>
      </c>
      <c r="I407" s="896"/>
      <c r="J407" s="896"/>
    </row>
    <row r="408" spans="1:10" ht="18" customHeight="1" thickBot="1" x14ac:dyDescent="0.4">
      <c r="A408" s="896"/>
      <c r="B408" s="896"/>
      <c r="C408" s="896"/>
      <c r="D408" s="896"/>
      <c r="E408" s="897"/>
      <c r="F408" s="896"/>
      <c r="G408" s="896"/>
      <c r="H408" s="901" t="str">
        <f t="array" ref="H408">IF(ISERROR(INDEX(גיליון3!$U$14:$X$28,MATCH('דיווח פרטני'!G408,גיליון3!$T$14:$T$28,0),MATCH('דיווח פרטני'!C408,גיליון3!$U$13:$X$13,0)))," ",INDEX(גיליון3!$U$14:$X$28,MATCH('דיווח פרטני'!G408,גיליון3!$T$14:$T$28,0),MATCH('דיווח פרטני'!C408,גיליון3!$U$13:$X$13,0)))</f>
        <v xml:space="preserve"> </v>
      </c>
      <c r="I408" s="896"/>
      <c r="J408" s="896"/>
    </row>
    <row r="409" spans="1:10" ht="18" customHeight="1" thickBot="1" x14ac:dyDescent="0.4">
      <c r="A409" s="896"/>
      <c r="B409" s="896"/>
      <c r="C409" s="896"/>
      <c r="D409" s="896"/>
      <c r="E409" s="897"/>
      <c r="F409" s="896"/>
      <c r="G409" s="896"/>
      <c r="H409" s="901" t="str">
        <f t="array" ref="H409">IF(ISERROR(INDEX(גיליון3!$U$14:$X$28,MATCH('דיווח פרטני'!G409,גיליון3!$T$14:$T$28,0),MATCH('דיווח פרטני'!C409,גיליון3!$U$13:$X$13,0)))," ",INDEX(גיליון3!$U$14:$X$28,MATCH('דיווח פרטני'!G409,גיליון3!$T$14:$T$28,0),MATCH('דיווח פרטני'!C409,גיליון3!$U$13:$X$13,0)))</f>
        <v xml:space="preserve"> </v>
      </c>
      <c r="I409" s="896"/>
      <c r="J409" s="896"/>
    </row>
    <row r="410" spans="1:10" ht="18" customHeight="1" thickBot="1" x14ac:dyDescent="0.4">
      <c r="A410" s="896"/>
      <c r="B410" s="896"/>
      <c r="C410" s="896"/>
      <c r="D410" s="896"/>
      <c r="E410" s="897"/>
      <c r="F410" s="896"/>
      <c r="G410" s="896"/>
      <c r="H410" s="901" t="str">
        <f t="array" ref="H410">IF(ISERROR(INDEX(גיליון3!$U$14:$X$28,MATCH('דיווח פרטני'!G410,גיליון3!$T$14:$T$28,0),MATCH('דיווח פרטני'!C410,גיליון3!$U$13:$X$13,0)))," ",INDEX(גיליון3!$U$14:$X$28,MATCH('דיווח פרטני'!G410,גיליון3!$T$14:$T$28,0),MATCH('דיווח פרטני'!C410,גיליון3!$U$13:$X$13,0)))</f>
        <v xml:space="preserve"> </v>
      </c>
      <c r="I410" s="896"/>
      <c r="J410" s="896"/>
    </row>
    <row r="411" spans="1:10" ht="18" customHeight="1" thickBot="1" x14ac:dyDescent="0.4">
      <c r="A411" s="896"/>
      <c r="B411" s="896"/>
      <c r="C411" s="896"/>
      <c r="D411" s="896"/>
      <c r="E411" s="897"/>
      <c r="F411" s="896"/>
      <c r="G411" s="896"/>
      <c r="H411" s="901" t="str">
        <f t="array" ref="H411">IF(ISERROR(INDEX(גיליון3!$U$14:$X$28,MATCH('דיווח פרטני'!G411,גיליון3!$T$14:$T$28,0),MATCH('דיווח פרטני'!C411,גיליון3!$U$13:$X$13,0)))," ",INDEX(גיליון3!$U$14:$X$28,MATCH('דיווח פרטני'!G411,גיליון3!$T$14:$T$28,0),MATCH('דיווח פרטני'!C411,גיליון3!$U$13:$X$13,0)))</f>
        <v xml:space="preserve"> </v>
      </c>
      <c r="I411" s="896"/>
      <c r="J411" s="896"/>
    </row>
    <row r="412" spans="1:10" ht="18" customHeight="1" thickBot="1" x14ac:dyDescent="0.4">
      <c r="A412" s="896"/>
      <c r="B412" s="896"/>
      <c r="C412" s="896"/>
      <c r="D412" s="896"/>
      <c r="E412" s="897"/>
      <c r="F412" s="896"/>
      <c r="G412" s="896"/>
      <c r="H412" s="901" t="str">
        <f t="array" ref="H412">IF(ISERROR(INDEX(גיליון3!$U$14:$X$28,MATCH('דיווח פרטני'!G412,גיליון3!$T$14:$T$28,0),MATCH('דיווח פרטני'!C412,גיליון3!$U$13:$X$13,0)))," ",INDEX(גיליון3!$U$14:$X$28,MATCH('דיווח פרטני'!G412,גיליון3!$T$14:$T$28,0),MATCH('דיווח פרטני'!C412,גיליון3!$U$13:$X$13,0)))</f>
        <v xml:space="preserve"> </v>
      </c>
      <c r="I412" s="896"/>
      <c r="J412" s="896"/>
    </row>
    <row r="413" spans="1:10" ht="18" customHeight="1" thickBot="1" x14ac:dyDescent="0.35">
      <c r="A413" s="15"/>
      <c r="B413" s="15"/>
      <c r="C413" s="15"/>
      <c r="D413" s="15"/>
      <c r="E413" s="727"/>
      <c r="F413" s="15"/>
      <c r="G413" s="15"/>
      <c r="H413" s="58" t="str">
        <f t="array" ref="H413">IF(ISERROR(INDEX(גיליון3!$U$14:$X$28,MATCH('דיווח פרטני'!G413,גיליון3!$T$14:$T$28,0),MATCH('דיווח פרטני'!C413,גיליון3!$U$13:$X$13,0)))," ",INDEX(גיליון3!$U$14:$X$28,MATCH('דיווח פרטני'!G413,גיליון3!$T$14:$T$28,0),MATCH('דיווח פרטני'!C413,גיליון3!$U$13:$X$13,0)))</f>
        <v xml:space="preserve"> </v>
      </c>
      <c r="I413" s="15"/>
      <c r="J413" s="15"/>
    </row>
    <row r="414" spans="1:10" ht="18" customHeight="1" thickBot="1" x14ac:dyDescent="0.35">
      <c r="A414" s="15"/>
      <c r="B414" s="15"/>
      <c r="C414" s="15"/>
      <c r="D414" s="15"/>
      <c r="E414" s="727"/>
      <c r="F414" s="15"/>
      <c r="G414" s="15"/>
      <c r="H414" s="58" t="str">
        <f t="array" ref="H414">IF(ISERROR(INDEX(גיליון3!$U$14:$X$28,MATCH('דיווח פרטני'!G414,גיליון3!$T$14:$T$28,0),MATCH('דיווח פרטני'!C414,גיליון3!$U$13:$X$13,0)))," ",INDEX(גיליון3!$U$14:$X$28,MATCH('דיווח פרטני'!G414,גיליון3!$T$14:$T$28,0),MATCH('דיווח פרטני'!C414,גיליון3!$U$13:$X$13,0)))</f>
        <v xml:space="preserve"> </v>
      </c>
      <c r="I414" s="15"/>
      <c r="J414" s="15"/>
    </row>
    <row r="415" spans="1:10" ht="18" customHeight="1" thickBot="1" x14ac:dyDescent="0.35">
      <c r="A415" s="15"/>
      <c r="B415" s="15"/>
      <c r="C415" s="15"/>
      <c r="D415" s="15"/>
      <c r="E415" s="727"/>
      <c r="F415" s="15"/>
      <c r="G415" s="15"/>
      <c r="H415" s="58" t="str">
        <f t="array" ref="H415">IF(ISERROR(INDEX(גיליון3!$U$14:$X$28,MATCH('דיווח פרטני'!G415,גיליון3!$T$14:$T$28,0),MATCH('דיווח פרטני'!C415,גיליון3!$U$13:$X$13,0)))," ",INDEX(גיליון3!$U$14:$X$28,MATCH('דיווח פרטני'!G415,גיליון3!$T$14:$T$28,0),MATCH('דיווח פרטני'!C415,גיליון3!$U$13:$X$13,0)))</f>
        <v xml:space="preserve"> </v>
      </c>
      <c r="I415" s="15"/>
      <c r="J415" s="15"/>
    </row>
    <row r="416" spans="1:10" ht="18" customHeight="1" thickBot="1" x14ac:dyDescent="0.35">
      <c r="A416" s="15"/>
      <c r="B416" s="15"/>
      <c r="C416" s="15"/>
      <c r="D416" s="15"/>
      <c r="E416" s="727"/>
      <c r="F416" s="15"/>
      <c r="G416" s="15"/>
      <c r="H416" s="58" t="str">
        <f t="array" ref="H416">IF(ISERROR(INDEX(גיליון3!$U$14:$X$28,MATCH('דיווח פרטני'!G416,גיליון3!$T$14:$T$28,0),MATCH('דיווח פרטני'!C416,גיליון3!$U$13:$X$13,0)))," ",INDEX(גיליון3!$U$14:$X$28,MATCH('דיווח פרטני'!G416,גיליון3!$T$14:$T$28,0),MATCH('דיווח פרטני'!C416,גיליון3!$U$13:$X$13,0)))</f>
        <v xml:space="preserve"> </v>
      </c>
      <c r="I416" s="15"/>
      <c r="J416" s="15"/>
    </row>
    <row r="417" spans="1:10" ht="18" customHeight="1" thickBot="1" x14ac:dyDescent="0.35">
      <c r="A417" s="15"/>
      <c r="B417" s="15"/>
      <c r="C417" s="15"/>
      <c r="D417" s="15"/>
      <c r="E417" s="727"/>
      <c r="F417" s="15"/>
      <c r="G417" s="15"/>
      <c r="H417" s="58" t="str">
        <f t="array" ref="H417">IF(ISERROR(INDEX(גיליון3!$U$14:$X$28,MATCH('דיווח פרטני'!G417,גיליון3!$T$14:$T$28,0),MATCH('דיווח פרטני'!C417,גיליון3!$U$13:$X$13,0)))," ",INDEX(גיליון3!$U$14:$X$28,MATCH('דיווח פרטני'!G417,גיליון3!$T$14:$T$28,0),MATCH('דיווח פרטני'!C417,גיליון3!$U$13:$X$13,0)))</f>
        <v xml:space="preserve"> </v>
      </c>
      <c r="I417" s="15"/>
      <c r="J417" s="15"/>
    </row>
    <row r="418" spans="1:10" ht="18" customHeight="1" thickBot="1" x14ac:dyDescent="0.35">
      <c r="A418" s="15"/>
      <c r="B418" s="15"/>
      <c r="C418" s="15"/>
      <c r="D418" s="15"/>
      <c r="E418" s="727"/>
      <c r="F418" s="15"/>
      <c r="G418" s="15"/>
      <c r="H418" s="58" t="str">
        <f t="array" ref="H418">IF(ISERROR(INDEX(גיליון3!$U$14:$X$28,MATCH('דיווח פרטני'!G418,גיליון3!$T$14:$T$28,0),MATCH('דיווח פרטני'!C418,גיליון3!$U$13:$X$13,0)))," ",INDEX(גיליון3!$U$14:$X$28,MATCH('דיווח פרטני'!G418,גיליון3!$T$14:$T$28,0),MATCH('דיווח פרטני'!C418,גיליון3!$U$13:$X$13,0)))</f>
        <v xml:space="preserve"> </v>
      </c>
      <c r="I418" s="15"/>
      <c r="J418" s="15"/>
    </row>
    <row r="419" spans="1:10" ht="18" customHeight="1" thickBot="1" x14ac:dyDescent="0.35">
      <c r="A419" s="15"/>
      <c r="B419" s="15"/>
      <c r="C419" s="15"/>
      <c r="D419" s="15"/>
      <c r="E419" s="727"/>
      <c r="F419" s="15"/>
      <c r="G419" s="15"/>
      <c r="H419" s="58" t="str">
        <f t="array" ref="H419">IF(ISERROR(INDEX(גיליון3!$U$14:$X$28,MATCH('דיווח פרטני'!G419,גיליון3!$T$14:$T$28,0),MATCH('דיווח פרטני'!C419,גיליון3!$U$13:$X$13,0)))," ",INDEX(גיליון3!$U$14:$X$28,MATCH('דיווח פרטני'!G419,גיליון3!$T$14:$T$28,0),MATCH('דיווח פרטני'!C419,גיליון3!$U$13:$X$13,0)))</f>
        <v xml:space="preserve"> </v>
      </c>
      <c r="I419" s="15"/>
      <c r="J419" s="15"/>
    </row>
    <row r="420" spans="1:10" ht="18" customHeight="1" thickBot="1" x14ac:dyDescent="0.35">
      <c r="A420" s="15"/>
      <c r="B420" s="15"/>
      <c r="C420" s="15"/>
      <c r="D420" s="15"/>
      <c r="E420" s="727"/>
      <c r="F420" s="15"/>
      <c r="G420" s="15"/>
      <c r="H420" s="58" t="str">
        <f t="array" ref="H420">IF(ISERROR(INDEX(גיליון3!$U$14:$X$28,MATCH('דיווח פרטני'!G420,גיליון3!$T$14:$T$28,0),MATCH('דיווח פרטני'!C420,גיליון3!$U$13:$X$13,0)))," ",INDEX(גיליון3!$U$14:$X$28,MATCH('דיווח פרטני'!G420,גיליון3!$T$14:$T$28,0),MATCH('דיווח פרטני'!C420,גיליון3!$U$13:$X$13,0)))</f>
        <v xml:space="preserve"> </v>
      </c>
      <c r="I420" s="15"/>
      <c r="J420" s="15"/>
    </row>
    <row r="421" spans="1:10" ht="18" customHeight="1" thickBot="1" x14ac:dyDescent="0.35">
      <c r="A421" s="15"/>
      <c r="B421" s="15"/>
      <c r="C421" s="15"/>
      <c r="D421" s="15"/>
      <c r="E421" s="727"/>
      <c r="F421" s="15"/>
      <c r="G421" s="15"/>
      <c r="H421" s="58" t="str">
        <f t="array" ref="H421">IF(ISERROR(INDEX(גיליון3!$U$14:$X$28,MATCH('דיווח פרטני'!G421,גיליון3!$T$14:$T$28,0),MATCH('דיווח פרטני'!C421,גיליון3!$U$13:$X$13,0)))," ",INDEX(גיליון3!$U$14:$X$28,MATCH('דיווח פרטני'!G421,גיליון3!$T$14:$T$28,0),MATCH('דיווח פרטני'!C421,גיליון3!$U$13:$X$13,0)))</f>
        <v xml:space="preserve"> </v>
      </c>
      <c r="I421" s="15"/>
      <c r="J421" s="15"/>
    </row>
    <row r="422" spans="1:10" ht="18" customHeight="1" thickBot="1" x14ac:dyDescent="0.35">
      <c r="A422" s="15"/>
      <c r="B422" s="15"/>
      <c r="C422" s="15"/>
      <c r="D422" s="15"/>
      <c r="E422" s="727"/>
      <c r="F422" s="15"/>
      <c r="G422" s="15"/>
      <c r="H422" s="58" t="str">
        <f t="array" ref="H422">IF(ISERROR(INDEX(גיליון3!$U$14:$X$28,MATCH('דיווח פרטני'!G422,גיליון3!$T$14:$T$28,0),MATCH('דיווח פרטני'!C422,גיליון3!$U$13:$X$13,0)))," ",INDEX(גיליון3!$U$14:$X$28,MATCH('דיווח פרטני'!G422,גיליון3!$T$14:$T$28,0),MATCH('דיווח פרטני'!C422,גיליון3!$U$13:$X$13,0)))</f>
        <v xml:space="preserve"> </v>
      </c>
      <c r="I422" s="15"/>
      <c r="J422" s="15"/>
    </row>
    <row r="423" spans="1:10" ht="18" customHeight="1" thickBot="1" x14ac:dyDescent="0.35">
      <c r="A423" s="15"/>
      <c r="B423" s="15"/>
      <c r="C423" s="15"/>
      <c r="D423" s="15"/>
      <c r="E423" s="727"/>
      <c r="F423" s="15"/>
      <c r="G423" s="15"/>
      <c r="H423" s="58" t="str">
        <f t="array" ref="H423">IF(ISERROR(INDEX(גיליון3!$U$14:$X$28,MATCH('דיווח פרטני'!G423,גיליון3!$T$14:$T$28,0),MATCH('דיווח פרטני'!C423,גיליון3!$U$13:$X$13,0)))," ",INDEX(גיליון3!$U$14:$X$28,MATCH('דיווח פרטני'!G423,גיליון3!$T$14:$T$28,0),MATCH('דיווח פרטני'!C423,גיליון3!$U$13:$X$13,0)))</f>
        <v xml:space="preserve"> </v>
      </c>
      <c r="I423" s="15"/>
      <c r="J423" s="15"/>
    </row>
    <row r="424" spans="1:10" ht="18" customHeight="1" thickBot="1" x14ac:dyDescent="0.35">
      <c r="A424" s="15"/>
      <c r="B424" s="15"/>
      <c r="C424" s="15"/>
      <c r="D424" s="15"/>
      <c r="E424" s="727"/>
      <c r="F424" s="15"/>
      <c r="G424" s="15"/>
      <c r="H424" s="58" t="str">
        <f t="array" ref="H424">IF(ISERROR(INDEX(גיליון3!$U$14:$X$28,MATCH('דיווח פרטני'!G424,גיליון3!$T$14:$T$28,0),MATCH('דיווח פרטני'!C424,גיליון3!$U$13:$X$13,0)))," ",INDEX(גיליון3!$U$14:$X$28,MATCH('דיווח פרטני'!G424,גיליון3!$T$14:$T$28,0),MATCH('דיווח פרטני'!C424,גיליון3!$U$13:$X$13,0)))</f>
        <v xml:space="preserve"> </v>
      </c>
      <c r="I424" s="15"/>
      <c r="J424" s="15"/>
    </row>
    <row r="425" spans="1:10" ht="18" customHeight="1" thickBot="1" x14ac:dyDescent="0.35">
      <c r="A425" s="15"/>
      <c r="B425" s="15"/>
      <c r="C425" s="15"/>
      <c r="D425" s="15"/>
      <c r="E425" s="727"/>
      <c r="F425" s="15"/>
      <c r="G425" s="15"/>
      <c r="H425" s="58" t="str">
        <f t="array" ref="H425">IF(ISERROR(INDEX(גיליון3!$U$14:$X$28,MATCH('דיווח פרטני'!G425,גיליון3!$T$14:$T$28,0),MATCH('דיווח פרטני'!C425,גיליון3!$U$13:$X$13,0)))," ",INDEX(גיליון3!$U$14:$X$28,MATCH('דיווח פרטני'!G425,גיליון3!$T$14:$T$28,0),MATCH('דיווח פרטני'!C425,גיליון3!$U$13:$X$13,0)))</f>
        <v xml:space="preserve"> </v>
      </c>
      <c r="I425" s="15"/>
      <c r="J425" s="15"/>
    </row>
    <row r="426" spans="1:10" ht="18" customHeight="1" thickBot="1" x14ac:dyDescent="0.35">
      <c r="A426" s="15"/>
      <c r="B426" s="15"/>
      <c r="C426" s="15"/>
      <c r="D426" s="15"/>
      <c r="E426" s="727"/>
      <c r="F426" s="15"/>
      <c r="G426" s="15"/>
      <c r="H426" s="58" t="str">
        <f t="array" ref="H426">IF(ISERROR(INDEX(גיליון3!$U$14:$X$28,MATCH('דיווח פרטני'!G426,גיליון3!$T$14:$T$28,0),MATCH('דיווח פרטני'!C426,גיליון3!$U$13:$X$13,0)))," ",INDEX(גיליון3!$U$14:$X$28,MATCH('דיווח פרטני'!G426,גיליון3!$T$14:$T$28,0),MATCH('דיווח פרטני'!C426,גיליון3!$U$13:$X$13,0)))</f>
        <v xml:space="preserve"> </v>
      </c>
      <c r="I426" s="15"/>
      <c r="J426" s="15"/>
    </row>
    <row r="427" spans="1:10" ht="18" customHeight="1" thickBot="1" x14ac:dyDescent="0.35">
      <c r="A427" s="15"/>
      <c r="B427" s="15"/>
      <c r="C427" s="15"/>
      <c r="D427" s="15"/>
      <c r="E427" s="727"/>
      <c r="F427" s="15"/>
      <c r="G427" s="15"/>
      <c r="H427" s="58" t="str">
        <f t="array" ref="H427">IF(ISERROR(INDEX(גיליון3!$U$14:$X$28,MATCH('דיווח פרטני'!G427,גיליון3!$T$14:$T$28,0),MATCH('דיווח פרטני'!C427,גיליון3!$U$13:$X$13,0)))," ",INDEX(גיליון3!$U$14:$X$28,MATCH('דיווח פרטני'!G427,גיליון3!$T$14:$T$28,0),MATCH('דיווח פרטני'!C427,גיליון3!$U$13:$X$13,0)))</f>
        <v xml:space="preserve"> </v>
      </c>
      <c r="I427" s="15"/>
      <c r="J427" s="15"/>
    </row>
    <row r="428" spans="1:10" ht="18" customHeight="1" thickBot="1" x14ac:dyDescent="0.35">
      <c r="A428" s="15"/>
      <c r="B428" s="15"/>
      <c r="C428" s="15"/>
      <c r="D428" s="15"/>
      <c r="E428" s="727"/>
      <c r="F428" s="15"/>
      <c r="G428" s="15"/>
      <c r="H428" s="58" t="str">
        <f t="array" ref="H428">IF(ISERROR(INDEX(גיליון3!$U$14:$X$28,MATCH('דיווח פרטני'!G428,גיליון3!$T$14:$T$28,0),MATCH('דיווח פרטני'!C428,גיליון3!$U$13:$X$13,0)))," ",INDEX(גיליון3!$U$14:$X$28,MATCH('דיווח פרטני'!G428,גיליון3!$T$14:$T$28,0),MATCH('דיווח פרטני'!C428,גיליון3!$U$13:$X$13,0)))</f>
        <v xml:space="preserve"> </v>
      </c>
      <c r="I428" s="15"/>
      <c r="J428" s="15"/>
    </row>
    <row r="429" spans="1:10" ht="18" customHeight="1" thickBot="1" x14ac:dyDescent="0.35">
      <c r="A429" s="15"/>
      <c r="B429" s="15"/>
      <c r="C429" s="15"/>
      <c r="D429" s="15"/>
      <c r="E429" s="727"/>
      <c r="F429" s="15"/>
      <c r="G429" s="15"/>
      <c r="H429" s="58" t="str">
        <f t="array" ref="H429">IF(ISERROR(INDEX(גיליון3!$U$14:$X$28,MATCH('דיווח פרטני'!G429,גיליון3!$T$14:$T$28,0),MATCH('דיווח פרטני'!C429,גיליון3!$U$13:$X$13,0)))," ",INDEX(גיליון3!$U$14:$X$28,MATCH('דיווח פרטני'!G429,גיליון3!$T$14:$T$28,0),MATCH('דיווח פרטני'!C429,גיליון3!$U$13:$X$13,0)))</f>
        <v xml:space="preserve"> </v>
      </c>
      <c r="I429" s="15"/>
      <c r="J429" s="15"/>
    </row>
    <row r="430" spans="1:10" ht="18" customHeight="1" thickBot="1" x14ac:dyDescent="0.35">
      <c r="A430" s="15"/>
      <c r="B430" s="15"/>
      <c r="C430" s="15"/>
      <c r="D430" s="15"/>
      <c r="E430" s="727"/>
      <c r="F430" s="15"/>
      <c r="G430" s="15"/>
      <c r="H430" s="58" t="str">
        <f t="array" ref="H430">IF(ISERROR(INDEX(גיליון3!$U$14:$X$28,MATCH('דיווח פרטני'!G430,גיליון3!$T$14:$T$28,0),MATCH('דיווח פרטני'!C430,גיליון3!$U$13:$X$13,0)))," ",INDEX(גיליון3!$U$14:$X$28,MATCH('דיווח פרטני'!G430,גיליון3!$T$14:$T$28,0),MATCH('דיווח פרטני'!C430,גיליון3!$U$13:$X$13,0)))</f>
        <v xml:space="preserve"> </v>
      </c>
      <c r="I430" s="15"/>
      <c r="J430" s="15"/>
    </row>
    <row r="431" spans="1:10" ht="18" customHeight="1" thickBot="1" x14ac:dyDescent="0.35">
      <c r="A431" s="15"/>
      <c r="B431" s="15"/>
      <c r="C431" s="15"/>
      <c r="D431" s="15"/>
      <c r="E431" s="727"/>
      <c r="F431" s="15"/>
      <c r="G431" s="15"/>
      <c r="H431" s="58" t="str">
        <f t="array" ref="H431">IF(ISERROR(INDEX(גיליון3!$U$14:$X$28,MATCH('דיווח פרטני'!G431,גיליון3!$T$14:$T$28,0),MATCH('דיווח פרטני'!C431,גיליון3!$U$13:$X$13,0)))," ",INDEX(גיליון3!$U$14:$X$28,MATCH('דיווח פרטני'!G431,גיליון3!$T$14:$T$28,0),MATCH('דיווח פרטני'!C431,גיליון3!$U$13:$X$13,0)))</f>
        <v xml:space="preserve"> </v>
      </c>
      <c r="I431" s="15"/>
      <c r="J431" s="15"/>
    </row>
    <row r="432" spans="1:10" ht="18" customHeight="1" thickBot="1" x14ac:dyDescent="0.35">
      <c r="A432" s="15"/>
      <c r="B432" s="15"/>
      <c r="C432" s="15"/>
      <c r="D432" s="15"/>
      <c r="E432" s="727"/>
      <c r="F432" s="15"/>
      <c r="G432" s="15"/>
      <c r="H432" s="58" t="str">
        <f t="array" ref="H432">IF(ISERROR(INDEX(גיליון3!$U$14:$X$28,MATCH('דיווח פרטני'!G432,גיליון3!$T$14:$T$28,0),MATCH('דיווח פרטני'!C432,גיליון3!$U$13:$X$13,0)))," ",INDEX(גיליון3!$U$14:$X$28,MATCH('דיווח פרטני'!G432,גיליון3!$T$14:$T$28,0),MATCH('דיווח פרטני'!C432,גיליון3!$U$13:$X$13,0)))</f>
        <v xml:space="preserve"> </v>
      </c>
      <c r="I432" s="15"/>
      <c r="J432" s="15"/>
    </row>
    <row r="433" spans="1:10" ht="18" customHeight="1" thickBot="1" x14ac:dyDescent="0.35">
      <c r="A433" s="15"/>
      <c r="B433" s="15"/>
      <c r="C433" s="15"/>
      <c r="D433" s="15"/>
      <c r="E433" s="727"/>
      <c r="F433" s="15"/>
      <c r="G433" s="15"/>
      <c r="H433" s="58" t="str">
        <f t="array" ref="H433">IF(ISERROR(INDEX(גיליון3!$U$14:$X$28,MATCH('דיווח פרטני'!G433,גיליון3!$T$14:$T$28,0),MATCH('דיווח פרטני'!C433,גיליון3!$U$13:$X$13,0)))," ",INDEX(גיליון3!$U$14:$X$28,MATCH('דיווח פרטני'!G433,גיליון3!$T$14:$T$28,0),MATCH('דיווח פרטני'!C433,גיליון3!$U$13:$X$13,0)))</f>
        <v xml:space="preserve"> </v>
      </c>
      <c r="I433" s="15"/>
      <c r="J433" s="15"/>
    </row>
    <row r="434" spans="1:10" ht="18" customHeight="1" thickBot="1" x14ac:dyDescent="0.35">
      <c r="A434" s="15"/>
      <c r="B434" s="15"/>
      <c r="C434" s="15"/>
      <c r="D434" s="15"/>
      <c r="E434" s="727"/>
      <c r="F434" s="15"/>
      <c r="G434" s="15"/>
      <c r="H434" s="58" t="str">
        <f t="array" ref="H434">IF(ISERROR(INDEX(גיליון3!$U$14:$X$28,MATCH('דיווח פרטני'!G434,גיליון3!$T$14:$T$28,0),MATCH('דיווח פרטני'!C434,גיליון3!$U$13:$X$13,0)))," ",INDEX(גיליון3!$U$14:$X$28,MATCH('דיווח פרטני'!G434,גיליון3!$T$14:$T$28,0),MATCH('דיווח פרטני'!C434,גיליון3!$U$13:$X$13,0)))</f>
        <v xml:space="preserve"> </v>
      </c>
      <c r="I434" s="15"/>
      <c r="J434" s="15"/>
    </row>
    <row r="435" spans="1:10" ht="18" customHeight="1" thickBot="1" x14ac:dyDescent="0.35">
      <c r="A435" s="15"/>
      <c r="B435" s="15"/>
      <c r="C435" s="15"/>
      <c r="D435" s="15"/>
      <c r="E435" s="727"/>
      <c r="F435" s="15"/>
      <c r="G435" s="15"/>
      <c r="H435" s="58" t="str">
        <f t="array" ref="H435">IF(ISERROR(INDEX(גיליון3!$U$14:$X$28,MATCH('דיווח פרטני'!G435,גיליון3!$T$14:$T$28,0),MATCH('דיווח פרטני'!C435,גיליון3!$U$13:$X$13,0)))," ",INDEX(גיליון3!$U$14:$X$28,MATCH('דיווח פרטני'!G435,גיליון3!$T$14:$T$28,0),MATCH('דיווח פרטני'!C435,גיליון3!$U$13:$X$13,0)))</f>
        <v xml:space="preserve"> </v>
      </c>
      <c r="I435" s="15"/>
      <c r="J435" s="15"/>
    </row>
    <row r="436" spans="1:10" ht="18" customHeight="1" thickBot="1" x14ac:dyDescent="0.35">
      <c r="A436" s="15"/>
      <c r="B436" s="15"/>
      <c r="C436" s="15"/>
      <c r="D436" s="15"/>
      <c r="E436" s="727"/>
      <c r="F436" s="15"/>
      <c r="G436" s="15"/>
      <c r="H436" s="58" t="str">
        <f t="array" ref="H436">IF(ISERROR(INDEX(גיליון3!$U$14:$X$28,MATCH('דיווח פרטני'!G436,גיליון3!$T$14:$T$28,0),MATCH('דיווח פרטני'!C436,גיליון3!$U$13:$X$13,0)))," ",INDEX(גיליון3!$U$14:$X$28,MATCH('דיווח פרטני'!G436,גיליון3!$T$14:$T$28,0),MATCH('דיווח פרטני'!C436,גיליון3!$U$13:$X$13,0)))</f>
        <v xml:space="preserve"> </v>
      </c>
      <c r="I436" s="15"/>
      <c r="J436" s="15"/>
    </row>
    <row r="437" spans="1:10" ht="18" customHeight="1" thickBot="1" x14ac:dyDescent="0.35">
      <c r="A437" s="15"/>
      <c r="B437" s="15"/>
      <c r="C437" s="15"/>
      <c r="D437" s="15"/>
      <c r="E437" s="727"/>
      <c r="F437" s="15"/>
      <c r="G437" s="15"/>
      <c r="H437" s="58" t="str">
        <f t="array" ref="H437">IF(ISERROR(INDEX(גיליון3!$U$14:$X$28,MATCH('דיווח פרטני'!G437,גיליון3!$T$14:$T$28,0),MATCH('דיווח פרטני'!C437,גיליון3!$U$13:$X$13,0)))," ",INDEX(גיליון3!$U$14:$X$28,MATCH('דיווח פרטני'!G437,גיליון3!$T$14:$T$28,0),MATCH('דיווח פרטני'!C437,גיליון3!$U$13:$X$13,0)))</f>
        <v xml:space="preserve"> </v>
      </c>
      <c r="I437" s="15"/>
      <c r="J437" s="15"/>
    </row>
    <row r="438" spans="1:10" ht="18" customHeight="1" thickBot="1" x14ac:dyDescent="0.35">
      <c r="A438" s="15"/>
      <c r="B438" s="15"/>
      <c r="C438" s="15"/>
      <c r="D438" s="15"/>
      <c r="E438" s="727"/>
      <c r="F438" s="15"/>
      <c r="G438" s="15"/>
      <c r="H438" s="58" t="str">
        <f t="array" ref="H438">IF(ISERROR(INDEX(גיליון3!$U$14:$X$28,MATCH('דיווח פרטני'!G438,גיליון3!$T$14:$T$28,0),MATCH('דיווח פרטני'!C438,גיליון3!$U$13:$X$13,0)))," ",INDEX(גיליון3!$U$14:$X$28,MATCH('דיווח פרטני'!G438,גיליון3!$T$14:$T$28,0),MATCH('דיווח פרטני'!C438,גיליון3!$U$13:$X$13,0)))</f>
        <v xml:space="preserve"> </v>
      </c>
      <c r="I438" s="15"/>
      <c r="J438" s="15"/>
    </row>
    <row r="439" spans="1:10" ht="18" customHeight="1" thickBot="1" x14ac:dyDescent="0.35">
      <c r="A439" s="15"/>
      <c r="B439" s="15"/>
      <c r="C439" s="15"/>
      <c r="D439" s="15"/>
      <c r="E439" s="727"/>
      <c r="F439" s="15"/>
      <c r="G439" s="15"/>
      <c r="H439" s="58" t="str">
        <f t="array" ref="H439">IF(ISERROR(INDEX(גיליון3!$U$14:$X$28,MATCH('דיווח פרטני'!G439,גיליון3!$T$14:$T$28,0),MATCH('דיווח פרטני'!C439,גיליון3!$U$13:$X$13,0)))," ",INDEX(גיליון3!$U$14:$X$28,MATCH('דיווח פרטני'!G439,גיליון3!$T$14:$T$28,0),MATCH('דיווח פרטני'!C439,גיליון3!$U$13:$X$13,0)))</f>
        <v xml:space="preserve"> </v>
      </c>
      <c r="I439" s="15"/>
      <c r="J439" s="15"/>
    </row>
    <row r="440" spans="1:10" ht="18" customHeight="1" thickBot="1" x14ac:dyDescent="0.35">
      <c r="A440" s="15"/>
      <c r="B440" s="15"/>
      <c r="C440" s="15"/>
      <c r="D440" s="15"/>
      <c r="E440" s="727"/>
      <c r="F440" s="15"/>
      <c r="G440" s="15"/>
      <c r="H440" s="58" t="str">
        <f t="array" ref="H440">IF(ISERROR(INDEX(גיליון3!$U$14:$X$28,MATCH('דיווח פרטני'!G440,גיליון3!$T$14:$T$28,0),MATCH('דיווח פרטני'!C440,גיליון3!$U$13:$X$13,0)))," ",INDEX(גיליון3!$U$14:$X$28,MATCH('דיווח פרטני'!G440,גיליון3!$T$14:$T$28,0),MATCH('דיווח פרטני'!C440,גיליון3!$U$13:$X$13,0)))</f>
        <v xml:space="preserve"> </v>
      </c>
      <c r="I440" s="15"/>
      <c r="J440" s="15"/>
    </row>
    <row r="441" spans="1:10" ht="18" customHeight="1" thickBot="1" x14ac:dyDescent="0.35">
      <c r="A441" s="15"/>
      <c r="B441" s="15"/>
      <c r="C441" s="15"/>
      <c r="D441" s="15"/>
      <c r="E441" s="727"/>
      <c r="F441" s="15"/>
      <c r="G441" s="15"/>
      <c r="H441" s="58" t="str">
        <f t="array" ref="H441">IF(ISERROR(INDEX(גיליון3!$U$14:$X$28,MATCH('דיווח פרטני'!G441,גיליון3!$T$14:$T$28,0),MATCH('דיווח פרטני'!C441,גיליון3!$U$13:$X$13,0)))," ",INDEX(גיליון3!$U$14:$X$28,MATCH('דיווח פרטני'!G441,גיליון3!$T$14:$T$28,0),MATCH('דיווח פרטני'!C441,גיליון3!$U$13:$X$13,0)))</f>
        <v xml:space="preserve"> </v>
      </c>
      <c r="I441" s="15"/>
      <c r="J441" s="15"/>
    </row>
    <row r="442" spans="1:10" ht="18" customHeight="1" thickBot="1" x14ac:dyDescent="0.35">
      <c r="A442" s="15"/>
      <c r="B442" s="15"/>
      <c r="C442" s="15"/>
      <c r="D442" s="15"/>
      <c r="E442" s="727"/>
      <c r="F442" s="15"/>
      <c r="G442" s="15"/>
      <c r="H442" s="58" t="str">
        <f t="array" ref="H442">IF(ISERROR(INDEX(גיליון3!$U$14:$X$28,MATCH('דיווח פרטני'!G442,גיליון3!$T$14:$T$28,0),MATCH('דיווח פרטני'!C442,גיליון3!$U$13:$X$13,0)))," ",INDEX(גיליון3!$U$14:$X$28,MATCH('דיווח פרטני'!G442,גיליון3!$T$14:$T$28,0),MATCH('דיווח פרטני'!C442,גיליון3!$U$13:$X$13,0)))</f>
        <v xml:space="preserve"> </v>
      </c>
      <c r="I442" s="15"/>
      <c r="J442" s="15"/>
    </row>
    <row r="443" spans="1:10" ht="18" customHeight="1" thickBot="1" x14ac:dyDescent="0.35">
      <c r="A443" s="15"/>
      <c r="B443" s="15"/>
      <c r="C443" s="15"/>
      <c r="D443" s="15"/>
      <c r="E443" s="727"/>
      <c r="F443" s="15"/>
      <c r="G443" s="15"/>
      <c r="H443" s="58" t="str">
        <f t="array" ref="H443">IF(ISERROR(INDEX(גיליון3!$U$14:$X$28,MATCH('דיווח פרטני'!G443,גיליון3!$T$14:$T$28,0),MATCH('דיווח פרטני'!C443,גיליון3!$U$13:$X$13,0)))," ",INDEX(גיליון3!$U$14:$X$28,MATCH('דיווח פרטני'!G443,גיליון3!$T$14:$T$28,0),MATCH('דיווח פרטני'!C443,גיליון3!$U$13:$X$13,0)))</f>
        <v xml:space="preserve"> </v>
      </c>
      <c r="I443" s="15"/>
      <c r="J443" s="15"/>
    </row>
    <row r="444" spans="1:10" ht="18" customHeight="1" thickBot="1" x14ac:dyDescent="0.35">
      <c r="A444" s="15"/>
      <c r="B444" s="15"/>
      <c r="C444" s="15"/>
      <c r="D444" s="15"/>
      <c r="E444" s="727"/>
      <c r="F444" s="15"/>
      <c r="G444" s="15"/>
      <c r="H444" s="58" t="str">
        <f t="array" ref="H444">IF(ISERROR(INDEX(גיליון3!$U$14:$X$28,MATCH('דיווח פרטני'!G444,גיליון3!$T$14:$T$28,0),MATCH('דיווח פרטני'!C444,גיליון3!$U$13:$X$13,0)))," ",INDEX(גיליון3!$U$14:$X$28,MATCH('דיווח פרטני'!G444,גיליון3!$T$14:$T$28,0),MATCH('דיווח פרטני'!C444,גיליון3!$U$13:$X$13,0)))</f>
        <v xml:space="preserve"> </v>
      </c>
      <c r="I444" s="15"/>
      <c r="J444" s="15"/>
    </row>
    <row r="445" spans="1:10" ht="18" customHeight="1" thickBot="1" x14ac:dyDescent="0.35">
      <c r="A445" s="15"/>
      <c r="B445" s="15"/>
      <c r="C445" s="15"/>
      <c r="D445" s="15"/>
      <c r="E445" s="727"/>
      <c r="F445" s="15"/>
      <c r="G445" s="15"/>
      <c r="H445" s="58" t="str">
        <f t="array" ref="H445">IF(ISERROR(INDEX(גיליון3!$U$14:$X$28,MATCH('דיווח פרטני'!G445,גיליון3!$T$14:$T$28,0),MATCH('דיווח פרטני'!C445,גיליון3!$U$13:$X$13,0)))," ",INDEX(גיליון3!$U$14:$X$28,MATCH('דיווח פרטני'!G445,גיליון3!$T$14:$T$28,0),MATCH('דיווח פרטני'!C445,גיליון3!$U$13:$X$13,0)))</f>
        <v xml:space="preserve"> </v>
      </c>
      <c r="I445" s="15"/>
      <c r="J445" s="15"/>
    </row>
    <row r="446" spans="1:10" ht="18" customHeight="1" thickBot="1" x14ac:dyDescent="0.35">
      <c r="A446" s="15"/>
      <c r="B446" s="15"/>
      <c r="C446" s="15"/>
      <c r="D446" s="15"/>
      <c r="E446" s="727"/>
      <c r="F446" s="15"/>
      <c r="G446" s="15"/>
      <c r="H446" s="58" t="str">
        <f t="array" ref="H446">IF(ISERROR(INDEX(גיליון3!$U$14:$X$28,MATCH('דיווח פרטני'!G446,גיליון3!$T$14:$T$28,0),MATCH('דיווח פרטני'!C446,גיליון3!$U$13:$X$13,0)))," ",INDEX(גיליון3!$U$14:$X$28,MATCH('דיווח פרטני'!G446,גיליון3!$T$14:$T$28,0),MATCH('דיווח פרטני'!C446,גיליון3!$U$13:$X$13,0)))</f>
        <v xml:space="preserve"> </v>
      </c>
      <c r="I446" s="15"/>
      <c r="J446" s="15"/>
    </row>
    <row r="447" spans="1:10" ht="18" customHeight="1" thickBot="1" x14ac:dyDescent="0.35">
      <c r="A447" s="15"/>
      <c r="B447" s="15"/>
      <c r="C447" s="15"/>
      <c r="D447" s="15"/>
      <c r="E447" s="727"/>
      <c r="F447" s="15"/>
      <c r="G447" s="15"/>
      <c r="H447" s="58" t="str">
        <f t="array" ref="H447">IF(ISERROR(INDEX(גיליון3!$U$14:$X$28,MATCH('דיווח פרטני'!G447,גיליון3!$T$14:$T$28,0),MATCH('דיווח פרטני'!C447,גיליון3!$U$13:$X$13,0)))," ",INDEX(גיליון3!$U$14:$X$28,MATCH('דיווח פרטני'!G447,גיליון3!$T$14:$T$28,0),MATCH('דיווח פרטני'!C447,גיליון3!$U$13:$X$13,0)))</f>
        <v xml:space="preserve"> </v>
      </c>
      <c r="I447" s="15"/>
      <c r="J447" s="15"/>
    </row>
    <row r="448" spans="1:10" ht="18" customHeight="1" thickBot="1" x14ac:dyDescent="0.35">
      <c r="A448" s="15"/>
      <c r="B448" s="15"/>
      <c r="C448" s="15"/>
      <c r="D448" s="15"/>
      <c r="E448" s="727"/>
      <c r="F448" s="15"/>
      <c r="G448" s="15"/>
      <c r="H448" s="58" t="str">
        <f t="array" ref="H448">IF(ISERROR(INDEX(גיליון3!$U$14:$X$28,MATCH('דיווח פרטני'!G448,גיליון3!$T$14:$T$28,0),MATCH('דיווח פרטני'!C448,גיליון3!$U$13:$X$13,0)))," ",INDEX(גיליון3!$U$14:$X$28,MATCH('דיווח פרטני'!G448,גיליון3!$T$14:$T$28,0),MATCH('דיווח פרטני'!C448,גיליון3!$U$13:$X$13,0)))</f>
        <v xml:space="preserve"> </v>
      </c>
      <c r="I448" s="15"/>
      <c r="J448" s="15"/>
    </row>
    <row r="449" spans="1:10" ht="18" customHeight="1" thickBot="1" x14ac:dyDescent="0.35">
      <c r="A449" s="15"/>
      <c r="B449" s="15"/>
      <c r="C449" s="15"/>
      <c r="D449" s="15"/>
      <c r="E449" s="727"/>
      <c r="F449" s="15"/>
      <c r="G449" s="15"/>
      <c r="H449" s="58" t="str">
        <f t="array" ref="H449">IF(ISERROR(INDEX(גיליון3!$U$14:$X$28,MATCH('דיווח פרטני'!G449,גיליון3!$T$14:$T$28,0),MATCH('דיווח פרטני'!C449,גיליון3!$U$13:$X$13,0)))," ",INDEX(גיליון3!$U$14:$X$28,MATCH('דיווח פרטני'!G449,גיליון3!$T$14:$T$28,0),MATCH('דיווח פרטני'!C449,גיליון3!$U$13:$X$13,0)))</f>
        <v xml:space="preserve"> </v>
      </c>
      <c r="I449" s="15"/>
      <c r="J449" s="15"/>
    </row>
    <row r="450" spans="1:10" ht="18" customHeight="1" thickBot="1" x14ac:dyDescent="0.35">
      <c r="A450" s="15"/>
      <c r="B450" s="15"/>
      <c r="C450" s="15"/>
      <c r="D450" s="15"/>
      <c r="E450" s="727"/>
      <c r="F450" s="15"/>
      <c r="G450" s="15"/>
      <c r="H450" s="58" t="str">
        <f t="array" ref="H450">IF(ISERROR(INDEX(גיליון3!$U$14:$X$28,MATCH('דיווח פרטני'!G450,גיליון3!$T$14:$T$28,0),MATCH('דיווח פרטני'!C450,גיליון3!$U$13:$X$13,0)))," ",INDEX(גיליון3!$U$14:$X$28,MATCH('דיווח פרטני'!G450,גיליון3!$T$14:$T$28,0),MATCH('דיווח פרטני'!C450,גיליון3!$U$13:$X$13,0)))</f>
        <v xml:space="preserve"> </v>
      </c>
      <c r="I450" s="15"/>
      <c r="J450" s="15"/>
    </row>
    <row r="451" spans="1:10" ht="18" customHeight="1" thickBot="1" x14ac:dyDescent="0.35">
      <c r="A451" s="15"/>
      <c r="B451" s="15"/>
      <c r="C451" s="15"/>
      <c r="D451" s="15"/>
      <c r="E451" s="727"/>
      <c r="F451" s="15"/>
      <c r="G451" s="15"/>
      <c r="H451" s="58" t="str">
        <f t="array" ref="H451">IF(ISERROR(INDEX(גיליון3!$U$14:$X$28,MATCH('דיווח פרטני'!G451,גיליון3!$T$14:$T$28,0),MATCH('דיווח פרטני'!C451,גיליון3!$U$13:$X$13,0)))," ",INDEX(גיליון3!$U$14:$X$28,MATCH('דיווח פרטני'!G451,גיליון3!$T$14:$T$28,0),MATCH('דיווח פרטני'!C451,גיליון3!$U$13:$X$13,0)))</f>
        <v xml:space="preserve"> </v>
      </c>
      <c r="I451" s="15"/>
      <c r="J451" s="15"/>
    </row>
    <row r="452" spans="1:10" ht="18" customHeight="1" thickBot="1" x14ac:dyDescent="0.35">
      <c r="A452" s="15"/>
      <c r="B452" s="15"/>
      <c r="C452" s="15"/>
      <c r="D452" s="15"/>
      <c r="E452" s="727"/>
      <c r="F452" s="15"/>
      <c r="G452" s="15"/>
      <c r="H452" s="58" t="str">
        <f t="array" ref="H452">IF(ISERROR(INDEX(גיליון3!$U$14:$X$28,MATCH('דיווח פרטני'!G452,גיליון3!$T$14:$T$28,0),MATCH('דיווח פרטני'!C452,גיליון3!$U$13:$X$13,0)))," ",INDEX(גיליון3!$U$14:$X$28,MATCH('דיווח פרטני'!G452,גיליון3!$T$14:$T$28,0),MATCH('דיווח פרטני'!C452,גיליון3!$U$13:$X$13,0)))</f>
        <v xml:space="preserve"> </v>
      </c>
      <c r="I452" s="15"/>
      <c r="J452" s="15"/>
    </row>
    <row r="453" spans="1:10" ht="18" customHeight="1" thickBot="1" x14ac:dyDescent="0.35">
      <c r="A453" s="15"/>
      <c r="B453" s="15"/>
      <c r="C453" s="15"/>
      <c r="D453" s="15"/>
      <c r="E453" s="727"/>
      <c r="F453" s="15"/>
      <c r="G453" s="15"/>
      <c r="H453" s="58" t="str">
        <f t="array" ref="H453">IF(ISERROR(INDEX(גיליון3!$U$14:$X$28,MATCH('דיווח פרטני'!G453,גיליון3!$T$14:$T$28,0),MATCH('דיווח פרטני'!C453,גיליון3!$U$13:$X$13,0)))," ",INDEX(גיליון3!$U$14:$X$28,MATCH('דיווח פרטני'!G453,גיליון3!$T$14:$T$28,0),MATCH('דיווח פרטני'!C453,גיליון3!$U$13:$X$13,0)))</f>
        <v xml:space="preserve"> </v>
      </c>
      <c r="I453" s="15"/>
      <c r="J453" s="15"/>
    </row>
    <row r="454" spans="1:10" ht="18" customHeight="1" thickBot="1" x14ac:dyDescent="0.35">
      <c r="A454" s="15"/>
      <c r="B454" s="15"/>
      <c r="C454" s="15"/>
      <c r="D454" s="15"/>
      <c r="E454" s="727"/>
      <c r="F454" s="15"/>
      <c r="G454" s="15"/>
      <c r="H454" s="58" t="str">
        <f t="array" ref="H454">IF(ISERROR(INDEX(גיליון3!$U$14:$X$28,MATCH('דיווח פרטני'!G454,גיליון3!$T$14:$T$28,0),MATCH('דיווח פרטני'!C454,גיליון3!$U$13:$X$13,0)))," ",INDEX(גיליון3!$U$14:$X$28,MATCH('דיווח פרטני'!G454,גיליון3!$T$14:$T$28,0),MATCH('דיווח פרטני'!C454,גיליון3!$U$13:$X$13,0)))</f>
        <v xml:space="preserve"> </v>
      </c>
      <c r="I454" s="15"/>
      <c r="J454" s="15"/>
    </row>
    <row r="455" spans="1:10" ht="18" customHeight="1" thickBot="1" x14ac:dyDescent="0.35">
      <c r="A455" s="15"/>
      <c r="B455" s="15"/>
      <c r="C455" s="15"/>
      <c r="D455" s="15"/>
      <c r="E455" s="727"/>
      <c r="F455" s="15"/>
      <c r="G455" s="15"/>
      <c r="H455" s="58" t="str">
        <f t="array" ref="H455">IF(ISERROR(INDEX(גיליון3!$U$14:$X$28,MATCH('דיווח פרטני'!G455,גיליון3!$T$14:$T$28,0),MATCH('דיווח פרטני'!C455,גיליון3!$U$13:$X$13,0)))," ",INDEX(גיליון3!$U$14:$X$28,MATCH('דיווח פרטני'!G455,גיליון3!$T$14:$T$28,0),MATCH('דיווח פרטני'!C455,גיליון3!$U$13:$X$13,0)))</f>
        <v xml:space="preserve"> </v>
      </c>
      <c r="I455" s="15"/>
      <c r="J455" s="15"/>
    </row>
    <row r="456" spans="1:10" ht="18" customHeight="1" thickBot="1" x14ac:dyDescent="0.35">
      <c r="A456" s="15"/>
      <c r="B456" s="15"/>
      <c r="C456" s="15"/>
      <c r="D456" s="15"/>
      <c r="E456" s="727"/>
      <c r="F456" s="15"/>
      <c r="G456" s="15"/>
      <c r="H456" s="58" t="str">
        <f t="array" ref="H456">IF(ISERROR(INDEX(גיליון3!$U$14:$X$28,MATCH('דיווח פרטני'!G456,גיליון3!$T$14:$T$28,0),MATCH('דיווח פרטני'!C456,גיליון3!$U$13:$X$13,0)))," ",INDEX(גיליון3!$U$14:$X$28,MATCH('דיווח פרטני'!G456,גיליון3!$T$14:$T$28,0),MATCH('דיווח פרטני'!C456,גיליון3!$U$13:$X$13,0)))</f>
        <v xml:space="preserve"> </v>
      </c>
      <c r="I456" s="15"/>
      <c r="J456" s="15"/>
    </row>
    <row r="457" spans="1:10" ht="18" customHeight="1" thickBot="1" x14ac:dyDescent="0.35">
      <c r="A457" s="15"/>
      <c r="B457" s="15"/>
      <c r="C457" s="15"/>
      <c r="D457" s="15"/>
      <c r="E457" s="727"/>
      <c r="F457" s="15"/>
      <c r="G457" s="15"/>
      <c r="H457" s="58" t="str">
        <f t="array" ref="H457">IF(ISERROR(INDEX(גיליון3!$U$14:$X$28,MATCH('דיווח פרטני'!G457,גיליון3!$T$14:$T$28,0),MATCH('דיווח פרטני'!C457,גיליון3!$U$13:$X$13,0)))," ",INDEX(גיליון3!$U$14:$X$28,MATCH('דיווח פרטני'!G457,גיליון3!$T$14:$T$28,0),MATCH('דיווח פרטני'!C457,גיליון3!$U$13:$X$13,0)))</f>
        <v xml:space="preserve"> </v>
      </c>
      <c r="I457" s="15"/>
      <c r="J457" s="15"/>
    </row>
    <row r="458" spans="1:10" ht="18" customHeight="1" thickBot="1" x14ac:dyDescent="0.35">
      <c r="A458" s="15"/>
      <c r="B458" s="15"/>
      <c r="C458" s="15"/>
      <c r="D458" s="15"/>
      <c r="E458" s="727"/>
      <c r="F458" s="15"/>
      <c r="G458" s="15"/>
      <c r="H458" s="58" t="str">
        <f t="array" ref="H458">IF(ISERROR(INDEX(גיליון3!$U$14:$X$28,MATCH('דיווח פרטני'!G458,גיליון3!$T$14:$T$28,0),MATCH('דיווח פרטני'!C458,גיליון3!$U$13:$X$13,0)))," ",INDEX(גיליון3!$U$14:$X$28,MATCH('דיווח פרטני'!G458,גיליון3!$T$14:$T$28,0),MATCH('דיווח פרטני'!C458,גיליון3!$U$13:$X$13,0)))</f>
        <v xml:space="preserve"> </v>
      </c>
      <c r="I458" s="15"/>
      <c r="J458" s="15"/>
    </row>
    <row r="459" spans="1:10" ht="18" customHeight="1" thickBot="1" x14ac:dyDescent="0.35">
      <c r="A459" s="15"/>
      <c r="B459" s="15"/>
      <c r="C459" s="15"/>
      <c r="D459" s="15"/>
      <c r="E459" s="727"/>
      <c r="F459" s="15"/>
      <c r="G459" s="15"/>
      <c r="H459" s="58" t="str">
        <f t="array" ref="H459">IF(ISERROR(INDEX(גיליון3!$U$14:$X$28,MATCH('דיווח פרטני'!G459,גיליון3!$T$14:$T$28,0),MATCH('דיווח פרטני'!C459,גיליון3!$U$13:$X$13,0)))," ",INDEX(גיליון3!$U$14:$X$28,MATCH('דיווח פרטני'!G459,גיליון3!$T$14:$T$28,0),MATCH('דיווח פרטני'!C459,גיליון3!$U$13:$X$13,0)))</f>
        <v xml:space="preserve"> </v>
      </c>
      <c r="I459" s="15"/>
      <c r="J459" s="15"/>
    </row>
    <row r="460" spans="1:10" ht="18" customHeight="1" thickBot="1" x14ac:dyDescent="0.35">
      <c r="A460" s="15"/>
      <c r="B460" s="15"/>
      <c r="C460" s="15"/>
      <c r="D460" s="15"/>
      <c r="E460" s="727"/>
      <c r="F460" s="15"/>
      <c r="G460" s="15"/>
      <c r="H460" s="58" t="str">
        <f t="array" ref="H460">IF(ISERROR(INDEX(גיליון3!$U$14:$X$28,MATCH('דיווח פרטני'!G460,גיליון3!$T$14:$T$28,0),MATCH('דיווח פרטני'!C460,גיליון3!$U$13:$X$13,0)))," ",INDEX(גיליון3!$U$14:$X$28,MATCH('דיווח פרטני'!G460,גיליון3!$T$14:$T$28,0),MATCH('דיווח פרטני'!C460,גיליון3!$U$13:$X$13,0)))</f>
        <v xml:space="preserve"> </v>
      </c>
      <c r="I460" s="15"/>
      <c r="J460" s="15"/>
    </row>
    <row r="461" spans="1:10" ht="18" customHeight="1" thickBot="1" x14ac:dyDescent="0.35">
      <c r="A461" s="15"/>
      <c r="B461" s="15"/>
      <c r="C461" s="15"/>
      <c r="D461" s="15"/>
      <c r="E461" s="727"/>
      <c r="F461" s="15"/>
      <c r="G461" s="15"/>
      <c r="H461" s="58" t="str">
        <f t="array" ref="H461">IF(ISERROR(INDEX(גיליון3!$U$14:$X$28,MATCH('דיווח פרטני'!G461,גיליון3!$T$14:$T$28,0),MATCH('דיווח פרטני'!C461,גיליון3!$U$13:$X$13,0)))," ",INDEX(גיליון3!$U$14:$X$28,MATCH('דיווח פרטני'!G461,גיליון3!$T$14:$T$28,0),MATCH('דיווח פרטני'!C461,גיליון3!$U$13:$X$13,0)))</f>
        <v xml:space="preserve"> </v>
      </c>
      <c r="I461" s="15"/>
      <c r="J461" s="15"/>
    </row>
    <row r="462" spans="1:10" ht="18" customHeight="1" thickBot="1" x14ac:dyDescent="0.35">
      <c r="A462" s="15"/>
      <c r="B462" s="15"/>
      <c r="C462" s="15"/>
      <c r="D462" s="15"/>
      <c r="E462" s="727"/>
      <c r="F462" s="15"/>
      <c r="G462" s="15"/>
      <c r="H462" s="58" t="str">
        <f t="array" ref="H462">IF(ISERROR(INDEX(גיליון3!$U$14:$X$28,MATCH('דיווח פרטני'!G462,גיליון3!$T$14:$T$28,0),MATCH('דיווח פרטני'!C462,גיליון3!$U$13:$X$13,0)))," ",INDEX(גיליון3!$U$14:$X$28,MATCH('דיווח פרטני'!G462,גיליון3!$T$14:$T$28,0),MATCH('דיווח פרטני'!C462,גיליון3!$U$13:$X$13,0)))</f>
        <v xml:space="preserve"> </v>
      </c>
      <c r="I462" s="15"/>
      <c r="J462" s="15"/>
    </row>
    <row r="463" spans="1:10" ht="18" customHeight="1" thickBot="1" x14ac:dyDescent="0.35">
      <c r="A463" s="15"/>
      <c r="B463" s="15"/>
      <c r="C463" s="15"/>
      <c r="D463" s="15"/>
      <c r="E463" s="727"/>
      <c r="F463" s="15"/>
      <c r="G463" s="15"/>
      <c r="H463" s="58" t="str">
        <f t="array" ref="H463">IF(ISERROR(INDEX(גיליון3!$U$14:$X$28,MATCH('דיווח פרטני'!G463,גיליון3!$T$14:$T$28,0),MATCH('דיווח פרטני'!C463,גיליון3!$U$13:$X$13,0)))," ",INDEX(גיליון3!$U$14:$X$28,MATCH('דיווח פרטני'!G463,גיליון3!$T$14:$T$28,0),MATCH('דיווח פרטני'!C463,גיליון3!$U$13:$X$13,0)))</f>
        <v xml:space="preserve"> </v>
      </c>
      <c r="I463" s="15"/>
      <c r="J463" s="15"/>
    </row>
    <row r="464" spans="1:10" ht="18" customHeight="1" thickBot="1" x14ac:dyDescent="0.35">
      <c r="A464" s="15"/>
      <c r="B464" s="15"/>
      <c r="C464" s="15"/>
      <c r="D464" s="15"/>
      <c r="E464" s="727"/>
      <c r="F464" s="15"/>
      <c r="G464" s="15"/>
      <c r="H464" s="58" t="str">
        <f t="array" ref="H464">IF(ISERROR(INDEX(גיליון3!$U$14:$X$28,MATCH('דיווח פרטני'!G464,גיליון3!$T$14:$T$28,0),MATCH('דיווח פרטני'!C464,גיליון3!$U$13:$X$13,0)))," ",INDEX(גיליון3!$U$14:$X$28,MATCH('דיווח פרטני'!G464,גיליון3!$T$14:$T$28,0),MATCH('דיווח פרטני'!C464,גיליון3!$U$13:$X$13,0)))</f>
        <v xml:space="preserve"> </v>
      </c>
      <c r="I464" s="15"/>
      <c r="J464" s="15"/>
    </row>
    <row r="465" spans="1:10" ht="18" customHeight="1" thickBot="1" x14ac:dyDescent="0.35">
      <c r="A465" s="15"/>
      <c r="B465" s="15"/>
      <c r="C465" s="15"/>
      <c r="D465" s="15"/>
      <c r="E465" s="727"/>
      <c r="F465" s="15"/>
      <c r="G465" s="15"/>
      <c r="H465" s="58" t="str">
        <f t="array" ref="H465">IF(ISERROR(INDEX(גיליון3!$U$14:$X$28,MATCH('דיווח פרטני'!G465,גיליון3!$T$14:$T$28,0),MATCH('דיווח פרטני'!C465,גיליון3!$U$13:$X$13,0)))," ",INDEX(גיליון3!$U$14:$X$28,MATCH('דיווח פרטני'!G465,גיליון3!$T$14:$T$28,0),MATCH('דיווח פרטני'!C465,גיליון3!$U$13:$X$13,0)))</f>
        <v xml:space="preserve"> </v>
      </c>
      <c r="I465" s="15"/>
      <c r="J465" s="15"/>
    </row>
    <row r="466" spans="1:10" ht="18" customHeight="1" thickBot="1" x14ac:dyDescent="0.35">
      <c r="A466" s="15"/>
      <c r="B466" s="15"/>
      <c r="C466" s="15"/>
      <c r="D466" s="15"/>
      <c r="E466" s="727"/>
      <c r="F466" s="15"/>
      <c r="G466" s="15"/>
      <c r="H466" s="58" t="str">
        <f t="array" ref="H466">IF(ISERROR(INDEX(גיליון3!$U$14:$X$28,MATCH('דיווח פרטני'!G466,גיליון3!$T$14:$T$28,0),MATCH('דיווח פרטני'!C466,גיליון3!$U$13:$X$13,0)))," ",INDEX(גיליון3!$U$14:$X$28,MATCH('דיווח פרטני'!G466,גיליון3!$T$14:$T$28,0),MATCH('דיווח פרטני'!C466,גיליון3!$U$13:$X$13,0)))</f>
        <v xml:space="preserve"> </v>
      </c>
      <c r="I466" s="15"/>
      <c r="J466" s="15"/>
    </row>
    <row r="467" spans="1:10" ht="18" customHeight="1" thickBot="1" x14ac:dyDescent="0.35">
      <c r="A467" s="15"/>
      <c r="B467" s="15"/>
      <c r="C467" s="15"/>
      <c r="D467" s="15"/>
      <c r="E467" s="727"/>
      <c r="F467" s="15"/>
      <c r="G467" s="15"/>
      <c r="H467" s="58" t="str">
        <f t="array" ref="H467">IF(ISERROR(INDEX(גיליון3!$U$14:$X$28,MATCH('דיווח פרטני'!G467,גיליון3!$T$14:$T$28,0),MATCH('דיווח פרטני'!C467,גיליון3!$U$13:$X$13,0)))," ",INDEX(גיליון3!$U$14:$X$28,MATCH('דיווח פרטני'!G467,גיליון3!$T$14:$T$28,0),MATCH('דיווח פרטני'!C467,גיליון3!$U$13:$X$13,0)))</f>
        <v xml:space="preserve"> </v>
      </c>
      <c r="I467" s="15"/>
      <c r="J467" s="15"/>
    </row>
    <row r="468" spans="1:10" ht="18" customHeight="1" thickBot="1" x14ac:dyDescent="0.35">
      <c r="A468" s="15"/>
      <c r="B468" s="15"/>
      <c r="C468" s="15"/>
      <c r="D468" s="15"/>
      <c r="E468" s="727"/>
      <c r="F468" s="15"/>
      <c r="G468" s="15"/>
      <c r="H468" s="58" t="str">
        <f t="array" ref="H468">IF(ISERROR(INDEX(גיליון3!$U$14:$X$28,MATCH('דיווח פרטני'!G468,גיליון3!$T$14:$T$28,0),MATCH('דיווח פרטני'!C468,גיליון3!$U$13:$X$13,0)))," ",INDEX(גיליון3!$U$14:$X$28,MATCH('דיווח פרטני'!G468,גיליון3!$T$14:$T$28,0),MATCH('דיווח פרטני'!C468,גיליון3!$U$13:$X$13,0)))</f>
        <v xml:space="preserve"> </v>
      </c>
      <c r="I468" s="15"/>
      <c r="J468" s="15"/>
    </row>
    <row r="469" spans="1:10" ht="18" customHeight="1" thickBot="1" x14ac:dyDescent="0.35">
      <c r="A469" s="15"/>
      <c r="B469" s="15"/>
      <c r="C469" s="15"/>
      <c r="D469" s="15"/>
      <c r="E469" s="727"/>
      <c r="F469" s="15"/>
      <c r="G469" s="15"/>
      <c r="H469" s="58" t="str">
        <f t="array" ref="H469">IF(ISERROR(INDEX(גיליון3!$U$14:$X$28,MATCH('דיווח פרטני'!G469,גיליון3!$T$14:$T$28,0),MATCH('דיווח פרטני'!C469,גיליון3!$U$13:$X$13,0)))," ",INDEX(גיליון3!$U$14:$X$28,MATCH('דיווח פרטני'!G469,גיליון3!$T$14:$T$28,0),MATCH('דיווח פרטני'!C469,גיליון3!$U$13:$X$13,0)))</f>
        <v xml:space="preserve"> </v>
      </c>
      <c r="I469" s="15"/>
      <c r="J469" s="15"/>
    </row>
    <row r="470" spans="1:10" ht="18" customHeight="1" thickBot="1" x14ac:dyDescent="0.35">
      <c r="A470" s="15"/>
      <c r="B470" s="15"/>
      <c r="C470" s="15"/>
      <c r="D470" s="15"/>
      <c r="E470" s="727"/>
      <c r="F470" s="15"/>
      <c r="G470" s="15"/>
      <c r="H470" s="58" t="str">
        <f t="array" ref="H470">IF(ISERROR(INDEX(גיליון3!$U$14:$X$28,MATCH('דיווח פרטני'!G470,גיליון3!$T$14:$T$28,0),MATCH('דיווח פרטני'!C470,גיליון3!$U$13:$X$13,0)))," ",INDEX(גיליון3!$U$14:$X$28,MATCH('דיווח פרטני'!G470,גיליון3!$T$14:$T$28,0),MATCH('דיווח פרטני'!C470,גיליון3!$U$13:$X$13,0)))</f>
        <v xml:space="preserve"> </v>
      </c>
      <c r="I470" s="15"/>
      <c r="J470" s="15"/>
    </row>
    <row r="471" spans="1:10" ht="18" customHeight="1" thickBot="1" x14ac:dyDescent="0.35">
      <c r="A471" s="15"/>
      <c r="B471" s="15"/>
      <c r="C471" s="15"/>
      <c r="D471" s="15"/>
      <c r="E471" s="727"/>
      <c r="F471" s="15"/>
      <c r="G471" s="15"/>
      <c r="H471" s="58" t="str">
        <f t="array" ref="H471">IF(ISERROR(INDEX(גיליון3!$U$14:$X$28,MATCH('דיווח פרטני'!G471,גיליון3!$T$14:$T$28,0),MATCH('דיווח פרטני'!C471,גיליון3!$U$13:$X$13,0)))," ",INDEX(גיליון3!$U$14:$X$28,MATCH('דיווח פרטני'!G471,גיליון3!$T$14:$T$28,0),MATCH('דיווח פרטני'!C471,גיליון3!$U$13:$X$13,0)))</f>
        <v xml:space="preserve"> </v>
      </c>
      <c r="I471" s="15"/>
      <c r="J471" s="15"/>
    </row>
    <row r="472" spans="1:10" ht="18" customHeight="1" thickBot="1" x14ac:dyDescent="0.35">
      <c r="A472" s="15"/>
      <c r="B472" s="15"/>
      <c r="C472" s="15"/>
      <c r="D472" s="15"/>
      <c r="E472" s="727"/>
      <c r="F472" s="15"/>
      <c r="G472" s="15"/>
      <c r="H472" s="58" t="str">
        <f t="array" ref="H472">IF(ISERROR(INDEX(גיליון3!$U$14:$X$28,MATCH('דיווח פרטני'!G472,גיליון3!$T$14:$T$28,0),MATCH('דיווח פרטני'!C472,גיליון3!$U$13:$X$13,0)))," ",INDEX(גיליון3!$U$14:$X$28,MATCH('דיווח פרטני'!G472,גיליון3!$T$14:$T$28,0),MATCH('דיווח פרטני'!C472,גיליון3!$U$13:$X$13,0)))</f>
        <v xml:space="preserve"> </v>
      </c>
      <c r="I472" s="15"/>
      <c r="J472" s="15"/>
    </row>
    <row r="473" spans="1:10" ht="18" customHeight="1" thickBot="1" x14ac:dyDescent="0.35">
      <c r="A473" s="15"/>
      <c r="B473" s="15"/>
      <c r="C473" s="15"/>
      <c r="D473" s="15"/>
      <c r="E473" s="727"/>
      <c r="F473" s="15"/>
      <c r="G473" s="15"/>
      <c r="H473" s="58" t="str">
        <f t="array" ref="H473">IF(ISERROR(INDEX(גיליון3!$U$14:$X$28,MATCH('דיווח פרטני'!G473,גיליון3!$T$14:$T$28,0),MATCH('דיווח פרטני'!C473,גיליון3!$U$13:$X$13,0)))," ",INDEX(גיליון3!$U$14:$X$28,MATCH('דיווח פרטני'!G473,גיליון3!$T$14:$T$28,0),MATCH('דיווח פרטני'!C473,גיליון3!$U$13:$X$13,0)))</f>
        <v xml:space="preserve"> </v>
      </c>
      <c r="I473" s="15"/>
      <c r="J473" s="15"/>
    </row>
    <row r="474" spans="1:10" ht="18" customHeight="1" thickBot="1" x14ac:dyDescent="0.35">
      <c r="A474" s="15"/>
      <c r="B474" s="15"/>
      <c r="C474" s="15"/>
      <c r="D474" s="15"/>
      <c r="E474" s="727"/>
      <c r="F474" s="15"/>
      <c r="G474" s="15"/>
      <c r="H474" s="58" t="str">
        <f t="array" ref="H474">IF(ISERROR(INDEX(גיליון3!$U$14:$X$28,MATCH('דיווח פרטני'!G474,גיליון3!$T$14:$T$28,0),MATCH('דיווח פרטני'!C474,גיליון3!$U$13:$X$13,0)))," ",INDEX(גיליון3!$U$14:$X$28,MATCH('דיווח פרטני'!G474,גיליון3!$T$14:$T$28,0),MATCH('דיווח פרטני'!C474,גיליון3!$U$13:$X$13,0)))</f>
        <v xml:space="preserve"> </v>
      </c>
      <c r="I474" s="15"/>
      <c r="J474" s="15"/>
    </row>
    <row r="475" spans="1:10" ht="18" customHeight="1" thickBot="1" x14ac:dyDescent="0.35">
      <c r="A475" s="15"/>
      <c r="B475" s="15"/>
      <c r="C475" s="15"/>
      <c r="D475" s="15"/>
      <c r="E475" s="727"/>
      <c r="F475" s="15"/>
      <c r="G475" s="15"/>
      <c r="H475" s="58" t="str">
        <f t="array" ref="H475">IF(ISERROR(INDEX(גיליון3!$U$14:$X$28,MATCH('דיווח פרטני'!G475,גיליון3!$T$14:$T$28,0),MATCH('דיווח פרטני'!C475,גיליון3!$U$13:$X$13,0)))," ",INDEX(גיליון3!$U$14:$X$28,MATCH('דיווח פרטני'!G475,גיליון3!$T$14:$T$28,0),MATCH('דיווח פרטני'!C475,גיליון3!$U$13:$X$13,0)))</f>
        <v xml:space="preserve"> </v>
      </c>
      <c r="I475" s="15"/>
      <c r="J475" s="15"/>
    </row>
    <row r="476" spans="1:10" ht="18" customHeight="1" thickBot="1" x14ac:dyDescent="0.35">
      <c r="A476" s="15"/>
      <c r="B476" s="15"/>
      <c r="C476" s="15"/>
      <c r="D476" s="15"/>
      <c r="E476" s="727"/>
      <c r="F476" s="15"/>
      <c r="G476" s="15"/>
      <c r="H476" s="58" t="str">
        <f t="array" ref="H476">IF(ISERROR(INDEX(גיליון3!$U$14:$X$28,MATCH('דיווח פרטני'!G476,גיליון3!$T$14:$T$28,0),MATCH('דיווח פרטני'!C476,גיליון3!$U$13:$X$13,0)))," ",INDEX(גיליון3!$U$14:$X$28,MATCH('דיווח פרטני'!G476,גיליון3!$T$14:$T$28,0),MATCH('דיווח פרטני'!C476,גיליון3!$U$13:$X$13,0)))</f>
        <v xml:space="preserve"> </v>
      </c>
      <c r="I476" s="15"/>
      <c r="J476" s="15"/>
    </row>
    <row r="477" spans="1:10" ht="18" customHeight="1" thickBot="1" x14ac:dyDescent="0.35">
      <c r="A477" s="15"/>
      <c r="B477" s="15"/>
      <c r="C477" s="15"/>
      <c r="D477" s="15"/>
      <c r="E477" s="727"/>
      <c r="F477" s="15"/>
      <c r="G477" s="15"/>
      <c r="H477" s="58" t="str">
        <f t="array" ref="H477">IF(ISERROR(INDEX(גיליון3!$U$14:$X$28,MATCH('דיווח פרטני'!G477,גיליון3!$T$14:$T$28,0),MATCH('דיווח פרטני'!C477,גיליון3!$U$13:$X$13,0)))," ",INDEX(גיליון3!$U$14:$X$28,MATCH('דיווח פרטני'!G477,גיליון3!$T$14:$T$28,0),MATCH('דיווח פרטני'!C477,גיליון3!$U$13:$X$13,0)))</f>
        <v xml:space="preserve"> </v>
      </c>
      <c r="I477" s="15"/>
      <c r="J477" s="15"/>
    </row>
    <row r="478" spans="1:10" ht="18" customHeight="1" thickBot="1" x14ac:dyDescent="0.35">
      <c r="A478" s="15"/>
      <c r="B478" s="15"/>
      <c r="C478" s="15"/>
      <c r="D478" s="15"/>
      <c r="E478" s="727"/>
      <c r="F478" s="15"/>
      <c r="G478" s="15"/>
      <c r="H478" s="58" t="str">
        <f t="array" ref="H478">IF(ISERROR(INDEX(גיליון3!$U$14:$X$28,MATCH('דיווח פרטני'!G478,גיליון3!$T$14:$T$28,0),MATCH('דיווח פרטני'!C478,גיליון3!$U$13:$X$13,0)))," ",INDEX(גיליון3!$U$14:$X$28,MATCH('דיווח פרטני'!G478,גיליון3!$T$14:$T$28,0),MATCH('דיווח פרטני'!C478,גיליון3!$U$13:$X$13,0)))</f>
        <v xml:space="preserve"> </v>
      </c>
      <c r="I478" s="15"/>
      <c r="J478" s="15"/>
    </row>
    <row r="479" spans="1:10" ht="18" customHeight="1" thickBot="1" x14ac:dyDescent="0.35">
      <c r="A479" s="15"/>
      <c r="B479" s="15"/>
      <c r="C479" s="15"/>
      <c r="D479" s="15"/>
      <c r="E479" s="727"/>
      <c r="F479" s="15"/>
      <c r="G479" s="15"/>
      <c r="H479" s="58" t="str">
        <f t="array" ref="H479">IF(ISERROR(INDEX(גיליון3!$U$14:$X$28,MATCH('דיווח פרטני'!G479,גיליון3!$T$14:$T$28,0),MATCH('דיווח פרטני'!C479,גיליון3!$U$13:$X$13,0)))," ",INDEX(גיליון3!$U$14:$X$28,MATCH('דיווח פרטני'!G479,גיליון3!$T$14:$T$28,0),MATCH('דיווח פרטני'!C479,גיליון3!$U$13:$X$13,0)))</f>
        <v xml:space="preserve"> </v>
      </c>
      <c r="I479" s="15"/>
      <c r="J479" s="15"/>
    </row>
    <row r="480" spans="1:10" ht="18" customHeight="1" thickBot="1" x14ac:dyDescent="0.35">
      <c r="A480" s="15"/>
      <c r="B480" s="15"/>
      <c r="C480" s="15"/>
      <c r="D480" s="15"/>
      <c r="E480" s="727"/>
      <c r="F480" s="15"/>
      <c r="G480" s="15"/>
      <c r="H480" s="58" t="str">
        <f t="array" ref="H480">IF(ISERROR(INDEX(גיליון3!$U$14:$X$28,MATCH('דיווח פרטני'!G480,גיליון3!$T$14:$T$28,0),MATCH('דיווח פרטני'!C480,גיליון3!$U$13:$X$13,0)))," ",INDEX(גיליון3!$U$14:$X$28,MATCH('דיווח פרטני'!G480,גיליון3!$T$14:$T$28,0),MATCH('דיווח פרטני'!C480,גיליון3!$U$13:$X$13,0)))</f>
        <v xml:space="preserve"> </v>
      </c>
      <c r="I480" s="15"/>
      <c r="J480" s="15"/>
    </row>
    <row r="481" spans="1:10" ht="18" customHeight="1" thickBot="1" x14ac:dyDescent="0.35">
      <c r="A481" s="15"/>
      <c r="B481" s="15"/>
      <c r="C481" s="15"/>
      <c r="D481" s="15"/>
      <c r="E481" s="727"/>
      <c r="F481" s="15"/>
      <c r="G481" s="15"/>
      <c r="H481" s="58" t="str">
        <f t="array" ref="H481">IF(ISERROR(INDEX(גיליון3!$U$14:$X$28,MATCH('דיווח פרטני'!G481,גיליון3!$T$14:$T$28,0),MATCH('דיווח פרטני'!C481,גיליון3!$U$13:$X$13,0)))," ",INDEX(גיליון3!$U$14:$X$28,MATCH('דיווח פרטני'!G481,גיליון3!$T$14:$T$28,0),MATCH('דיווח פרטני'!C481,גיליון3!$U$13:$X$13,0)))</f>
        <v xml:space="preserve"> </v>
      </c>
      <c r="I481" s="15"/>
      <c r="J481" s="15"/>
    </row>
    <row r="482" spans="1:10" ht="18" customHeight="1" thickBot="1" x14ac:dyDescent="0.35">
      <c r="A482" s="15"/>
      <c r="B482" s="15"/>
      <c r="C482" s="15"/>
      <c r="D482" s="15"/>
      <c r="E482" s="727"/>
      <c r="F482" s="15"/>
      <c r="G482" s="15"/>
      <c r="H482" s="58" t="str">
        <f t="array" ref="H482">IF(ISERROR(INDEX(גיליון3!$U$14:$X$28,MATCH('דיווח פרטני'!G482,גיליון3!$T$14:$T$28,0),MATCH('דיווח פרטני'!C482,גיליון3!$U$13:$X$13,0)))," ",INDEX(גיליון3!$U$14:$X$28,MATCH('דיווח פרטני'!G482,גיליון3!$T$14:$T$28,0),MATCH('דיווח פרטני'!C482,גיליון3!$U$13:$X$13,0)))</f>
        <v xml:space="preserve"> </v>
      </c>
      <c r="I482" s="15"/>
      <c r="J482" s="15"/>
    </row>
    <row r="483" spans="1:10" ht="18" customHeight="1" thickBot="1" x14ac:dyDescent="0.35">
      <c r="A483" s="15"/>
      <c r="B483" s="15"/>
      <c r="C483" s="15"/>
      <c r="D483" s="15"/>
      <c r="E483" s="727"/>
      <c r="F483" s="15"/>
      <c r="G483" s="15"/>
      <c r="H483" s="58" t="str">
        <f t="array" ref="H483">IF(ISERROR(INDEX(גיליון3!$U$14:$X$28,MATCH('דיווח פרטני'!G483,גיליון3!$T$14:$T$28,0),MATCH('דיווח פרטני'!C483,גיליון3!$U$13:$X$13,0)))," ",INDEX(גיליון3!$U$14:$X$28,MATCH('דיווח פרטני'!G483,גיליון3!$T$14:$T$28,0),MATCH('דיווח פרטני'!C483,גיליון3!$U$13:$X$13,0)))</f>
        <v xml:space="preserve"> </v>
      </c>
      <c r="I483" s="15"/>
      <c r="J483" s="15"/>
    </row>
    <row r="484" spans="1:10" ht="18" customHeight="1" thickBot="1" x14ac:dyDescent="0.35">
      <c r="A484" s="15"/>
      <c r="B484" s="15"/>
      <c r="C484" s="15"/>
      <c r="D484" s="15"/>
      <c r="E484" s="727"/>
      <c r="F484" s="15"/>
      <c r="G484" s="15"/>
      <c r="H484" s="58" t="str">
        <f t="array" ref="H484">IF(ISERROR(INDEX(גיליון3!$U$14:$X$28,MATCH('דיווח פרטני'!G484,גיליון3!$T$14:$T$28,0),MATCH('דיווח פרטני'!C484,גיליון3!$U$13:$X$13,0)))," ",INDEX(גיליון3!$U$14:$X$28,MATCH('דיווח פרטני'!G484,גיליון3!$T$14:$T$28,0),MATCH('דיווח פרטני'!C484,גיליון3!$U$13:$X$13,0)))</f>
        <v xml:space="preserve"> </v>
      </c>
      <c r="I484" s="15"/>
      <c r="J484" s="15"/>
    </row>
    <row r="485" spans="1:10" ht="18" customHeight="1" thickBot="1" x14ac:dyDescent="0.35">
      <c r="A485" s="15"/>
      <c r="B485" s="15"/>
      <c r="C485" s="15"/>
      <c r="D485" s="15"/>
      <c r="E485" s="727"/>
      <c r="F485" s="15"/>
      <c r="G485" s="15"/>
      <c r="H485" s="58" t="str">
        <f t="array" ref="H485">IF(ISERROR(INDEX(גיליון3!$U$14:$X$28,MATCH('דיווח פרטני'!G485,גיליון3!$T$14:$T$28,0),MATCH('דיווח פרטני'!C485,גיליון3!$U$13:$X$13,0)))," ",INDEX(גיליון3!$U$14:$X$28,MATCH('דיווח פרטני'!G485,גיליון3!$T$14:$T$28,0),MATCH('דיווח פרטני'!C485,גיליון3!$U$13:$X$13,0)))</f>
        <v xml:space="preserve"> </v>
      </c>
      <c r="I485" s="15"/>
      <c r="J485" s="15"/>
    </row>
    <row r="486" spans="1:10" ht="18" customHeight="1" thickBot="1" x14ac:dyDescent="0.35">
      <c r="A486" s="15"/>
      <c r="B486" s="15"/>
      <c r="C486" s="15"/>
      <c r="D486" s="15"/>
      <c r="E486" s="727"/>
      <c r="F486" s="15"/>
      <c r="G486" s="15"/>
      <c r="H486" s="58" t="str">
        <f t="array" ref="H486">IF(ISERROR(INDEX(גיליון3!$U$14:$X$28,MATCH('דיווח פרטני'!G486,גיליון3!$T$14:$T$28,0),MATCH('דיווח פרטני'!C486,גיליון3!$U$13:$X$13,0)))," ",INDEX(גיליון3!$U$14:$X$28,MATCH('דיווח פרטני'!G486,גיליון3!$T$14:$T$28,0),MATCH('דיווח פרטני'!C486,גיליון3!$U$13:$X$13,0)))</f>
        <v xml:space="preserve"> </v>
      </c>
      <c r="I486" s="15"/>
      <c r="J486" s="15"/>
    </row>
    <row r="487" spans="1:10" ht="18" customHeight="1" thickBot="1" x14ac:dyDescent="0.35">
      <c r="A487" s="15"/>
      <c r="B487" s="15"/>
      <c r="C487" s="15"/>
      <c r="D487" s="15"/>
      <c r="E487" s="727"/>
      <c r="F487" s="15"/>
      <c r="G487" s="15"/>
      <c r="H487" s="58" t="str">
        <f t="array" ref="H487">IF(ISERROR(INDEX(גיליון3!$U$14:$X$28,MATCH('דיווח פרטני'!G487,גיליון3!$T$14:$T$28,0),MATCH('דיווח פרטני'!C487,גיליון3!$U$13:$X$13,0)))," ",INDEX(גיליון3!$U$14:$X$28,MATCH('דיווח פרטני'!G487,גיליון3!$T$14:$T$28,0),MATCH('דיווח פרטני'!C487,גיליון3!$U$13:$X$13,0)))</f>
        <v xml:space="preserve"> </v>
      </c>
      <c r="I487" s="15"/>
      <c r="J487" s="15"/>
    </row>
    <row r="488" spans="1:10" ht="18" customHeight="1" thickBot="1" x14ac:dyDescent="0.35">
      <c r="A488" s="15"/>
      <c r="B488" s="15"/>
      <c r="C488" s="15"/>
      <c r="D488" s="15"/>
      <c r="E488" s="727"/>
      <c r="F488" s="15"/>
      <c r="G488" s="15"/>
      <c r="H488" s="58" t="str">
        <f t="array" ref="H488">IF(ISERROR(INDEX(גיליון3!$U$14:$X$28,MATCH('דיווח פרטני'!G488,גיליון3!$T$14:$T$28,0),MATCH('דיווח פרטני'!C488,גיליון3!$U$13:$X$13,0)))," ",INDEX(גיליון3!$U$14:$X$28,MATCH('דיווח פרטני'!G488,גיליון3!$T$14:$T$28,0),MATCH('דיווח פרטני'!C488,גיליון3!$U$13:$X$13,0)))</f>
        <v xml:space="preserve"> </v>
      </c>
      <c r="I488" s="15"/>
      <c r="J488" s="15"/>
    </row>
    <row r="489" spans="1:10" ht="18" customHeight="1" thickBot="1" x14ac:dyDescent="0.35">
      <c r="A489" s="15"/>
      <c r="B489" s="15"/>
      <c r="C489" s="15"/>
      <c r="D489" s="15"/>
      <c r="E489" s="727"/>
      <c r="F489" s="15"/>
      <c r="G489" s="15"/>
      <c r="H489" s="58" t="str">
        <f t="array" ref="H489">IF(ISERROR(INDEX(גיליון3!$U$14:$X$28,MATCH('דיווח פרטני'!G489,גיליון3!$T$14:$T$28,0),MATCH('דיווח פרטני'!C489,גיליון3!$U$13:$X$13,0)))," ",INDEX(גיליון3!$U$14:$X$28,MATCH('דיווח פרטני'!G489,גיליון3!$T$14:$T$28,0),MATCH('דיווח פרטני'!C489,גיליון3!$U$13:$X$13,0)))</f>
        <v xml:space="preserve"> </v>
      </c>
      <c r="I489" s="15"/>
      <c r="J489" s="15"/>
    </row>
    <row r="490" spans="1:10" ht="18" customHeight="1" thickBot="1" x14ac:dyDescent="0.35">
      <c r="A490" s="15"/>
      <c r="B490" s="15"/>
      <c r="C490" s="15"/>
      <c r="D490" s="15"/>
      <c r="E490" s="727"/>
      <c r="F490" s="15"/>
      <c r="G490" s="15"/>
      <c r="H490" s="58" t="str">
        <f t="array" ref="H490">IF(ISERROR(INDEX(גיליון3!$U$14:$X$28,MATCH('דיווח פרטני'!G490,גיליון3!$T$14:$T$28,0),MATCH('דיווח פרטני'!C490,גיליון3!$U$13:$X$13,0)))," ",INDEX(גיליון3!$U$14:$X$28,MATCH('דיווח פרטני'!G490,גיליון3!$T$14:$T$28,0),MATCH('דיווח פרטני'!C490,גיליון3!$U$13:$X$13,0)))</f>
        <v xml:space="preserve"> </v>
      </c>
      <c r="I490" s="15"/>
      <c r="J490" s="15"/>
    </row>
    <row r="491" spans="1:10" ht="18" customHeight="1" thickBot="1" x14ac:dyDescent="0.35">
      <c r="A491" s="15"/>
      <c r="B491" s="15"/>
      <c r="C491" s="15"/>
      <c r="D491" s="15"/>
      <c r="E491" s="727"/>
      <c r="F491" s="15"/>
      <c r="G491" s="15"/>
      <c r="H491" s="58" t="str">
        <f t="array" ref="H491">IF(ISERROR(INDEX(גיליון3!$U$14:$X$28,MATCH('דיווח פרטני'!G491,גיליון3!$T$14:$T$28,0),MATCH('דיווח פרטני'!C491,גיליון3!$U$13:$X$13,0)))," ",INDEX(גיליון3!$U$14:$X$28,MATCH('דיווח פרטני'!G491,גיליון3!$T$14:$T$28,0),MATCH('דיווח פרטני'!C491,גיליון3!$U$13:$X$13,0)))</f>
        <v xml:space="preserve"> </v>
      </c>
      <c r="I491" s="15"/>
      <c r="J491" s="15"/>
    </row>
    <row r="492" spans="1:10" ht="18" customHeight="1" thickBot="1" x14ac:dyDescent="0.35">
      <c r="A492" s="15"/>
      <c r="B492" s="15"/>
      <c r="C492" s="15"/>
      <c r="D492" s="15"/>
      <c r="E492" s="727"/>
      <c r="F492" s="15"/>
      <c r="G492" s="15"/>
      <c r="H492" s="58" t="str">
        <f t="array" ref="H492">IF(ISERROR(INDEX(גיליון3!$U$14:$X$28,MATCH('דיווח פרטני'!G492,גיליון3!$T$14:$T$28,0),MATCH('דיווח פרטני'!C492,גיליון3!$U$13:$X$13,0)))," ",INDEX(גיליון3!$U$14:$X$28,MATCH('דיווח פרטני'!G492,גיליון3!$T$14:$T$28,0),MATCH('דיווח פרטני'!C492,גיליון3!$U$13:$X$13,0)))</f>
        <v xml:space="preserve"> </v>
      </c>
      <c r="I492" s="15"/>
      <c r="J492" s="15"/>
    </row>
    <row r="493" spans="1:10" ht="18" customHeight="1" thickBot="1" x14ac:dyDescent="0.35">
      <c r="A493" s="15"/>
      <c r="B493" s="15"/>
      <c r="C493" s="15"/>
      <c r="D493" s="15"/>
      <c r="E493" s="727"/>
      <c r="F493" s="15"/>
      <c r="G493" s="15"/>
      <c r="H493" s="58" t="str">
        <f t="array" ref="H493">IF(ISERROR(INDEX(גיליון3!$U$14:$X$28,MATCH('דיווח פרטני'!G493,גיליון3!$T$14:$T$28,0),MATCH('דיווח פרטני'!C493,גיליון3!$U$13:$X$13,0)))," ",INDEX(גיליון3!$U$14:$X$28,MATCH('דיווח פרטני'!G493,גיליון3!$T$14:$T$28,0),MATCH('דיווח פרטני'!C493,גיליון3!$U$13:$X$13,0)))</f>
        <v xml:space="preserve"> </v>
      </c>
      <c r="I493" s="15"/>
      <c r="J493" s="15"/>
    </row>
    <row r="494" spans="1:10" ht="18" customHeight="1" thickBot="1" x14ac:dyDescent="0.35">
      <c r="A494" s="15"/>
      <c r="B494" s="15"/>
      <c r="C494" s="15"/>
      <c r="D494" s="15"/>
      <c r="E494" s="727"/>
      <c r="F494" s="15"/>
      <c r="G494" s="15"/>
      <c r="H494" s="58" t="str">
        <f t="array" ref="H494">IF(ISERROR(INDEX(גיליון3!$U$14:$X$28,MATCH('דיווח פרטני'!G494,גיליון3!$T$14:$T$28,0),MATCH('דיווח פרטני'!C494,גיליון3!$U$13:$X$13,0)))," ",INDEX(גיליון3!$U$14:$X$28,MATCH('דיווח פרטני'!G494,גיליון3!$T$14:$T$28,0),MATCH('דיווח פרטני'!C494,גיליון3!$U$13:$X$13,0)))</f>
        <v xml:space="preserve"> </v>
      </c>
      <c r="I494" s="15"/>
      <c r="J494" s="15"/>
    </row>
    <row r="495" spans="1:10" ht="18" customHeight="1" thickBot="1" x14ac:dyDescent="0.35">
      <c r="A495" s="15"/>
      <c r="B495" s="15"/>
      <c r="C495" s="15"/>
      <c r="D495" s="15"/>
      <c r="E495" s="727"/>
      <c r="F495" s="15"/>
      <c r="G495" s="15"/>
      <c r="H495" s="58" t="str">
        <f t="array" ref="H495">IF(ISERROR(INDEX(גיליון3!$U$14:$X$28,MATCH('דיווח פרטני'!G495,גיליון3!$T$14:$T$28,0),MATCH('דיווח פרטני'!C495,גיליון3!$U$13:$X$13,0)))," ",INDEX(גיליון3!$U$14:$X$28,MATCH('דיווח פרטני'!G495,גיליון3!$T$14:$T$28,0),MATCH('דיווח פרטני'!C495,גיליון3!$U$13:$X$13,0)))</f>
        <v xml:space="preserve"> </v>
      </c>
      <c r="I495" s="15"/>
      <c r="J495" s="15"/>
    </row>
    <row r="496" spans="1:10" ht="18" customHeight="1" thickBot="1" x14ac:dyDescent="0.35">
      <c r="A496" s="15"/>
      <c r="B496" s="15"/>
      <c r="C496" s="15"/>
      <c r="D496" s="15"/>
      <c r="E496" s="727"/>
      <c r="F496" s="15"/>
      <c r="G496" s="15"/>
      <c r="H496" s="58" t="str">
        <f t="array" ref="H496">IF(ISERROR(INDEX(גיליון3!$U$14:$X$28,MATCH('דיווח פרטני'!G496,גיליון3!$T$14:$T$28,0),MATCH('דיווח פרטני'!C496,גיליון3!$U$13:$X$13,0)))," ",INDEX(גיליון3!$U$14:$X$28,MATCH('דיווח פרטני'!G496,גיליון3!$T$14:$T$28,0),MATCH('דיווח פרטני'!C496,גיליון3!$U$13:$X$13,0)))</f>
        <v xml:space="preserve"> </v>
      </c>
      <c r="I496" s="15"/>
      <c r="J496" s="15"/>
    </row>
    <row r="497" spans="1:10" ht="18" customHeight="1" thickBot="1" x14ac:dyDescent="0.35">
      <c r="A497" s="15"/>
      <c r="B497" s="15"/>
      <c r="C497" s="15"/>
      <c r="D497" s="15"/>
      <c r="E497" s="727"/>
      <c r="F497" s="15"/>
      <c r="G497" s="15"/>
      <c r="H497" s="58" t="str">
        <f t="array" ref="H497">IF(ISERROR(INDEX(גיליון3!$U$14:$X$28,MATCH('דיווח פרטני'!G497,גיליון3!$T$14:$T$28,0),MATCH('דיווח פרטני'!C497,גיליון3!$U$13:$X$13,0)))," ",INDEX(גיליון3!$U$14:$X$28,MATCH('דיווח פרטני'!G497,גיליון3!$T$14:$T$28,0),MATCH('דיווח פרטני'!C497,גיליון3!$U$13:$X$13,0)))</f>
        <v xml:space="preserve"> </v>
      </c>
      <c r="I497" s="15"/>
      <c r="J497" s="15"/>
    </row>
    <row r="498" spans="1:10" ht="18" customHeight="1" thickBot="1" x14ac:dyDescent="0.35">
      <c r="A498" s="15"/>
      <c r="B498" s="15"/>
      <c r="C498" s="15"/>
      <c r="D498" s="15"/>
      <c r="E498" s="727"/>
      <c r="F498" s="15"/>
      <c r="G498" s="15"/>
      <c r="H498" s="58" t="str">
        <f t="array" ref="H498">IF(ISERROR(INDEX(גיליון3!$U$14:$X$28,MATCH('דיווח פרטני'!G498,גיליון3!$T$14:$T$28,0),MATCH('דיווח פרטני'!C498,גיליון3!$U$13:$X$13,0)))," ",INDEX(גיליון3!$U$14:$X$28,MATCH('דיווח פרטני'!G498,גיליון3!$T$14:$T$28,0),MATCH('דיווח פרטני'!C498,גיליון3!$U$13:$X$13,0)))</f>
        <v xml:space="preserve"> </v>
      </c>
      <c r="I498" s="15"/>
      <c r="J498" s="15"/>
    </row>
    <row r="499" spans="1:10" ht="18" customHeight="1" thickBot="1" x14ac:dyDescent="0.35">
      <c r="A499" s="15"/>
      <c r="B499" s="15"/>
      <c r="C499" s="15"/>
      <c r="D499" s="15"/>
      <c r="E499" s="727"/>
      <c r="F499" s="15"/>
      <c r="G499" s="15"/>
      <c r="H499" s="58" t="str">
        <f t="array" ref="H499">IF(ISERROR(INDEX(גיליון3!$U$14:$X$28,MATCH('דיווח פרטני'!G499,גיליון3!$T$14:$T$28,0),MATCH('דיווח פרטני'!C499,גיליון3!$U$13:$X$13,0)))," ",INDEX(גיליון3!$U$14:$X$28,MATCH('דיווח פרטני'!G499,גיליון3!$T$14:$T$28,0),MATCH('דיווח פרטני'!C499,גיליון3!$U$13:$X$13,0)))</f>
        <v xml:space="preserve"> </v>
      </c>
      <c r="I499" s="15"/>
      <c r="J499" s="15"/>
    </row>
    <row r="500" spans="1:10" ht="18" customHeight="1" thickBot="1" x14ac:dyDescent="0.35">
      <c r="A500" s="15"/>
      <c r="B500" s="15"/>
      <c r="C500" s="15"/>
      <c r="D500" s="15"/>
      <c r="E500" s="727"/>
      <c r="F500" s="15"/>
      <c r="G500" s="15"/>
      <c r="H500" s="58" t="str">
        <f t="array" ref="H500">IF(ISERROR(INDEX(גיליון3!$U$14:$X$28,MATCH('דיווח פרטני'!G500,גיליון3!$T$14:$T$28,0),MATCH('דיווח פרטני'!C500,גיליון3!$U$13:$X$13,0)))," ",INDEX(גיליון3!$U$14:$X$28,MATCH('דיווח פרטני'!G500,גיליון3!$T$14:$T$28,0),MATCH('דיווח פרטני'!C500,גיליון3!$U$13:$X$13,0)))</f>
        <v xml:space="preserve"> </v>
      </c>
      <c r="I500" s="15"/>
      <c r="J500" s="15"/>
    </row>
    <row r="501" spans="1:10" ht="18" customHeight="1" thickBot="1" x14ac:dyDescent="0.35">
      <c r="A501" s="15"/>
      <c r="B501" s="15"/>
      <c r="C501" s="15"/>
      <c r="D501" s="15"/>
      <c r="E501" s="727"/>
      <c r="F501" s="15"/>
      <c r="G501" s="15"/>
      <c r="H501" s="58" t="str">
        <f t="array" ref="H501">IF(ISERROR(INDEX(גיליון3!$U$14:$X$28,MATCH('דיווח פרטני'!G501,גיליון3!$T$14:$T$28,0),MATCH('דיווח פרטני'!C501,גיליון3!$U$13:$X$13,0)))," ",INDEX(גיליון3!$U$14:$X$28,MATCH('דיווח פרטני'!G501,גיליון3!$T$14:$T$28,0),MATCH('דיווח פרטני'!C501,גיליון3!$U$13:$X$13,0)))</f>
        <v xml:space="preserve"> </v>
      </c>
      <c r="I501" s="15"/>
      <c r="J501" s="15"/>
    </row>
    <row r="502" spans="1:10" ht="18" customHeight="1" thickBot="1" x14ac:dyDescent="0.35">
      <c r="A502" s="15"/>
      <c r="B502" s="15"/>
      <c r="C502" s="15"/>
      <c r="D502" s="15"/>
      <c r="E502" s="727"/>
      <c r="F502" s="15"/>
      <c r="G502" s="15"/>
      <c r="H502" s="58" t="str">
        <f t="array" ref="H502">IF(ISERROR(INDEX(גיליון3!$U$14:$X$28,MATCH('דיווח פרטני'!G502,גיליון3!$T$14:$T$28,0),MATCH('דיווח פרטני'!C502,גיליון3!$U$13:$X$13,0)))," ",INDEX(גיליון3!$U$14:$X$28,MATCH('דיווח פרטני'!G502,גיליון3!$T$14:$T$28,0),MATCH('דיווח פרטני'!C502,גיליון3!$U$13:$X$13,0)))</f>
        <v xml:space="preserve"> </v>
      </c>
      <c r="I502" s="15"/>
      <c r="J502" s="15"/>
    </row>
    <row r="503" spans="1:10" ht="18" customHeight="1" thickBot="1" x14ac:dyDescent="0.35">
      <c r="A503" s="15"/>
      <c r="B503" s="15"/>
      <c r="C503" s="15"/>
      <c r="D503" s="15"/>
      <c r="E503" s="727"/>
      <c r="F503" s="15"/>
      <c r="G503" s="15"/>
      <c r="H503" s="58" t="str">
        <f t="array" ref="H503">IF(ISERROR(INDEX(גיליון3!$U$14:$X$28,MATCH('דיווח פרטני'!G503,גיליון3!$T$14:$T$28,0),MATCH('דיווח פרטני'!C503,גיליון3!$U$13:$X$13,0)))," ",INDEX(גיליון3!$U$14:$X$28,MATCH('דיווח פרטני'!G503,גיליון3!$T$14:$T$28,0),MATCH('דיווח פרטני'!C503,גיליון3!$U$13:$X$13,0)))</f>
        <v xml:space="preserve"> </v>
      </c>
      <c r="I503" s="15"/>
      <c r="J503" s="15"/>
    </row>
    <row r="504" spans="1:10" ht="18" customHeight="1" thickBot="1" x14ac:dyDescent="0.35">
      <c r="A504" s="15"/>
      <c r="B504" s="15"/>
      <c r="C504" s="15"/>
      <c r="D504" s="15"/>
      <c r="E504" s="727"/>
      <c r="F504" s="15"/>
      <c r="G504" s="15"/>
      <c r="H504" s="58" t="str">
        <f t="array" ref="H504">IF(ISERROR(INDEX(גיליון3!$U$14:$X$28,MATCH('דיווח פרטני'!G504,גיליון3!$T$14:$T$28,0),MATCH('דיווח פרטני'!C504,גיליון3!$U$13:$X$13,0)))," ",INDEX(גיליון3!$U$14:$X$28,MATCH('דיווח פרטני'!G504,גיליון3!$T$14:$T$28,0),MATCH('דיווח פרטני'!C504,גיליון3!$U$13:$X$13,0)))</f>
        <v xml:space="preserve"> </v>
      </c>
      <c r="I504" s="15"/>
      <c r="J504" s="15"/>
    </row>
    <row r="505" spans="1:10" ht="18" customHeight="1" thickBot="1" x14ac:dyDescent="0.35">
      <c r="A505" s="15"/>
      <c r="B505" s="15"/>
      <c r="C505" s="15"/>
      <c r="D505" s="15"/>
      <c r="E505" s="727"/>
      <c r="F505" s="15"/>
      <c r="G505" s="15"/>
      <c r="H505" s="58" t="str">
        <f t="array" ref="H505">IF(ISERROR(INDEX(גיליון3!$U$14:$X$28,MATCH('דיווח פרטני'!G505,גיליון3!$T$14:$T$28,0),MATCH('דיווח פרטני'!C505,גיליון3!$U$13:$X$13,0)))," ",INDEX(גיליון3!$U$14:$X$28,MATCH('דיווח פרטני'!G505,גיליון3!$T$14:$T$28,0),MATCH('דיווח פרטני'!C505,גיליון3!$U$13:$X$13,0)))</f>
        <v xml:space="preserve"> </v>
      </c>
      <c r="I505" s="15"/>
      <c r="J505" s="15"/>
    </row>
    <row r="506" spans="1:10" ht="18" customHeight="1" thickBot="1" x14ac:dyDescent="0.35">
      <c r="A506" s="15"/>
      <c r="B506" s="15"/>
      <c r="C506" s="15"/>
      <c r="D506" s="15"/>
      <c r="E506" s="727"/>
      <c r="F506" s="15"/>
      <c r="G506" s="15"/>
      <c r="H506" s="58" t="str">
        <f t="array" ref="H506">IF(ISERROR(INDEX(גיליון3!$U$14:$X$28,MATCH('דיווח פרטני'!G506,גיליון3!$T$14:$T$28,0),MATCH('דיווח פרטני'!C506,גיליון3!$U$13:$X$13,0)))," ",INDEX(גיליון3!$U$14:$X$28,MATCH('דיווח פרטני'!G506,גיליון3!$T$14:$T$28,0),MATCH('דיווח פרטני'!C506,גיליון3!$U$13:$X$13,0)))</f>
        <v xml:space="preserve"> </v>
      </c>
      <c r="I506" s="15"/>
      <c r="J506" s="15"/>
    </row>
    <row r="507" spans="1:10" ht="18" customHeight="1" thickBot="1" x14ac:dyDescent="0.35">
      <c r="A507" s="15"/>
      <c r="B507" s="15"/>
      <c r="C507" s="15"/>
      <c r="D507" s="15"/>
      <c r="E507" s="727"/>
      <c r="F507" s="15"/>
      <c r="G507" s="15"/>
      <c r="H507" s="58" t="str">
        <f t="array" ref="H507">IF(ISERROR(INDEX(גיליון3!$U$14:$X$28,MATCH('דיווח פרטני'!G507,גיליון3!$T$14:$T$28,0),MATCH('דיווח פרטני'!C507,גיליון3!$U$13:$X$13,0)))," ",INDEX(גיליון3!$U$14:$X$28,MATCH('דיווח פרטני'!G507,גיליון3!$T$14:$T$28,0),MATCH('דיווח פרטני'!C507,גיליון3!$U$13:$X$13,0)))</f>
        <v xml:space="preserve"> </v>
      </c>
      <c r="I507" s="15"/>
      <c r="J507" s="15"/>
    </row>
    <row r="508" spans="1:10" ht="18" customHeight="1" thickBot="1" x14ac:dyDescent="0.35">
      <c r="A508" s="15"/>
      <c r="B508" s="15"/>
      <c r="C508" s="15"/>
      <c r="D508" s="15"/>
      <c r="E508" s="727"/>
      <c r="F508" s="15"/>
      <c r="G508" s="15"/>
      <c r="H508" s="58" t="str">
        <f t="array" ref="H508">IF(ISERROR(INDEX(גיליון3!$U$14:$X$28,MATCH('דיווח פרטני'!G508,גיליון3!$T$14:$T$28,0),MATCH('דיווח פרטני'!C508,גיליון3!$U$13:$X$13,0)))," ",INDEX(גיליון3!$U$14:$X$28,MATCH('דיווח פרטני'!G508,גיליון3!$T$14:$T$28,0),MATCH('דיווח פרטני'!C508,גיליון3!$U$13:$X$13,0)))</f>
        <v xml:space="preserve"> </v>
      </c>
      <c r="I508" s="15"/>
      <c r="J508" s="15"/>
    </row>
    <row r="509" spans="1:10" ht="18" customHeight="1" thickBot="1" x14ac:dyDescent="0.35">
      <c r="A509" s="15"/>
      <c r="B509" s="15"/>
      <c r="C509" s="15"/>
      <c r="D509" s="15"/>
      <c r="E509" s="727"/>
      <c r="F509" s="15"/>
      <c r="G509" s="15"/>
      <c r="H509" s="58" t="str">
        <f t="array" ref="H509">IF(ISERROR(INDEX(גיליון3!$U$14:$X$28,MATCH('דיווח פרטני'!G509,גיליון3!$T$14:$T$28,0),MATCH('דיווח פרטני'!C509,גיליון3!$U$13:$X$13,0)))," ",INDEX(גיליון3!$U$14:$X$28,MATCH('דיווח פרטני'!G509,גיליון3!$T$14:$T$28,0),MATCH('דיווח פרטני'!C509,גיליון3!$U$13:$X$13,0)))</f>
        <v xml:space="preserve"> </v>
      </c>
      <c r="I509" s="15"/>
      <c r="J509" s="15"/>
    </row>
    <row r="510" spans="1:10" ht="18" customHeight="1" thickBot="1" x14ac:dyDescent="0.35">
      <c r="A510" s="15"/>
      <c r="B510" s="15"/>
      <c r="C510" s="15"/>
      <c r="D510" s="15"/>
      <c r="E510" s="727"/>
      <c r="F510" s="15"/>
      <c r="G510" s="15"/>
      <c r="H510" s="58" t="str">
        <f t="array" ref="H510">IF(ISERROR(INDEX(גיליון3!$U$14:$X$28,MATCH('דיווח פרטני'!G510,גיליון3!$T$14:$T$28,0),MATCH('דיווח פרטני'!C510,גיליון3!$U$13:$X$13,0)))," ",INDEX(גיליון3!$U$14:$X$28,MATCH('דיווח פרטני'!G510,גיליון3!$T$14:$T$28,0),MATCH('דיווח פרטני'!C510,גיליון3!$U$13:$X$13,0)))</f>
        <v xml:space="preserve"> </v>
      </c>
      <c r="I510" s="15"/>
      <c r="J510" s="15"/>
    </row>
    <row r="511" spans="1:10" ht="18" customHeight="1" thickBot="1" x14ac:dyDescent="0.35">
      <c r="A511" s="15"/>
      <c r="B511" s="15"/>
      <c r="C511" s="15"/>
      <c r="D511" s="15"/>
      <c r="E511" s="727"/>
      <c r="F511" s="15"/>
      <c r="G511" s="15"/>
      <c r="H511" s="58" t="str">
        <f t="array" ref="H511">IF(ISERROR(INDEX(גיליון3!$U$14:$X$28,MATCH('דיווח פרטני'!G511,גיליון3!$T$14:$T$28,0),MATCH('דיווח פרטני'!C511,גיליון3!$U$13:$X$13,0)))," ",INDEX(גיליון3!$U$14:$X$28,MATCH('דיווח פרטני'!G511,גיליון3!$T$14:$T$28,0),MATCH('דיווח פרטני'!C511,גיליון3!$U$13:$X$13,0)))</f>
        <v xml:space="preserve"> </v>
      </c>
      <c r="I511" s="15"/>
      <c r="J511" s="15"/>
    </row>
    <row r="512" spans="1:10" ht="18" customHeight="1" thickBot="1" x14ac:dyDescent="0.35">
      <c r="A512" s="15"/>
      <c r="B512" s="15"/>
      <c r="C512" s="15"/>
      <c r="D512" s="15"/>
      <c r="E512" s="727"/>
      <c r="F512" s="15"/>
      <c r="G512" s="15"/>
      <c r="H512" s="58" t="str">
        <f t="array" ref="H512">IF(ISERROR(INDEX(גיליון3!$U$14:$X$28,MATCH('דיווח פרטני'!G512,גיליון3!$T$14:$T$28,0),MATCH('דיווח פרטני'!C512,גיליון3!$U$13:$X$13,0)))," ",INDEX(גיליון3!$U$14:$X$28,MATCH('דיווח פרטני'!G512,גיליון3!$T$14:$T$28,0),MATCH('דיווח פרטני'!C512,גיליון3!$U$13:$X$13,0)))</f>
        <v xml:space="preserve"> </v>
      </c>
      <c r="I512" s="15"/>
      <c r="J512" s="15"/>
    </row>
    <row r="513" spans="1:10" ht="18" customHeight="1" thickBot="1" x14ac:dyDescent="0.35">
      <c r="A513" s="15"/>
      <c r="B513" s="15"/>
      <c r="C513" s="15"/>
      <c r="D513" s="15"/>
      <c r="E513" s="727"/>
      <c r="F513" s="15"/>
      <c r="G513" s="15"/>
      <c r="H513" s="58" t="str">
        <f t="array" ref="H513">IF(ISERROR(INDEX(גיליון3!$U$14:$X$28,MATCH('דיווח פרטני'!G513,גיליון3!$T$14:$T$28,0),MATCH('דיווח פרטני'!C513,גיליון3!$U$13:$X$13,0)))," ",INDEX(גיליון3!$U$14:$X$28,MATCH('דיווח פרטני'!G513,גיליון3!$T$14:$T$28,0),MATCH('דיווח פרטני'!C513,גיליון3!$U$13:$X$13,0)))</f>
        <v xml:space="preserve"> </v>
      </c>
      <c r="I513" s="15"/>
      <c r="J513" s="15"/>
    </row>
    <row r="514" spans="1:10" ht="18" customHeight="1" thickBot="1" x14ac:dyDescent="0.35">
      <c r="A514" s="15"/>
      <c r="B514" s="15"/>
      <c r="C514" s="15"/>
      <c r="D514" s="15"/>
      <c r="E514" s="727"/>
      <c r="F514" s="15"/>
      <c r="G514" s="15"/>
      <c r="H514" s="58" t="str">
        <f t="array" ref="H514">IF(ISERROR(INDEX(גיליון3!$U$14:$X$28,MATCH('דיווח פרטני'!G514,גיליון3!$T$14:$T$28,0),MATCH('דיווח פרטני'!C514,גיליון3!$U$13:$X$13,0)))," ",INDEX(גיליון3!$U$14:$X$28,MATCH('דיווח פרטני'!G514,גיליון3!$T$14:$T$28,0),MATCH('דיווח פרטני'!C514,גיליון3!$U$13:$X$13,0)))</f>
        <v xml:space="preserve"> </v>
      </c>
      <c r="I514" s="15"/>
      <c r="J514" s="15"/>
    </row>
    <row r="515" spans="1:10" ht="18" customHeight="1" thickBot="1" x14ac:dyDescent="0.35">
      <c r="A515" s="15"/>
      <c r="B515" s="15"/>
      <c r="C515" s="15"/>
      <c r="D515" s="15"/>
      <c r="E515" s="727"/>
      <c r="F515" s="15"/>
      <c r="G515" s="15"/>
      <c r="H515" s="58" t="str">
        <f t="array" ref="H515">IF(ISERROR(INDEX(גיליון3!$U$14:$X$28,MATCH('דיווח פרטני'!G515,גיליון3!$T$14:$T$28,0),MATCH('דיווח פרטני'!C515,גיליון3!$U$13:$X$13,0)))," ",INDEX(גיליון3!$U$14:$X$28,MATCH('דיווח פרטני'!G515,גיליון3!$T$14:$T$28,0),MATCH('דיווח פרטני'!C515,גיליון3!$U$13:$X$13,0)))</f>
        <v xml:space="preserve"> </v>
      </c>
      <c r="I515" s="15"/>
      <c r="J515" s="15"/>
    </row>
    <row r="516" spans="1:10" ht="18" customHeight="1" thickBot="1" x14ac:dyDescent="0.35">
      <c r="A516" s="15"/>
      <c r="B516" s="15"/>
      <c r="C516" s="15"/>
      <c r="D516" s="15"/>
      <c r="E516" s="727"/>
      <c r="F516" s="15"/>
      <c r="G516" s="15"/>
      <c r="H516" s="58" t="str">
        <f t="array" ref="H516">IF(ISERROR(INDEX(גיליון3!$U$14:$X$28,MATCH('דיווח פרטני'!G516,גיליון3!$T$14:$T$28,0),MATCH('דיווח פרטני'!C516,גיליון3!$U$13:$X$13,0)))," ",INDEX(גיליון3!$U$14:$X$28,MATCH('דיווח פרטני'!G516,גיליון3!$T$14:$T$28,0),MATCH('דיווח פרטני'!C516,גיליון3!$U$13:$X$13,0)))</f>
        <v xml:space="preserve"> </v>
      </c>
      <c r="I516" s="15"/>
      <c r="J516" s="15"/>
    </row>
    <row r="517" spans="1:10" ht="18" customHeight="1" thickBot="1" x14ac:dyDescent="0.35">
      <c r="A517" s="15"/>
      <c r="B517" s="15"/>
      <c r="C517" s="15"/>
      <c r="D517" s="15"/>
      <c r="E517" s="727"/>
      <c r="F517" s="15"/>
      <c r="G517" s="15"/>
      <c r="H517" s="58" t="str">
        <f t="array" ref="H517">IF(ISERROR(INDEX(גיליון3!$U$14:$X$28,MATCH('דיווח פרטני'!G517,גיליון3!$T$14:$T$28,0),MATCH('דיווח פרטני'!C517,גיליון3!$U$13:$X$13,0)))," ",INDEX(גיליון3!$U$14:$X$28,MATCH('דיווח פרטני'!G517,גיליון3!$T$14:$T$28,0),MATCH('דיווח פרטני'!C517,גיליון3!$U$13:$X$13,0)))</f>
        <v xml:space="preserve"> </v>
      </c>
      <c r="I517" s="15"/>
      <c r="J517" s="15"/>
    </row>
    <row r="518" spans="1:10" ht="18" customHeight="1" thickBot="1" x14ac:dyDescent="0.35">
      <c r="A518" s="15"/>
      <c r="B518" s="15"/>
      <c r="C518" s="15"/>
      <c r="D518" s="15"/>
      <c r="E518" s="727"/>
      <c r="F518" s="15"/>
      <c r="G518" s="15"/>
      <c r="H518" s="58" t="str">
        <f t="array" ref="H518">IF(ISERROR(INDEX(גיליון3!$U$14:$X$28,MATCH('דיווח פרטני'!G518,גיליון3!$T$14:$T$28,0),MATCH('דיווח פרטני'!C518,גיליון3!$U$13:$X$13,0)))," ",INDEX(גיליון3!$U$14:$X$28,MATCH('דיווח פרטני'!G518,גיליון3!$T$14:$T$28,0),MATCH('דיווח פרטני'!C518,גיליון3!$U$13:$X$13,0)))</f>
        <v xml:space="preserve"> </v>
      </c>
      <c r="I518" s="15"/>
      <c r="J518" s="15"/>
    </row>
    <row r="519" spans="1:10" ht="18" customHeight="1" thickBot="1" x14ac:dyDescent="0.35">
      <c r="A519" s="15"/>
      <c r="B519" s="15"/>
      <c r="C519" s="15"/>
      <c r="D519" s="15"/>
      <c r="E519" s="727"/>
      <c r="F519" s="15"/>
      <c r="G519" s="15"/>
      <c r="H519" s="58" t="str">
        <f t="array" ref="H519">IF(ISERROR(INDEX(גיליון3!$U$14:$X$28,MATCH('דיווח פרטני'!G519,גיליון3!$T$14:$T$28,0),MATCH('דיווח פרטני'!C519,גיליון3!$U$13:$X$13,0)))," ",INDEX(גיליון3!$U$14:$X$28,MATCH('דיווח פרטני'!G519,גיליון3!$T$14:$T$28,0),MATCH('דיווח פרטני'!C519,גיליון3!$U$13:$X$13,0)))</f>
        <v xml:space="preserve"> </v>
      </c>
      <c r="I519" s="15"/>
      <c r="J519" s="15"/>
    </row>
    <row r="520" spans="1:10" ht="18" customHeight="1" thickBot="1" x14ac:dyDescent="0.35">
      <c r="A520" s="15"/>
      <c r="B520" s="15"/>
      <c r="C520" s="15"/>
      <c r="D520" s="15"/>
      <c r="E520" s="727"/>
      <c r="F520" s="15"/>
      <c r="G520" s="15"/>
      <c r="H520" s="58" t="str">
        <f t="array" ref="H520">IF(ISERROR(INDEX(גיליון3!$U$14:$X$28,MATCH('דיווח פרטני'!G520,גיליון3!$T$14:$T$28,0),MATCH('דיווח פרטני'!C520,גיליון3!$U$13:$X$13,0)))," ",INDEX(גיליון3!$U$14:$X$28,MATCH('דיווח פרטני'!G520,גיליון3!$T$14:$T$28,0),MATCH('דיווח פרטני'!C520,גיליון3!$U$13:$X$13,0)))</f>
        <v xml:space="preserve"> </v>
      </c>
      <c r="I520" s="15"/>
      <c r="J520" s="15"/>
    </row>
    <row r="521" spans="1:10" ht="18" customHeight="1" thickBot="1" x14ac:dyDescent="0.35">
      <c r="A521" s="15"/>
      <c r="B521" s="15"/>
      <c r="C521" s="15"/>
      <c r="D521" s="15"/>
      <c r="E521" s="727"/>
      <c r="F521" s="15"/>
      <c r="G521" s="15"/>
      <c r="H521" s="58" t="str">
        <f t="array" ref="H521">IF(ISERROR(INDEX(גיליון3!$U$14:$X$28,MATCH('דיווח פרטני'!G521,גיליון3!$T$14:$T$28,0),MATCH('דיווח פרטני'!C521,גיליון3!$U$13:$X$13,0)))," ",INDEX(גיליון3!$U$14:$X$28,MATCH('דיווח פרטני'!G521,גיליון3!$T$14:$T$28,0),MATCH('דיווח פרטני'!C521,גיליון3!$U$13:$X$13,0)))</f>
        <v xml:space="preserve"> </v>
      </c>
      <c r="I521" s="15"/>
      <c r="J521" s="15"/>
    </row>
    <row r="522" spans="1:10" ht="18" customHeight="1" thickBot="1" x14ac:dyDescent="0.35">
      <c r="A522" s="15"/>
      <c r="B522" s="15"/>
      <c r="C522" s="15"/>
      <c r="D522" s="15"/>
      <c r="E522" s="727"/>
      <c r="F522" s="15"/>
      <c r="G522" s="15"/>
      <c r="H522" s="58" t="str">
        <f t="array" ref="H522">IF(ISERROR(INDEX(גיליון3!$U$14:$X$28,MATCH('דיווח פרטני'!G522,גיליון3!$T$14:$T$28,0),MATCH('דיווח פרטני'!C522,גיליון3!$U$13:$X$13,0)))," ",INDEX(גיליון3!$U$14:$X$28,MATCH('דיווח פרטני'!G522,גיליון3!$T$14:$T$28,0),MATCH('דיווח פרטני'!C522,גיליון3!$U$13:$X$13,0)))</f>
        <v xml:space="preserve"> </v>
      </c>
      <c r="I522" s="15"/>
      <c r="J522" s="15"/>
    </row>
    <row r="523" spans="1:10" ht="18" customHeight="1" thickBot="1" x14ac:dyDescent="0.35">
      <c r="A523" s="15"/>
      <c r="B523" s="15"/>
      <c r="C523" s="15"/>
      <c r="D523" s="15"/>
      <c r="E523" s="727"/>
      <c r="F523" s="15"/>
      <c r="G523" s="15"/>
      <c r="H523" s="58" t="str">
        <f t="array" ref="H523">IF(ISERROR(INDEX(גיליון3!$U$14:$X$28,MATCH('דיווח פרטני'!G523,גיליון3!$T$14:$T$28,0),MATCH('דיווח פרטני'!C523,גיליון3!$U$13:$X$13,0)))," ",INDEX(גיליון3!$U$14:$X$28,MATCH('דיווח פרטני'!G523,גיליון3!$T$14:$T$28,0),MATCH('דיווח פרטני'!C523,גיליון3!$U$13:$X$13,0)))</f>
        <v xml:space="preserve"> </v>
      </c>
      <c r="I523" s="15"/>
      <c r="J523" s="15"/>
    </row>
    <row r="524" spans="1:10" ht="18" customHeight="1" thickBot="1" x14ac:dyDescent="0.35">
      <c r="A524" s="15"/>
      <c r="B524" s="15"/>
      <c r="C524" s="15"/>
      <c r="D524" s="15"/>
      <c r="E524" s="727"/>
      <c r="F524" s="15"/>
      <c r="G524" s="15"/>
      <c r="H524" s="58" t="str">
        <f t="array" ref="H524">IF(ISERROR(INDEX(גיליון3!$U$14:$X$28,MATCH('דיווח פרטני'!G524,גיליון3!$T$14:$T$28,0),MATCH('דיווח פרטני'!C524,גיליון3!$U$13:$X$13,0)))," ",INDEX(גיליון3!$U$14:$X$28,MATCH('דיווח פרטני'!G524,גיליון3!$T$14:$T$28,0),MATCH('דיווח פרטני'!C524,גיליון3!$U$13:$X$13,0)))</f>
        <v xml:space="preserve"> </v>
      </c>
      <c r="I524" s="15"/>
      <c r="J524" s="15"/>
    </row>
    <row r="525" spans="1:10" ht="18" customHeight="1" thickBot="1" x14ac:dyDescent="0.35">
      <c r="A525" s="15"/>
      <c r="B525" s="15"/>
      <c r="C525" s="15"/>
      <c r="D525" s="15"/>
      <c r="E525" s="727"/>
      <c r="F525" s="15"/>
      <c r="G525" s="15"/>
      <c r="H525" s="58" t="str">
        <f t="array" ref="H525">IF(ISERROR(INDEX(גיליון3!$U$14:$X$28,MATCH('דיווח פרטני'!G525,גיליון3!$T$14:$T$28,0),MATCH('דיווח פרטני'!C525,גיליון3!$U$13:$X$13,0)))," ",INDEX(גיליון3!$U$14:$X$28,MATCH('דיווח פרטני'!G525,גיליון3!$T$14:$T$28,0),MATCH('דיווח פרטני'!C525,גיליון3!$U$13:$X$13,0)))</f>
        <v xml:space="preserve"> </v>
      </c>
      <c r="I525" s="15"/>
      <c r="J525" s="15"/>
    </row>
    <row r="526" spans="1:10" ht="18" customHeight="1" thickBot="1" x14ac:dyDescent="0.35">
      <c r="A526" s="15"/>
      <c r="B526" s="15"/>
      <c r="C526" s="15"/>
      <c r="D526" s="15"/>
      <c r="E526" s="727"/>
      <c r="F526" s="15"/>
      <c r="G526" s="15"/>
      <c r="H526" s="58" t="str">
        <f t="array" ref="H526">IF(ISERROR(INDEX(גיליון3!$U$14:$X$28,MATCH('דיווח פרטני'!G526,גיליון3!$T$14:$T$28,0),MATCH('דיווח פרטני'!C526,גיליון3!$U$13:$X$13,0)))," ",INDEX(גיליון3!$U$14:$X$28,MATCH('דיווח פרטני'!G526,גיליון3!$T$14:$T$28,0),MATCH('דיווח פרטני'!C526,גיליון3!$U$13:$X$13,0)))</f>
        <v xml:space="preserve"> </v>
      </c>
      <c r="I526" s="15"/>
      <c r="J526" s="15"/>
    </row>
    <row r="527" spans="1:10" ht="18" customHeight="1" thickBot="1" x14ac:dyDescent="0.35">
      <c r="A527" s="15"/>
      <c r="B527" s="15"/>
      <c r="C527" s="15"/>
      <c r="D527" s="15"/>
      <c r="E527" s="727"/>
      <c r="F527" s="15"/>
      <c r="G527" s="15"/>
      <c r="H527" s="58" t="str">
        <f t="array" ref="H527">IF(ISERROR(INDEX(גיליון3!$U$14:$X$28,MATCH('דיווח פרטני'!G527,גיליון3!$T$14:$T$28,0),MATCH('דיווח פרטני'!C527,גיליון3!$U$13:$X$13,0)))," ",INDEX(גיליון3!$U$14:$X$28,MATCH('דיווח פרטני'!G527,גיליון3!$T$14:$T$28,0),MATCH('דיווח פרטני'!C527,גיליון3!$U$13:$X$13,0)))</f>
        <v xml:space="preserve"> </v>
      </c>
      <c r="I527" s="15"/>
      <c r="J527" s="15"/>
    </row>
    <row r="528" spans="1:10" ht="18" customHeight="1" thickBot="1" x14ac:dyDescent="0.35">
      <c r="A528" s="15"/>
      <c r="B528" s="15"/>
      <c r="C528" s="15"/>
      <c r="D528" s="15"/>
      <c r="E528" s="727"/>
      <c r="F528" s="15"/>
      <c r="G528" s="15"/>
      <c r="H528" s="58" t="str">
        <f t="array" ref="H528">IF(ISERROR(INDEX(גיליון3!$U$14:$X$28,MATCH('דיווח פרטני'!G528,גיליון3!$T$14:$T$28,0),MATCH('דיווח פרטני'!C528,גיליון3!$U$13:$X$13,0)))," ",INDEX(גיליון3!$U$14:$X$28,MATCH('דיווח פרטני'!G528,גיליון3!$T$14:$T$28,0),MATCH('דיווח פרטני'!C528,גיליון3!$U$13:$X$13,0)))</f>
        <v xml:space="preserve"> </v>
      </c>
      <c r="I528" s="15"/>
      <c r="J528" s="15"/>
    </row>
    <row r="529" spans="1:10" ht="18" customHeight="1" thickBot="1" x14ac:dyDescent="0.35">
      <c r="A529" s="15"/>
      <c r="B529" s="15"/>
      <c r="C529" s="15"/>
      <c r="D529" s="15"/>
      <c r="E529" s="727"/>
      <c r="F529" s="15"/>
      <c r="G529" s="15"/>
      <c r="H529" s="58" t="str">
        <f t="array" ref="H529">IF(ISERROR(INDEX(גיליון3!$U$14:$X$28,MATCH('דיווח פרטני'!G529,גיליון3!$T$14:$T$28,0),MATCH('דיווח פרטני'!C529,גיליון3!$U$13:$X$13,0)))," ",INDEX(גיליון3!$U$14:$X$28,MATCH('דיווח פרטני'!G529,גיליון3!$T$14:$T$28,0),MATCH('דיווח פרטני'!C529,גיליון3!$U$13:$X$13,0)))</f>
        <v xml:space="preserve"> </v>
      </c>
      <c r="I529" s="15"/>
      <c r="J529" s="15"/>
    </row>
    <row r="530" spans="1:10" ht="18" customHeight="1" thickBot="1" x14ac:dyDescent="0.35">
      <c r="A530" s="15"/>
      <c r="B530" s="15"/>
      <c r="C530" s="15"/>
      <c r="D530" s="15"/>
      <c r="E530" s="727"/>
      <c r="F530" s="15"/>
      <c r="G530" s="15"/>
      <c r="H530" s="58" t="str">
        <f t="array" ref="H530">IF(ISERROR(INDEX(גיליון3!$U$14:$X$28,MATCH('דיווח פרטני'!G530,גיליון3!$T$14:$T$28,0),MATCH('דיווח פרטני'!C530,גיליון3!$U$13:$X$13,0)))," ",INDEX(גיליון3!$U$14:$X$28,MATCH('דיווח פרטני'!G530,גיליון3!$T$14:$T$28,0),MATCH('דיווח פרטני'!C530,גיליון3!$U$13:$X$13,0)))</f>
        <v xml:space="preserve"> </v>
      </c>
      <c r="I530" s="15"/>
      <c r="J530" s="15"/>
    </row>
    <row r="531" spans="1:10" ht="18" customHeight="1" thickBot="1" x14ac:dyDescent="0.35">
      <c r="A531" s="15"/>
      <c r="B531" s="15"/>
      <c r="C531" s="15"/>
      <c r="D531" s="15"/>
      <c r="E531" s="727"/>
      <c r="F531" s="15"/>
      <c r="G531" s="15"/>
      <c r="H531" s="58" t="str">
        <f t="array" ref="H531">IF(ISERROR(INDEX(גיליון3!$U$14:$X$28,MATCH('דיווח פרטני'!G531,גיליון3!$T$14:$T$28,0),MATCH('דיווח פרטני'!C531,גיליון3!$U$13:$X$13,0)))," ",INDEX(גיליון3!$U$14:$X$28,MATCH('דיווח פרטני'!G531,גיליון3!$T$14:$T$28,0),MATCH('דיווח פרטני'!C531,גיליון3!$U$13:$X$13,0)))</f>
        <v xml:space="preserve"> </v>
      </c>
      <c r="I531" s="15"/>
      <c r="J531" s="15"/>
    </row>
    <row r="532" spans="1:10" ht="18" customHeight="1" thickBot="1" x14ac:dyDescent="0.35">
      <c r="A532" s="15"/>
      <c r="B532" s="15"/>
      <c r="C532" s="15"/>
      <c r="D532" s="15"/>
      <c r="E532" s="727"/>
      <c r="F532" s="15"/>
      <c r="G532" s="15"/>
      <c r="H532" s="58" t="str">
        <f t="array" ref="H532">IF(ISERROR(INDEX(גיליון3!$U$14:$X$28,MATCH('דיווח פרטני'!G532,גיליון3!$T$14:$T$28,0),MATCH('דיווח פרטני'!C532,גיליון3!$U$13:$X$13,0)))," ",INDEX(גיליון3!$U$14:$X$28,MATCH('דיווח פרטני'!G532,גיליון3!$T$14:$T$28,0),MATCH('דיווח פרטני'!C532,גיליון3!$U$13:$X$13,0)))</f>
        <v xml:space="preserve"> </v>
      </c>
      <c r="I532" s="15"/>
      <c r="J532" s="15"/>
    </row>
    <row r="533" spans="1:10" ht="18" customHeight="1" thickBot="1" x14ac:dyDescent="0.35">
      <c r="A533" s="15"/>
      <c r="B533" s="15"/>
      <c r="C533" s="15"/>
      <c r="D533" s="15"/>
      <c r="E533" s="727"/>
      <c r="F533" s="15"/>
      <c r="G533" s="15"/>
      <c r="H533" s="58" t="str">
        <f t="array" ref="H533">IF(ISERROR(INDEX(גיליון3!$U$14:$X$28,MATCH('דיווח פרטני'!G533,גיליון3!$T$14:$T$28,0),MATCH('דיווח פרטני'!C533,גיליון3!$U$13:$X$13,0)))," ",INDEX(גיליון3!$U$14:$X$28,MATCH('דיווח פרטני'!G533,גיליון3!$T$14:$T$28,0),MATCH('דיווח פרטני'!C533,גיליון3!$U$13:$X$13,0)))</f>
        <v xml:space="preserve"> </v>
      </c>
      <c r="I533" s="15"/>
      <c r="J533" s="15"/>
    </row>
    <row r="534" spans="1:10" ht="18" customHeight="1" thickBot="1" x14ac:dyDescent="0.35">
      <c r="A534" s="15"/>
      <c r="B534" s="15"/>
      <c r="C534" s="15"/>
      <c r="D534" s="15"/>
      <c r="E534" s="727"/>
      <c r="F534" s="15"/>
      <c r="G534" s="15"/>
      <c r="H534" s="58" t="str">
        <f t="array" ref="H534">IF(ISERROR(INDEX(גיליון3!$U$14:$X$28,MATCH('דיווח פרטני'!G534,גיליון3!$T$14:$T$28,0),MATCH('דיווח פרטני'!C534,גיליון3!$U$13:$X$13,0)))," ",INDEX(גיליון3!$U$14:$X$28,MATCH('דיווח פרטני'!G534,גיליון3!$T$14:$T$28,0),MATCH('דיווח פרטני'!C534,גיליון3!$U$13:$X$13,0)))</f>
        <v xml:space="preserve"> </v>
      </c>
      <c r="I534" s="15"/>
      <c r="J534" s="15"/>
    </row>
    <row r="535" spans="1:10" ht="18" customHeight="1" thickBot="1" x14ac:dyDescent="0.35">
      <c r="A535" s="15"/>
      <c r="B535" s="15"/>
      <c r="C535" s="15"/>
      <c r="D535" s="15"/>
      <c r="E535" s="727"/>
      <c r="F535" s="15"/>
      <c r="G535" s="15"/>
      <c r="H535" s="58" t="str">
        <f t="array" ref="H535">IF(ISERROR(INDEX(גיליון3!$U$14:$X$28,MATCH('דיווח פרטני'!G535,גיליון3!$T$14:$T$28,0),MATCH('דיווח פרטני'!C535,גיליון3!$U$13:$X$13,0)))," ",INDEX(גיליון3!$U$14:$X$28,MATCH('דיווח פרטני'!G535,גיליון3!$T$14:$T$28,0),MATCH('דיווח פרטני'!C535,גיליון3!$U$13:$X$13,0)))</f>
        <v xml:space="preserve"> </v>
      </c>
      <c r="I535" s="15"/>
      <c r="J535" s="15"/>
    </row>
    <row r="536" spans="1:10" ht="18" customHeight="1" thickBot="1" x14ac:dyDescent="0.35">
      <c r="A536" s="15"/>
      <c r="B536" s="15"/>
      <c r="C536" s="15"/>
      <c r="D536" s="15"/>
      <c r="E536" s="727"/>
      <c r="F536" s="15"/>
      <c r="G536" s="15"/>
      <c r="H536" s="58" t="str">
        <f t="array" ref="H536">IF(ISERROR(INDEX(גיליון3!$U$14:$X$28,MATCH('דיווח פרטני'!G536,גיליון3!$T$14:$T$28,0),MATCH('דיווח פרטני'!C536,גיליון3!$U$13:$X$13,0)))," ",INDEX(גיליון3!$U$14:$X$28,MATCH('דיווח פרטני'!G536,גיליון3!$T$14:$T$28,0),MATCH('דיווח פרטני'!C536,גיליון3!$U$13:$X$13,0)))</f>
        <v xml:space="preserve"> </v>
      </c>
      <c r="I536" s="15"/>
      <c r="J536" s="15"/>
    </row>
    <row r="537" spans="1:10" ht="18" customHeight="1" thickBot="1" x14ac:dyDescent="0.35">
      <c r="A537" s="15"/>
      <c r="B537" s="15"/>
      <c r="C537" s="15"/>
      <c r="D537" s="15"/>
      <c r="E537" s="727"/>
      <c r="F537" s="15"/>
      <c r="G537" s="15"/>
      <c r="H537" s="58" t="str">
        <f t="array" ref="H537">IF(ISERROR(INDEX(גיליון3!$U$14:$X$28,MATCH('דיווח פרטני'!G537,גיליון3!$T$14:$T$28,0),MATCH('דיווח פרטני'!C537,גיליון3!$U$13:$X$13,0)))," ",INDEX(גיליון3!$U$14:$X$28,MATCH('דיווח פרטני'!G537,גיליון3!$T$14:$T$28,0),MATCH('דיווח פרטני'!C537,גיליון3!$U$13:$X$13,0)))</f>
        <v xml:space="preserve"> </v>
      </c>
      <c r="I537" s="15"/>
      <c r="J537" s="15"/>
    </row>
    <row r="538" spans="1:10" ht="18" customHeight="1" thickBot="1" x14ac:dyDescent="0.35">
      <c r="A538" s="15"/>
      <c r="B538" s="15"/>
      <c r="C538" s="15"/>
      <c r="D538" s="15"/>
      <c r="E538" s="727"/>
      <c r="F538" s="15"/>
      <c r="G538" s="15"/>
      <c r="H538" s="58" t="str">
        <f t="array" ref="H538">IF(ISERROR(INDEX(גיליון3!$U$14:$X$28,MATCH('דיווח פרטני'!G538,גיליון3!$T$14:$T$28,0),MATCH('דיווח פרטני'!C538,גיליון3!$U$13:$X$13,0)))," ",INDEX(גיליון3!$U$14:$X$28,MATCH('דיווח פרטני'!G538,גיליון3!$T$14:$T$28,0),MATCH('דיווח פרטני'!C538,גיליון3!$U$13:$X$13,0)))</f>
        <v xml:space="preserve"> </v>
      </c>
      <c r="I538" s="15"/>
      <c r="J538" s="15"/>
    </row>
    <row r="539" spans="1:10" ht="18" customHeight="1" thickBot="1" x14ac:dyDescent="0.35">
      <c r="A539" s="15"/>
      <c r="B539" s="15"/>
      <c r="C539" s="15"/>
      <c r="D539" s="15"/>
      <c r="E539" s="727"/>
      <c r="F539" s="15"/>
      <c r="G539" s="15"/>
      <c r="H539" s="58" t="str">
        <f t="array" ref="H539">IF(ISERROR(INDEX(גיליון3!$U$14:$X$28,MATCH('דיווח פרטני'!G539,גיליון3!$T$14:$T$28,0),MATCH('דיווח פרטני'!C539,גיליון3!$U$13:$X$13,0)))," ",INDEX(גיליון3!$U$14:$X$28,MATCH('דיווח פרטני'!G539,גיליון3!$T$14:$T$28,0),MATCH('דיווח פרטני'!C539,גיליון3!$U$13:$X$13,0)))</f>
        <v xml:space="preserve"> </v>
      </c>
      <c r="I539" s="15"/>
      <c r="J539" s="15"/>
    </row>
    <row r="540" spans="1:10" ht="18" customHeight="1" thickBot="1" x14ac:dyDescent="0.35">
      <c r="A540" s="15"/>
      <c r="B540" s="15"/>
      <c r="C540" s="15"/>
      <c r="D540" s="15"/>
      <c r="E540" s="727"/>
      <c r="F540" s="15"/>
      <c r="G540" s="15"/>
      <c r="H540" s="58" t="str">
        <f t="array" ref="H540">IF(ISERROR(INDEX(גיליון3!$U$14:$X$28,MATCH('דיווח פרטני'!G540,גיליון3!$T$14:$T$28,0),MATCH('דיווח פרטני'!C540,גיליון3!$U$13:$X$13,0)))," ",INDEX(גיליון3!$U$14:$X$28,MATCH('דיווח פרטני'!G540,גיליון3!$T$14:$T$28,0),MATCH('דיווח פרטני'!C540,גיליון3!$U$13:$X$13,0)))</f>
        <v xml:space="preserve"> </v>
      </c>
      <c r="I540" s="15"/>
      <c r="J540" s="15"/>
    </row>
    <row r="541" spans="1:10" ht="18" customHeight="1" thickBot="1" x14ac:dyDescent="0.35">
      <c r="A541" s="15"/>
      <c r="B541" s="15"/>
      <c r="C541" s="15"/>
      <c r="D541" s="15"/>
      <c r="E541" s="727"/>
      <c r="F541" s="15"/>
      <c r="G541" s="15"/>
      <c r="H541" s="58" t="str">
        <f t="array" ref="H541">IF(ISERROR(INDEX(גיליון3!$U$14:$X$28,MATCH('דיווח פרטני'!G541,גיליון3!$T$14:$T$28,0),MATCH('דיווח פרטני'!C541,גיליון3!$U$13:$X$13,0)))," ",INDEX(גיליון3!$U$14:$X$28,MATCH('דיווח פרטני'!G541,גיליון3!$T$14:$T$28,0),MATCH('דיווח פרטני'!C541,גיליון3!$U$13:$X$13,0)))</f>
        <v xml:space="preserve"> </v>
      </c>
      <c r="I541" s="15"/>
      <c r="J541" s="15"/>
    </row>
    <row r="542" spans="1:10" ht="18" customHeight="1" thickBot="1" x14ac:dyDescent="0.35">
      <c r="A542" s="15"/>
      <c r="B542" s="15"/>
      <c r="C542" s="15"/>
      <c r="D542" s="15"/>
      <c r="E542" s="727"/>
      <c r="F542" s="15"/>
      <c r="G542" s="15"/>
      <c r="H542" s="58" t="str">
        <f t="array" ref="H542">IF(ISERROR(INDEX(גיליון3!$U$14:$X$28,MATCH('דיווח פרטני'!G542,גיליון3!$T$14:$T$28,0),MATCH('דיווח פרטני'!C542,גיליון3!$U$13:$X$13,0)))," ",INDEX(גיליון3!$U$14:$X$28,MATCH('דיווח פרטני'!G542,גיליון3!$T$14:$T$28,0),MATCH('דיווח פרטני'!C542,גיליון3!$U$13:$X$13,0)))</f>
        <v xml:space="preserve"> </v>
      </c>
      <c r="I542" s="15"/>
      <c r="J542" s="15"/>
    </row>
    <row r="543" spans="1:10" ht="18" customHeight="1" thickBot="1" x14ac:dyDescent="0.35">
      <c r="A543" s="15"/>
      <c r="B543" s="15"/>
      <c r="C543" s="15"/>
      <c r="D543" s="15"/>
      <c r="E543" s="727"/>
      <c r="F543" s="15"/>
      <c r="G543" s="15"/>
      <c r="H543" s="58" t="str">
        <f t="array" ref="H543">IF(ISERROR(INDEX(גיליון3!$U$14:$X$28,MATCH('דיווח פרטני'!G543,גיליון3!$T$14:$T$28,0),MATCH('דיווח פרטני'!C543,גיליון3!$U$13:$X$13,0)))," ",INDEX(גיליון3!$U$14:$X$28,MATCH('דיווח פרטני'!G543,גיליון3!$T$14:$T$28,0),MATCH('דיווח פרטני'!C543,גיליון3!$U$13:$X$13,0)))</f>
        <v xml:space="preserve"> </v>
      </c>
      <c r="I543" s="15"/>
      <c r="J543" s="15"/>
    </row>
    <row r="544" spans="1:10" ht="18" customHeight="1" thickBot="1" x14ac:dyDescent="0.35">
      <c r="A544" s="15"/>
      <c r="B544" s="15"/>
      <c r="C544" s="15"/>
      <c r="D544" s="15"/>
      <c r="E544" s="727"/>
      <c r="F544" s="15"/>
      <c r="G544" s="15"/>
      <c r="H544" s="58" t="str">
        <f t="array" ref="H544">IF(ISERROR(INDEX(גיליון3!$U$14:$X$28,MATCH('דיווח פרטני'!G544,גיליון3!$T$14:$T$28,0),MATCH('דיווח פרטני'!C544,גיליון3!$U$13:$X$13,0)))," ",INDEX(גיליון3!$U$14:$X$28,MATCH('דיווח פרטני'!G544,גיליון3!$T$14:$T$28,0),MATCH('דיווח פרטני'!C544,גיליון3!$U$13:$X$13,0)))</f>
        <v xml:space="preserve"> </v>
      </c>
      <c r="I544" s="15"/>
      <c r="J544" s="15"/>
    </row>
    <row r="545" spans="1:10" ht="18" customHeight="1" thickBot="1" x14ac:dyDescent="0.35">
      <c r="A545" s="15"/>
      <c r="B545" s="15"/>
      <c r="C545" s="15"/>
      <c r="D545" s="15"/>
      <c r="E545" s="727"/>
      <c r="F545" s="15"/>
      <c r="G545" s="15"/>
      <c r="H545" s="58" t="str">
        <f t="array" ref="H545">IF(ISERROR(INDEX(גיליון3!$U$14:$X$28,MATCH('דיווח פרטני'!G545,גיליון3!$T$14:$T$28,0),MATCH('דיווח פרטני'!C545,גיליון3!$U$13:$X$13,0)))," ",INDEX(גיליון3!$U$14:$X$28,MATCH('דיווח פרטני'!G545,גיליון3!$T$14:$T$28,0),MATCH('דיווח פרטני'!C545,גיליון3!$U$13:$X$13,0)))</f>
        <v xml:space="preserve"> </v>
      </c>
      <c r="I545" s="15"/>
      <c r="J545" s="15"/>
    </row>
    <row r="546" spans="1:10" ht="18" customHeight="1" thickBot="1" x14ac:dyDescent="0.35">
      <c r="A546" s="15"/>
      <c r="B546" s="15"/>
      <c r="C546" s="15"/>
      <c r="D546" s="15"/>
      <c r="E546" s="727"/>
      <c r="F546" s="15"/>
      <c r="G546" s="15"/>
      <c r="H546" s="58" t="str">
        <f t="array" ref="H546">IF(ISERROR(INDEX(גיליון3!$U$14:$X$28,MATCH('דיווח פרטני'!G546,גיליון3!$T$14:$T$28,0),MATCH('דיווח פרטני'!C546,גיליון3!$U$13:$X$13,0)))," ",INDEX(גיליון3!$U$14:$X$28,MATCH('דיווח פרטני'!G546,גיליון3!$T$14:$T$28,0),MATCH('דיווח פרטני'!C546,גיליון3!$U$13:$X$13,0)))</f>
        <v xml:space="preserve"> </v>
      </c>
      <c r="I546" s="15"/>
      <c r="J546" s="15"/>
    </row>
    <row r="547" spans="1:10" ht="18" customHeight="1" thickBot="1" x14ac:dyDescent="0.35">
      <c r="A547" s="15"/>
      <c r="B547" s="15"/>
      <c r="C547" s="15"/>
      <c r="D547" s="15"/>
      <c r="E547" s="727"/>
      <c r="F547" s="15"/>
      <c r="G547" s="15"/>
      <c r="H547" s="58" t="str">
        <f t="array" ref="H547">IF(ISERROR(INDEX(גיליון3!$U$14:$X$28,MATCH('דיווח פרטני'!G547,גיליון3!$T$14:$T$28,0),MATCH('דיווח פרטני'!C547,גיליון3!$U$13:$X$13,0)))," ",INDEX(גיליון3!$U$14:$X$28,MATCH('דיווח פרטני'!G547,גיליון3!$T$14:$T$28,0),MATCH('דיווח פרטני'!C547,גיליון3!$U$13:$X$13,0)))</f>
        <v xml:space="preserve"> </v>
      </c>
      <c r="I547" s="15"/>
      <c r="J547" s="15"/>
    </row>
    <row r="548" spans="1:10" ht="18" customHeight="1" thickBot="1" x14ac:dyDescent="0.35">
      <c r="A548" s="15"/>
      <c r="B548" s="15"/>
      <c r="C548" s="15"/>
      <c r="D548" s="15"/>
      <c r="E548" s="727"/>
      <c r="F548" s="15"/>
      <c r="G548" s="15"/>
      <c r="H548" s="58" t="str">
        <f t="array" ref="H548">IF(ISERROR(INDEX(גיליון3!$U$14:$X$28,MATCH('דיווח פרטני'!G548,גיליון3!$T$14:$T$28,0),MATCH('דיווח פרטני'!C548,גיליון3!$U$13:$X$13,0)))," ",INDEX(גיליון3!$U$14:$X$28,MATCH('דיווח פרטני'!G548,גיליון3!$T$14:$T$28,0),MATCH('דיווח פרטני'!C548,גיליון3!$U$13:$X$13,0)))</f>
        <v xml:space="preserve"> </v>
      </c>
      <c r="I548" s="15"/>
      <c r="J548" s="15"/>
    </row>
    <row r="549" spans="1:10" ht="18" customHeight="1" thickBot="1" x14ac:dyDescent="0.35">
      <c r="A549" s="15"/>
      <c r="B549" s="15"/>
      <c r="C549" s="15"/>
      <c r="D549" s="15"/>
      <c r="E549" s="727"/>
      <c r="F549" s="15"/>
      <c r="G549" s="15"/>
      <c r="H549" s="58" t="str">
        <f t="array" ref="H549">IF(ISERROR(INDEX(גיליון3!$U$14:$X$28,MATCH('דיווח פרטני'!G549,גיליון3!$T$14:$T$28,0),MATCH('דיווח פרטני'!C549,גיליון3!$U$13:$X$13,0)))," ",INDEX(גיליון3!$U$14:$X$28,MATCH('דיווח פרטני'!G549,גיליון3!$T$14:$T$28,0),MATCH('דיווח פרטני'!C549,גיליון3!$U$13:$X$13,0)))</f>
        <v xml:space="preserve"> </v>
      </c>
      <c r="I549" s="15"/>
      <c r="J549" s="15"/>
    </row>
    <row r="550" spans="1:10" ht="18" customHeight="1" thickBot="1" x14ac:dyDescent="0.35">
      <c r="A550" s="15"/>
      <c r="B550" s="15"/>
      <c r="C550" s="15"/>
      <c r="D550" s="15"/>
      <c r="E550" s="727"/>
      <c r="F550" s="15"/>
      <c r="G550" s="15"/>
      <c r="H550" s="58" t="str">
        <f t="array" ref="H550">IF(ISERROR(INDEX(גיליון3!$U$14:$X$28,MATCH('דיווח פרטני'!G550,גיליון3!$T$14:$T$28,0),MATCH('דיווח פרטני'!C550,גיליון3!$U$13:$X$13,0)))," ",INDEX(גיליון3!$U$14:$X$28,MATCH('דיווח פרטני'!G550,גיליון3!$T$14:$T$28,0),MATCH('דיווח פרטני'!C550,גיליון3!$U$13:$X$13,0)))</f>
        <v xml:space="preserve"> </v>
      </c>
      <c r="I550" s="15"/>
      <c r="J550" s="15"/>
    </row>
    <row r="551" spans="1:10" ht="18" customHeight="1" thickBot="1" x14ac:dyDescent="0.35">
      <c r="A551" s="15"/>
      <c r="B551" s="15"/>
      <c r="C551" s="15"/>
      <c r="D551" s="15"/>
      <c r="E551" s="727"/>
      <c r="F551" s="15"/>
      <c r="G551" s="15"/>
      <c r="H551" s="58" t="str">
        <f t="array" ref="H551">IF(ISERROR(INDEX(גיליון3!$U$14:$X$28,MATCH('דיווח פרטני'!G551,גיליון3!$T$14:$T$28,0),MATCH('דיווח פרטני'!C551,גיליון3!$U$13:$X$13,0)))," ",INDEX(גיליון3!$U$14:$X$28,MATCH('דיווח פרטני'!G551,גיליון3!$T$14:$T$28,0),MATCH('דיווח פרטני'!C551,גיליון3!$U$13:$X$13,0)))</f>
        <v xml:space="preserve"> </v>
      </c>
      <c r="I551" s="15"/>
      <c r="J551" s="15"/>
    </row>
    <row r="552" spans="1:10" ht="18" customHeight="1" thickBot="1" x14ac:dyDescent="0.35">
      <c r="A552" s="15"/>
      <c r="B552" s="15"/>
      <c r="C552" s="15"/>
      <c r="D552" s="15"/>
      <c r="E552" s="727"/>
      <c r="F552" s="15"/>
      <c r="G552" s="15"/>
      <c r="H552" s="58" t="str">
        <f t="array" ref="H552">IF(ISERROR(INDEX(גיליון3!$U$14:$X$28,MATCH('דיווח פרטני'!G552,גיליון3!$T$14:$T$28,0),MATCH('דיווח פרטני'!C552,גיליון3!$U$13:$X$13,0)))," ",INDEX(גיליון3!$U$14:$X$28,MATCH('דיווח פרטני'!G552,גיליון3!$T$14:$T$28,0),MATCH('דיווח פרטני'!C552,גיליון3!$U$13:$X$13,0)))</f>
        <v xml:space="preserve"> </v>
      </c>
      <c r="I552" s="15"/>
      <c r="J552" s="15"/>
    </row>
    <row r="553" spans="1:10" ht="18" customHeight="1" thickBot="1" x14ac:dyDescent="0.35">
      <c r="A553" s="15"/>
      <c r="B553" s="15"/>
      <c r="C553" s="15"/>
      <c r="D553" s="15"/>
      <c r="E553" s="727"/>
      <c r="F553" s="15"/>
      <c r="G553" s="15"/>
      <c r="H553" s="58" t="str">
        <f t="array" ref="H553">IF(ISERROR(INDEX(גיליון3!$U$14:$X$28,MATCH('דיווח פרטני'!G553,גיליון3!$T$14:$T$28,0),MATCH('דיווח פרטני'!C553,גיליון3!$U$13:$X$13,0)))," ",INDEX(גיליון3!$U$14:$X$28,MATCH('דיווח פרטני'!G553,גיליון3!$T$14:$T$28,0),MATCH('דיווח פרטני'!C553,גיליון3!$U$13:$X$13,0)))</f>
        <v xml:space="preserve"> </v>
      </c>
      <c r="I553" s="15"/>
      <c r="J553" s="15"/>
    </row>
    <row r="554" spans="1:10" ht="18" customHeight="1" thickBot="1" x14ac:dyDescent="0.35">
      <c r="A554" s="15"/>
      <c r="B554" s="15"/>
      <c r="C554" s="15"/>
      <c r="D554" s="15"/>
      <c r="E554" s="727"/>
      <c r="F554" s="15"/>
      <c r="G554" s="15"/>
      <c r="H554" s="58" t="str">
        <f t="array" ref="H554">IF(ISERROR(INDEX(גיליון3!$U$14:$X$28,MATCH('דיווח פרטני'!G554,גיליון3!$T$14:$T$28,0),MATCH('דיווח פרטני'!C554,גיליון3!$U$13:$X$13,0)))," ",INDEX(גיליון3!$U$14:$X$28,MATCH('דיווח פרטני'!G554,גיליון3!$T$14:$T$28,0),MATCH('דיווח פרטני'!C554,גיליון3!$U$13:$X$13,0)))</f>
        <v xml:space="preserve"> </v>
      </c>
      <c r="I554" s="15"/>
      <c r="J554" s="15"/>
    </row>
    <row r="555" spans="1:10" ht="18" customHeight="1" thickBot="1" x14ac:dyDescent="0.35">
      <c r="A555" s="15"/>
      <c r="B555" s="15"/>
      <c r="C555" s="15"/>
      <c r="D555" s="15"/>
      <c r="E555" s="727"/>
      <c r="F555" s="15"/>
      <c r="G555" s="15"/>
      <c r="H555" s="58" t="str">
        <f t="array" ref="H555">IF(ISERROR(INDEX(גיליון3!$U$14:$X$28,MATCH('דיווח פרטני'!G555,גיליון3!$T$14:$T$28,0),MATCH('דיווח פרטני'!C555,גיליון3!$U$13:$X$13,0)))," ",INDEX(גיליון3!$U$14:$X$28,MATCH('דיווח פרטני'!G555,גיליון3!$T$14:$T$28,0),MATCH('דיווח פרטני'!C555,גיליון3!$U$13:$X$13,0)))</f>
        <v xml:space="preserve"> </v>
      </c>
      <c r="I555" s="15"/>
      <c r="J555" s="15"/>
    </row>
    <row r="556" spans="1:10" ht="18" customHeight="1" thickBot="1" x14ac:dyDescent="0.35">
      <c r="A556" s="15"/>
      <c r="B556" s="15"/>
      <c r="C556" s="15"/>
      <c r="D556" s="15"/>
      <c r="E556" s="727"/>
      <c r="F556" s="15"/>
      <c r="G556" s="15"/>
      <c r="H556" s="58" t="str">
        <f t="array" ref="H556">IF(ISERROR(INDEX(גיליון3!$U$14:$X$28,MATCH('דיווח פרטני'!G556,גיליון3!$T$14:$T$28,0),MATCH('דיווח פרטני'!C556,גיליון3!$U$13:$X$13,0)))," ",INDEX(גיליון3!$U$14:$X$28,MATCH('דיווח פרטני'!G556,גיליון3!$T$14:$T$28,0),MATCH('דיווח פרטני'!C556,גיליון3!$U$13:$X$13,0)))</f>
        <v xml:space="preserve"> </v>
      </c>
      <c r="I556" s="15"/>
      <c r="J556" s="15"/>
    </row>
    <row r="557" spans="1:10" ht="18" customHeight="1" thickBot="1" x14ac:dyDescent="0.35">
      <c r="A557" s="15"/>
      <c r="B557" s="15"/>
      <c r="C557" s="15"/>
      <c r="D557" s="15"/>
      <c r="E557" s="727"/>
      <c r="F557" s="15"/>
      <c r="G557" s="15"/>
      <c r="H557" s="58" t="str">
        <f t="array" ref="H557">IF(ISERROR(INDEX(גיליון3!$U$14:$X$28,MATCH('דיווח פרטני'!G557,גיליון3!$T$14:$T$28,0),MATCH('דיווח פרטני'!C557,גיליון3!$U$13:$X$13,0)))," ",INDEX(גיליון3!$U$14:$X$28,MATCH('דיווח פרטני'!G557,גיליון3!$T$14:$T$28,0),MATCH('דיווח פרטני'!C557,גיליון3!$U$13:$X$13,0)))</f>
        <v xml:space="preserve"> </v>
      </c>
      <c r="I557" s="15"/>
      <c r="J557" s="15"/>
    </row>
    <row r="558" spans="1:10" ht="18" customHeight="1" thickBot="1" x14ac:dyDescent="0.35">
      <c r="A558" s="15"/>
      <c r="B558" s="15"/>
      <c r="C558" s="15"/>
      <c r="D558" s="15"/>
      <c r="E558" s="727"/>
      <c r="F558" s="15"/>
      <c r="G558" s="15"/>
      <c r="H558" s="58" t="str">
        <f t="array" ref="H558">IF(ISERROR(INDEX(גיליון3!$U$14:$X$28,MATCH('דיווח פרטני'!G558,גיליון3!$T$14:$T$28,0),MATCH('דיווח פרטני'!C558,גיליון3!$U$13:$X$13,0)))," ",INDEX(גיליון3!$U$14:$X$28,MATCH('דיווח פרטני'!G558,גיליון3!$T$14:$T$28,0),MATCH('דיווח פרטני'!C558,גיליון3!$U$13:$X$13,0)))</f>
        <v xml:space="preserve"> </v>
      </c>
      <c r="I558" s="15"/>
      <c r="J558" s="15"/>
    </row>
    <row r="559" spans="1:10" ht="18" customHeight="1" thickBot="1" x14ac:dyDescent="0.35">
      <c r="A559" s="15"/>
      <c r="B559" s="15"/>
      <c r="C559" s="15"/>
      <c r="D559" s="15"/>
      <c r="E559" s="727"/>
      <c r="F559" s="15"/>
      <c r="G559" s="15"/>
      <c r="H559" s="58" t="str">
        <f t="array" ref="H559">IF(ISERROR(INDEX(גיליון3!$U$14:$X$28,MATCH('דיווח פרטני'!G559,גיליון3!$T$14:$T$28,0),MATCH('דיווח פרטני'!C559,גיליון3!$U$13:$X$13,0)))," ",INDEX(גיליון3!$U$14:$X$28,MATCH('דיווח פרטני'!G559,גיליון3!$T$14:$T$28,0),MATCH('דיווח פרטני'!C559,גיליון3!$U$13:$X$13,0)))</f>
        <v xml:space="preserve"> </v>
      </c>
      <c r="I559" s="15"/>
      <c r="J559" s="15"/>
    </row>
    <row r="560" spans="1:10" ht="18" customHeight="1" thickBot="1" x14ac:dyDescent="0.35">
      <c r="A560" s="15"/>
      <c r="B560" s="15"/>
      <c r="C560" s="15"/>
      <c r="D560" s="15"/>
      <c r="E560" s="727"/>
      <c r="F560" s="15"/>
      <c r="G560" s="15"/>
      <c r="H560" s="58" t="str">
        <f t="array" ref="H560">IF(ISERROR(INDEX(גיליון3!$U$14:$X$28,MATCH('דיווח פרטני'!G560,גיליון3!$T$14:$T$28,0),MATCH('דיווח פרטני'!C560,גיליון3!$U$13:$X$13,0)))," ",INDEX(גיליון3!$U$14:$X$28,MATCH('דיווח פרטני'!G560,גיליון3!$T$14:$T$28,0),MATCH('דיווח פרטני'!C560,גיליון3!$U$13:$X$13,0)))</f>
        <v xml:space="preserve"> </v>
      </c>
      <c r="I560" s="15"/>
      <c r="J560" s="15"/>
    </row>
    <row r="561" spans="1:10" ht="18" customHeight="1" thickBot="1" x14ac:dyDescent="0.35">
      <c r="A561" s="15"/>
      <c r="B561" s="15"/>
      <c r="C561" s="15"/>
      <c r="D561" s="15"/>
      <c r="E561" s="727"/>
      <c r="F561" s="15"/>
      <c r="G561" s="15"/>
      <c r="H561" s="58" t="str">
        <f t="array" ref="H561">IF(ISERROR(INDEX(גיליון3!$U$14:$X$28,MATCH('דיווח פרטני'!G561,גיליון3!$T$14:$T$28,0),MATCH('דיווח פרטני'!C561,גיליון3!$U$13:$X$13,0)))," ",INDEX(גיליון3!$U$14:$X$28,MATCH('דיווח פרטני'!G561,גיליון3!$T$14:$T$28,0),MATCH('דיווח פרטני'!C561,גיליון3!$U$13:$X$13,0)))</f>
        <v xml:space="preserve"> </v>
      </c>
      <c r="I561" s="15"/>
      <c r="J561" s="15"/>
    </row>
    <row r="562" spans="1:10" ht="18" customHeight="1" thickBot="1" x14ac:dyDescent="0.35">
      <c r="A562" s="15"/>
      <c r="B562" s="15"/>
      <c r="C562" s="15"/>
      <c r="D562" s="15"/>
      <c r="E562" s="727"/>
      <c r="F562" s="15"/>
      <c r="G562" s="15"/>
      <c r="H562" s="58" t="str">
        <f t="array" ref="H562">IF(ISERROR(INDEX(גיליון3!$U$14:$X$28,MATCH('דיווח פרטני'!G562,גיליון3!$T$14:$T$28,0),MATCH('דיווח פרטני'!C562,גיליון3!$U$13:$X$13,0)))," ",INDEX(גיליון3!$U$14:$X$28,MATCH('דיווח פרטני'!G562,גיליון3!$T$14:$T$28,0),MATCH('דיווח פרטני'!C562,גיליון3!$U$13:$X$13,0)))</f>
        <v xml:space="preserve"> </v>
      </c>
      <c r="I562" s="15"/>
      <c r="J562" s="15"/>
    </row>
    <row r="563" spans="1:10" ht="18" customHeight="1" thickBot="1" x14ac:dyDescent="0.35">
      <c r="A563" s="15"/>
      <c r="B563" s="15"/>
      <c r="C563" s="15"/>
      <c r="D563" s="15"/>
      <c r="E563" s="727"/>
      <c r="F563" s="15"/>
      <c r="G563" s="15"/>
      <c r="H563" s="58" t="str">
        <f t="array" ref="H563">IF(ISERROR(INDEX(גיליון3!$U$14:$X$28,MATCH('דיווח פרטני'!G563,גיליון3!$T$14:$T$28,0),MATCH('דיווח פרטני'!C563,גיליון3!$U$13:$X$13,0)))," ",INDEX(גיליון3!$U$14:$X$28,MATCH('דיווח פרטני'!G563,גיליון3!$T$14:$T$28,0),MATCH('דיווח פרטני'!C563,גיליון3!$U$13:$X$13,0)))</f>
        <v xml:space="preserve"> </v>
      </c>
      <c r="I563" s="15"/>
      <c r="J563" s="15"/>
    </row>
    <row r="564" spans="1:10" ht="18" customHeight="1" thickBot="1" x14ac:dyDescent="0.35">
      <c r="A564" s="15"/>
      <c r="B564" s="15"/>
      <c r="C564" s="15"/>
      <c r="D564" s="15"/>
      <c r="E564" s="727"/>
      <c r="F564" s="15"/>
      <c r="G564" s="15"/>
      <c r="H564" s="58" t="str">
        <f t="array" ref="H564">IF(ISERROR(INDEX(גיליון3!$U$14:$X$28,MATCH('דיווח פרטני'!G564,גיליון3!$T$14:$T$28,0),MATCH('דיווח פרטני'!C564,גיליון3!$U$13:$X$13,0)))," ",INDEX(גיליון3!$U$14:$X$28,MATCH('דיווח פרטני'!G564,גיליון3!$T$14:$T$28,0),MATCH('דיווח פרטני'!C564,גיליון3!$U$13:$X$13,0)))</f>
        <v xml:space="preserve"> </v>
      </c>
      <c r="I564" s="15"/>
      <c r="J564" s="15"/>
    </row>
    <row r="565" spans="1:10" ht="18" customHeight="1" thickBot="1" x14ac:dyDescent="0.35">
      <c r="A565" s="15"/>
      <c r="B565" s="15"/>
      <c r="C565" s="15"/>
      <c r="D565" s="15"/>
      <c r="E565" s="727"/>
      <c r="F565" s="15"/>
      <c r="G565" s="15"/>
      <c r="H565" s="58" t="str">
        <f t="array" ref="H565">IF(ISERROR(INDEX(גיליון3!$U$14:$X$28,MATCH('דיווח פרטני'!G565,גיליון3!$T$14:$T$28,0),MATCH('דיווח פרטני'!C565,גיליון3!$U$13:$X$13,0)))," ",INDEX(גיליון3!$U$14:$X$28,MATCH('דיווח פרטני'!G565,גיליון3!$T$14:$T$28,0),MATCH('דיווח פרטני'!C565,גיליון3!$U$13:$X$13,0)))</f>
        <v xml:space="preserve"> </v>
      </c>
      <c r="I565" s="15"/>
      <c r="J565" s="15"/>
    </row>
    <row r="566" spans="1:10" ht="18" customHeight="1" thickBot="1" x14ac:dyDescent="0.35">
      <c r="A566" s="15"/>
      <c r="B566" s="15"/>
      <c r="C566" s="15"/>
      <c r="D566" s="15"/>
      <c r="E566" s="727"/>
      <c r="F566" s="15"/>
      <c r="G566" s="15"/>
      <c r="H566" s="58" t="str">
        <f t="array" ref="H566">IF(ISERROR(INDEX(גיליון3!$U$14:$X$28,MATCH('דיווח פרטני'!G566,גיליון3!$T$14:$T$28,0),MATCH('דיווח פרטני'!C566,גיליון3!$U$13:$X$13,0)))," ",INDEX(גיליון3!$U$14:$X$28,MATCH('דיווח פרטני'!G566,גיליון3!$T$14:$T$28,0),MATCH('דיווח פרטני'!C566,גיליון3!$U$13:$X$13,0)))</f>
        <v xml:space="preserve"> </v>
      </c>
      <c r="I566" s="15"/>
      <c r="J566" s="15"/>
    </row>
    <row r="567" spans="1:10" ht="18" customHeight="1" thickBot="1" x14ac:dyDescent="0.35">
      <c r="A567" s="15"/>
      <c r="B567" s="15"/>
      <c r="C567" s="15"/>
      <c r="D567" s="15"/>
      <c r="E567" s="727"/>
      <c r="F567" s="15"/>
      <c r="G567" s="15"/>
      <c r="H567" s="58" t="str">
        <f t="array" ref="H567">IF(ISERROR(INDEX(גיליון3!$U$14:$X$28,MATCH('דיווח פרטני'!G567,גיליון3!$T$14:$T$28,0),MATCH('דיווח פרטני'!C567,גיליון3!$U$13:$X$13,0)))," ",INDEX(גיליון3!$U$14:$X$28,MATCH('דיווח פרטני'!G567,גיליון3!$T$14:$T$28,0),MATCH('דיווח פרטני'!C567,גיליון3!$U$13:$X$13,0)))</f>
        <v xml:space="preserve"> </v>
      </c>
      <c r="I567" s="15"/>
      <c r="J567" s="15"/>
    </row>
    <row r="568" spans="1:10" ht="18" customHeight="1" thickBot="1" x14ac:dyDescent="0.35">
      <c r="A568" s="15"/>
      <c r="B568" s="15"/>
      <c r="C568" s="15"/>
      <c r="D568" s="15"/>
      <c r="E568" s="727"/>
      <c r="F568" s="15"/>
      <c r="G568" s="15"/>
      <c r="H568" s="58" t="str">
        <f t="array" ref="H568">IF(ISERROR(INDEX(גיליון3!$U$14:$X$28,MATCH('דיווח פרטני'!G568,גיליון3!$T$14:$T$28,0),MATCH('דיווח פרטני'!C568,גיליון3!$U$13:$X$13,0)))," ",INDEX(גיליון3!$U$14:$X$28,MATCH('דיווח פרטני'!G568,גיליון3!$T$14:$T$28,0),MATCH('דיווח פרטני'!C568,גיליון3!$U$13:$X$13,0)))</f>
        <v xml:space="preserve"> </v>
      </c>
      <c r="I568" s="15"/>
      <c r="J568" s="15"/>
    </row>
    <row r="569" spans="1:10" ht="18" customHeight="1" thickBot="1" x14ac:dyDescent="0.35">
      <c r="A569" s="15"/>
      <c r="B569" s="15"/>
      <c r="C569" s="15"/>
      <c r="D569" s="15"/>
      <c r="E569" s="727"/>
      <c r="F569" s="15"/>
      <c r="G569" s="15"/>
      <c r="H569" s="58" t="str">
        <f t="array" ref="H569">IF(ISERROR(INDEX(גיליון3!$U$14:$X$28,MATCH('דיווח פרטני'!G569,גיליון3!$T$14:$T$28,0),MATCH('דיווח פרטני'!C569,גיליון3!$U$13:$X$13,0)))," ",INDEX(גיליון3!$U$14:$X$28,MATCH('דיווח פרטני'!G569,גיליון3!$T$14:$T$28,0),MATCH('דיווח פרטני'!C569,גיליון3!$U$13:$X$13,0)))</f>
        <v xml:space="preserve"> </v>
      </c>
      <c r="I569" s="15"/>
      <c r="J569" s="15"/>
    </row>
    <row r="570" spans="1:10" ht="18" customHeight="1" thickBot="1" x14ac:dyDescent="0.35">
      <c r="A570" s="15"/>
      <c r="B570" s="15"/>
      <c r="C570" s="15"/>
      <c r="D570" s="15"/>
      <c r="E570" s="727"/>
      <c r="F570" s="15"/>
      <c r="G570" s="15"/>
      <c r="H570" s="58" t="str">
        <f t="array" ref="H570">IF(ISERROR(INDEX(גיליון3!$U$14:$X$28,MATCH('דיווח פרטני'!G570,גיליון3!$T$14:$T$28,0),MATCH('דיווח פרטני'!C570,גיליון3!$U$13:$X$13,0)))," ",INDEX(גיליון3!$U$14:$X$28,MATCH('דיווח פרטני'!G570,גיליון3!$T$14:$T$28,0),MATCH('דיווח פרטני'!C570,גיליון3!$U$13:$X$13,0)))</f>
        <v xml:space="preserve"> </v>
      </c>
      <c r="I570" s="15"/>
      <c r="J570" s="15"/>
    </row>
    <row r="571" spans="1:10" ht="18" customHeight="1" thickBot="1" x14ac:dyDescent="0.35">
      <c r="A571" s="15"/>
      <c r="B571" s="15"/>
      <c r="C571" s="15"/>
      <c r="D571" s="15"/>
      <c r="E571" s="727"/>
      <c r="F571" s="15"/>
      <c r="G571" s="15"/>
      <c r="H571" s="58" t="str">
        <f t="array" ref="H571">IF(ISERROR(INDEX(גיליון3!$U$14:$X$28,MATCH('דיווח פרטני'!G571,גיליון3!$T$14:$T$28,0),MATCH('דיווח פרטני'!C571,גיליון3!$U$13:$X$13,0)))," ",INDEX(גיליון3!$U$14:$X$28,MATCH('דיווח פרטני'!G571,גיליון3!$T$14:$T$28,0),MATCH('דיווח פרטני'!C571,גיליון3!$U$13:$X$13,0)))</f>
        <v xml:space="preserve"> </v>
      </c>
      <c r="I571" s="15"/>
      <c r="J571" s="15"/>
    </row>
    <row r="572" spans="1:10" ht="18" customHeight="1" thickBot="1" x14ac:dyDescent="0.35">
      <c r="A572" s="15"/>
      <c r="B572" s="15"/>
      <c r="C572" s="15"/>
      <c r="D572" s="15"/>
      <c r="E572" s="727"/>
      <c r="F572" s="15"/>
      <c r="G572" s="15"/>
      <c r="H572" s="58" t="str">
        <f t="array" ref="H572">IF(ISERROR(INDEX(גיליון3!$U$14:$X$28,MATCH('דיווח פרטני'!G572,גיליון3!$T$14:$T$28,0),MATCH('דיווח פרטני'!C572,גיליון3!$U$13:$X$13,0)))," ",INDEX(גיליון3!$U$14:$X$28,MATCH('דיווח פרטני'!G572,גיליון3!$T$14:$T$28,0),MATCH('דיווח פרטני'!C572,גיליון3!$U$13:$X$13,0)))</f>
        <v xml:space="preserve"> </v>
      </c>
      <c r="I572" s="15"/>
      <c r="J572" s="15"/>
    </row>
    <row r="573" spans="1:10" ht="18" customHeight="1" thickBot="1" x14ac:dyDescent="0.35">
      <c r="A573" s="15"/>
      <c r="B573" s="15"/>
      <c r="C573" s="15"/>
      <c r="D573" s="15"/>
      <c r="E573" s="727"/>
      <c r="F573" s="15"/>
      <c r="G573" s="15"/>
      <c r="H573" s="58" t="str">
        <f t="array" ref="H573">IF(ISERROR(INDEX(גיליון3!$U$14:$X$28,MATCH('דיווח פרטני'!G573,גיליון3!$T$14:$T$28,0),MATCH('דיווח פרטני'!C573,גיליון3!$U$13:$X$13,0)))," ",INDEX(גיליון3!$U$14:$X$28,MATCH('דיווח פרטני'!G573,גיליון3!$T$14:$T$28,0),MATCH('דיווח פרטני'!C573,גיליון3!$U$13:$X$13,0)))</f>
        <v xml:space="preserve"> </v>
      </c>
      <c r="I573" s="15"/>
      <c r="J573" s="15"/>
    </row>
    <row r="574" spans="1:10" ht="18" customHeight="1" thickBot="1" x14ac:dyDescent="0.35">
      <c r="A574" s="15"/>
      <c r="B574" s="15"/>
      <c r="C574" s="15"/>
      <c r="D574" s="15"/>
      <c r="E574" s="727"/>
      <c r="F574" s="15"/>
      <c r="G574" s="15"/>
      <c r="H574" s="58" t="str">
        <f t="array" ref="H574">IF(ISERROR(INDEX(גיליון3!$U$14:$X$28,MATCH('דיווח פרטני'!G574,גיליון3!$T$14:$T$28,0),MATCH('דיווח פרטני'!C574,גיליון3!$U$13:$X$13,0)))," ",INDEX(גיליון3!$U$14:$X$28,MATCH('דיווח פרטני'!G574,גיליון3!$T$14:$T$28,0),MATCH('דיווח פרטני'!C574,גיליון3!$U$13:$X$13,0)))</f>
        <v xml:space="preserve"> </v>
      </c>
      <c r="I574" s="15"/>
      <c r="J574" s="15"/>
    </row>
    <row r="575" spans="1:10" ht="18" customHeight="1" thickBot="1" x14ac:dyDescent="0.35">
      <c r="A575" s="15"/>
      <c r="B575" s="15"/>
      <c r="C575" s="15"/>
      <c r="D575" s="15"/>
      <c r="E575" s="727"/>
      <c r="F575" s="15"/>
      <c r="G575" s="15"/>
      <c r="H575" s="58" t="str">
        <f t="array" ref="H575">IF(ISERROR(INDEX(גיליון3!$U$14:$X$28,MATCH('דיווח פרטני'!G575,גיליון3!$T$14:$T$28,0),MATCH('דיווח פרטני'!C575,גיליון3!$U$13:$X$13,0)))," ",INDEX(גיליון3!$U$14:$X$28,MATCH('דיווח פרטני'!G575,גיליון3!$T$14:$T$28,0),MATCH('דיווח פרטני'!C575,גיליון3!$U$13:$X$13,0)))</f>
        <v xml:space="preserve"> </v>
      </c>
      <c r="I575" s="15"/>
      <c r="J575" s="15"/>
    </row>
    <row r="576" spans="1:10" ht="18" customHeight="1" thickBot="1" x14ac:dyDescent="0.35">
      <c r="A576" s="15"/>
      <c r="B576" s="15"/>
      <c r="C576" s="15"/>
      <c r="D576" s="15"/>
      <c r="E576" s="727"/>
      <c r="F576" s="15"/>
      <c r="G576" s="15"/>
      <c r="H576" s="58" t="str">
        <f t="array" ref="H576">IF(ISERROR(INDEX(גיליון3!$U$14:$X$28,MATCH('דיווח פרטני'!G576,גיליון3!$T$14:$T$28,0),MATCH('דיווח פרטני'!C576,גיליון3!$U$13:$X$13,0)))," ",INDEX(גיליון3!$U$14:$X$28,MATCH('דיווח פרטני'!G576,גיליון3!$T$14:$T$28,0),MATCH('דיווח פרטני'!C576,גיליון3!$U$13:$X$13,0)))</f>
        <v xml:space="preserve"> </v>
      </c>
      <c r="I576" s="15"/>
      <c r="J576" s="15"/>
    </row>
    <row r="577" spans="1:10" ht="18" customHeight="1" thickBot="1" x14ac:dyDescent="0.35">
      <c r="A577" s="15"/>
      <c r="B577" s="15"/>
      <c r="C577" s="15"/>
      <c r="D577" s="15"/>
      <c r="E577" s="727"/>
      <c r="F577" s="15"/>
      <c r="G577" s="15"/>
      <c r="H577" s="58" t="str">
        <f t="array" ref="H577">IF(ISERROR(INDEX(גיליון3!$U$14:$X$28,MATCH('דיווח פרטני'!G577,גיליון3!$T$14:$T$28,0),MATCH('דיווח פרטני'!C577,גיליון3!$U$13:$X$13,0)))," ",INDEX(גיליון3!$U$14:$X$28,MATCH('דיווח פרטני'!G577,גיליון3!$T$14:$T$28,0),MATCH('דיווח פרטני'!C577,גיליון3!$U$13:$X$13,0)))</f>
        <v xml:space="preserve"> </v>
      </c>
      <c r="I577" s="15"/>
      <c r="J577" s="15"/>
    </row>
    <row r="578" spans="1:10" ht="18" customHeight="1" thickBot="1" x14ac:dyDescent="0.35">
      <c r="A578" s="15"/>
      <c r="B578" s="15"/>
      <c r="C578" s="15"/>
      <c r="D578" s="15"/>
      <c r="E578" s="727"/>
      <c r="F578" s="15"/>
      <c r="G578" s="15"/>
      <c r="H578" s="58" t="str">
        <f t="array" ref="H578">IF(ISERROR(INDEX(גיליון3!$U$14:$X$28,MATCH('דיווח פרטני'!G578,גיליון3!$T$14:$T$28,0),MATCH('דיווח פרטני'!C578,גיליון3!$U$13:$X$13,0)))," ",INDEX(גיליון3!$U$14:$X$28,MATCH('דיווח פרטני'!G578,גיליון3!$T$14:$T$28,0),MATCH('דיווח פרטני'!C578,גיליון3!$U$13:$X$13,0)))</f>
        <v xml:space="preserve"> </v>
      </c>
      <c r="I578" s="15"/>
      <c r="J578" s="15"/>
    </row>
    <row r="579" spans="1:10" ht="18" customHeight="1" thickBot="1" x14ac:dyDescent="0.35">
      <c r="A579" s="15"/>
      <c r="B579" s="15"/>
      <c r="C579" s="15"/>
      <c r="D579" s="15"/>
      <c r="E579" s="727"/>
      <c r="F579" s="15"/>
      <c r="G579" s="15"/>
      <c r="H579" s="58" t="str">
        <f t="array" ref="H579">IF(ISERROR(INDEX(גיליון3!$U$14:$X$28,MATCH('דיווח פרטני'!G579,גיליון3!$T$14:$T$28,0),MATCH('דיווח פרטני'!C579,גיליון3!$U$13:$X$13,0)))," ",INDEX(גיליון3!$U$14:$X$28,MATCH('דיווח פרטני'!G579,גיליון3!$T$14:$T$28,0),MATCH('דיווח פרטני'!C579,גיליון3!$U$13:$X$13,0)))</f>
        <v xml:space="preserve"> </v>
      </c>
      <c r="I579" s="15"/>
      <c r="J579" s="15"/>
    </row>
    <row r="580" spans="1:10" ht="18" customHeight="1" thickBot="1" x14ac:dyDescent="0.35">
      <c r="A580" s="15"/>
      <c r="B580" s="15"/>
      <c r="C580" s="15"/>
      <c r="D580" s="15"/>
      <c r="E580" s="727"/>
      <c r="F580" s="15"/>
      <c r="G580" s="15"/>
      <c r="H580" s="58" t="str">
        <f t="array" ref="H580">IF(ISERROR(INDEX(גיליון3!$U$14:$X$28,MATCH('דיווח פרטני'!G580,גיליון3!$T$14:$T$28,0),MATCH('דיווח פרטני'!C580,גיליון3!$U$13:$X$13,0)))," ",INDEX(גיליון3!$U$14:$X$28,MATCH('דיווח פרטני'!G580,גיליון3!$T$14:$T$28,0),MATCH('דיווח פרטני'!C580,גיליון3!$U$13:$X$13,0)))</f>
        <v xml:space="preserve"> </v>
      </c>
      <c r="I580" s="15"/>
      <c r="J580" s="15"/>
    </row>
    <row r="581" spans="1:10" ht="18" customHeight="1" thickBot="1" x14ac:dyDescent="0.35">
      <c r="A581" s="15"/>
      <c r="B581" s="15"/>
      <c r="C581" s="15"/>
      <c r="D581" s="15"/>
      <c r="E581" s="727"/>
      <c r="F581" s="15"/>
      <c r="G581" s="15"/>
      <c r="H581" s="58" t="str">
        <f t="array" ref="H581">IF(ISERROR(INDEX(גיליון3!$U$14:$X$28,MATCH('דיווח פרטני'!G581,גיליון3!$T$14:$T$28,0),MATCH('דיווח פרטני'!C581,גיליון3!$U$13:$X$13,0)))," ",INDEX(גיליון3!$U$14:$X$28,MATCH('דיווח פרטני'!G581,גיליון3!$T$14:$T$28,0),MATCH('דיווח פרטני'!C581,גיליון3!$U$13:$X$13,0)))</f>
        <v xml:space="preserve"> </v>
      </c>
      <c r="I581" s="15"/>
      <c r="J581" s="15"/>
    </row>
    <row r="582" spans="1:10" ht="18" customHeight="1" thickBot="1" x14ac:dyDescent="0.35">
      <c r="A582" s="15"/>
      <c r="B582" s="15"/>
      <c r="C582" s="15"/>
      <c r="D582" s="15"/>
      <c r="E582" s="727"/>
      <c r="F582" s="15"/>
      <c r="G582" s="15"/>
      <c r="H582" s="58" t="str">
        <f t="array" ref="H582">IF(ISERROR(INDEX(גיליון3!$U$14:$X$28,MATCH('דיווח פרטני'!G582,גיליון3!$T$14:$T$28,0),MATCH('דיווח פרטני'!C582,גיליון3!$U$13:$X$13,0)))," ",INDEX(גיליון3!$U$14:$X$28,MATCH('דיווח פרטני'!G582,גיליון3!$T$14:$T$28,0),MATCH('דיווח פרטני'!C582,גיליון3!$U$13:$X$13,0)))</f>
        <v xml:space="preserve"> </v>
      </c>
      <c r="I582" s="15"/>
      <c r="J582" s="15"/>
    </row>
    <row r="583" spans="1:10" ht="18" customHeight="1" thickBot="1" x14ac:dyDescent="0.35">
      <c r="A583" s="15"/>
      <c r="B583" s="15"/>
      <c r="C583" s="15"/>
      <c r="D583" s="15"/>
      <c r="E583" s="727"/>
      <c r="F583" s="15"/>
      <c r="G583" s="15"/>
      <c r="H583" s="58" t="str">
        <f t="array" ref="H583">IF(ISERROR(INDEX(גיליון3!$U$14:$X$28,MATCH('דיווח פרטני'!G583,גיליון3!$T$14:$T$28,0),MATCH('דיווח פרטני'!C583,גיליון3!$U$13:$X$13,0)))," ",INDEX(גיליון3!$U$14:$X$28,MATCH('דיווח פרטני'!G583,גיליון3!$T$14:$T$28,0),MATCH('דיווח פרטני'!C583,גיליון3!$U$13:$X$13,0)))</f>
        <v xml:space="preserve"> </v>
      </c>
      <c r="I583" s="15"/>
      <c r="J583" s="15"/>
    </row>
    <row r="584" spans="1:10" ht="18" customHeight="1" thickBot="1" x14ac:dyDescent="0.35">
      <c r="A584" s="15"/>
      <c r="B584" s="15"/>
      <c r="C584" s="15"/>
      <c r="D584" s="15"/>
      <c r="E584" s="727"/>
      <c r="F584" s="15"/>
      <c r="G584" s="15"/>
      <c r="H584" s="58" t="str">
        <f t="array" ref="H584">IF(ISERROR(INDEX(גיליון3!$U$14:$X$28,MATCH('דיווח פרטני'!G584,גיליון3!$T$14:$T$28,0),MATCH('דיווח פרטני'!C584,גיליון3!$U$13:$X$13,0)))," ",INDEX(גיליון3!$U$14:$X$28,MATCH('דיווח פרטני'!G584,גיליון3!$T$14:$T$28,0),MATCH('דיווח פרטני'!C584,גיליון3!$U$13:$X$13,0)))</f>
        <v xml:space="preserve"> </v>
      </c>
      <c r="I584" s="15"/>
      <c r="J584" s="15"/>
    </row>
    <row r="585" spans="1:10" ht="18" customHeight="1" thickBot="1" x14ac:dyDescent="0.35">
      <c r="A585" s="15"/>
      <c r="B585" s="15"/>
      <c r="C585" s="15"/>
      <c r="D585" s="15"/>
      <c r="E585" s="727"/>
      <c r="F585" s="15"/>
      <c r="G585" s="15"/>
      <c r="H585" s="58" t="str">
        <f t="array" ref="H585">IF(ISERROR(INDEX(גיליון3!$U$14:$X$28,MATCH('דיווח פרטני'!G585,גיליון3!$T$14:$T$28,0),MATCH('דיווח פרטני'!C585,גיליון3!$U$13:$X$13,0)))," ",INDEX(גיליון3!$U$14:$X$28,MATCH('דיווח פרטני'!G585,גיליון3!$T$14:$T$28,0),MATCH('דיווח פרטני'!C585,גיליון3!$U$13:$X$13,0)))</f>
        <v xml:space="preserve"> </v>
      </c>
      <c r="I585" s="15"/>
      <c r="J585" s="15"/>
    </row>
    <row r="586" spans="1:10" ht="18" customHeight="1" thickBot="1" x14ac:dyDescent="0.35">
      <c r="A586" s="15"/>
      <c r="B586" s="15"/>
      <c r="C586" s="15"/>
      <c r="D586" s="15"/>
      <c r="E586" s="727"/>
      <c r="F586" s="15"/>
      <c r="G586" s="15"/>
      <c r="H586" s="58" t="str">
        <f t="array" ref="H586">IF(ISERROR(INDEX(גיליון3!$U$14:$X$28,MATCH('דיווח פרטני'!G586,גיליון3!$T$14:$T$28,0),MATCH('דיווח פרטני'!C586,גיליון3!$U$13:$X$13,0)))," ",INDEX(גיליון3!$U$14:$X$28,MATCH('דיווח פרטני'!G586,גיליון3!$T$14:$T$28,0),MATCH('דיווח פרטני'!C586,גיליון3!$U$13:$X$13,0)))</f>
        <v xml:space="preserve"> </v>
      </c>
      <c r="I586" s="15"/>
      <c r="J586" s="15"/>
    </row>
    <row r="587" spans="1:10" ht="18" customHeight="1" thickBot="1" x14ac:dyDescent="0.35">
      <c r="A587" s="15"/>
      <c r="B587" s="15"/>
      <c r="C587" s="15"/>
      <c r="D587" s="15"/>
      <c r="E587" s="727"/>
      <c r="F587" s="15"/>
      <c r="G587" s="15"/>
      <c r="H587" s="58" t="str">
        <f t="array" ref="H587">IF(ISERROR(INDEX(גיליון3!$U$14:$X$28,MATCH('דיווח פרטני'!G587,גיליון3!$T$14:$T$28,0),MATCH('דיווח פרטני'!C587,גיליון3!$U$13:$X$13,0)))," ",INDEX(גיליון3!$U$14:$X$28,MATCH('דיווח פרטני'!G587,גיליון3!$T$14:$T$28,0),MATCH('דיווח פרטני'!C587,גיליון3!$U$13:$X$13,0)))</f>
        <v xml:space="preserve"> </v>
      </c>
      <c r="I587" s="15"/>
      <c r="J587" s="15"/>
    </row>
    <row r="588" spans="1:10" ht="18" customHeight="1" thickBot="1" x14ac:dyDescent="0.35">
      <c r="A588" s="15"/>
      <c r="B588" s="15"/>
      <c r="C588" s="15"/>
      <c r="D588" s="15"/>
      <c r="E588" s="727"/>
      <c r="F588" s="15"/>
      <c r="G588" s="15"/>
      <c r="H588" s="58" t="str">
        <f t="array" ref="H588">IF(ISERROR(INDEX(גיליון3!$U$14:$X$28,MATCH('דיווח פרטני'!G588,גיליון3!$T$14:$T$28,0),MATCH('דיווח פרטני'!C588,גיליון3!$U$13:$X$13,0)))," ",INDEX(גיליון3!$U$14:$X$28,MATCH('דיווח פרטני'!G588,גיליון3!$T$14:$T$28,0),MATCH('דיווח פרטני'!C588,גיליון3!$U$13:$X$13,0)))</f>
        <v xml:space="preserve"> </v>
      </c>
      <c r="I588" s="15"/>
      <c r="J588" s="15"/>
    </row>
    <row r="589" spans="1:10" ht="18" customHeight="1" thickBot="1" x14ac:dyDescent="0.35">
      <c r="A589" s="15"/>
      <c r="B589" s="15"/>
      <c r="C589" s="15"/>
      <c r="D589" s="15"/>
      <c r="E589" s="727"/>
      <c r="F589" s="15"/>
      <c r="G589" s="15"/>
      <c r="H589" s="58" t="str">
        <f t="array" ref="H589">IF(ISERROR(INDEX(גיליון3!$U$14:$X$28,MATCH('דיווח פרטני'!G589,גיליון3!$T$14:$T$28,0),MATCH('דיווח פרטני'!C589,גיליון3!$U$13:$X$13,0)))," ",INDEX(גיליון3!$U$14:$X$28,MATCH('דיווח פרטני'!G589,גיליון3!$T$14:$T$28,0),MATCH('דיווח פרטני'!C589,גיליון3!$U$13:$X$13,0)))</f>
        <v xml:space="preserve"> </v>
      </c>
      <c r="I589" s="15"/>
      <c r="J589" s="15"/>
    </row>
    <row r="590" spans="1:10" ht="18" customHeight="1" thickBot="1" x14ac:dyDescent="0.35">
      <c r="A590" s="15"/>
      <c r="B590" s="15"/>
      <c r="C590" s="15"/>
      <c r="D590" s="15"/>
      <c r="E590" s="727"/>
      <c r="F590" s="15"/>
      <c r="G590" s="15"/>
      <c r="H590" s="58" t="str">
        <f t="array" ref="H590">IF(ISERROR(INDEX(גיליון3!$U$14:$X$28,MATCH('דיווח פרטני'!G590,גיליון3!$T$14:$T$28,0),MATCH('דיווח פרטני'!C590,גיליון3!$U$13:$X$13,0)))," ",INDEX(גיליון3!$U$14:$X$28,MATCH('דיווח פרטני'!G590,גיליון3!$T$14:$T$28,0),MATCH('דיווח פרטני'!C590,גיליון3!$U$13:$X$13,0)))</f>
        <v xml:space="preserve"> </v>
      </c>
      <c r="I590" s="15"/>
      <c r="J590" s="15"/>
    </row>
    <row r="591" spans="1:10" ht="18" customHeight="1" thickBot="1" x14ac:dyDescent="0.35">
      <c r="A591" s="15"/>
      <c r="B591" s="15"/>
      <c r="C591" s="15"/>
      <c r="D591" s="15"/>
      <c r="E591" s="727"/>
      <c r="F591" s="15"/>
      <c r="G591" s="15"/>
      <c r="H591" s="58" t="str">
        <f t="array" ref="H591">IF(ISERROR(INDEX(גיליון3!$U$14:$X$28,MATCH('דיווח פרטני'!G591,גיליון3!$T$14:$T$28,0),MATCH('דיווח פרטני'!C591,גיליון3!$U$13:$X$13,0)))," ",INDEX(גיליון3!$U$14:$X$28,MATCH('דיווח פרטני'!G591,גיליון3!$T$14:$T$28,0),MATCH('דיווח פרטני'!C591,גיליון3!$U$13:$X$13,0)))</f>
        <v xml:space="preserve"> </v>
      </c>
      <c r="I591" s="15"/>
      <c r="J591" s="15"/>
    </row>
    <row r="592" spans="1:10" ht="18" customHeight="1" thickBot="1" x14ac:dyDescent="0.35">
      <c r="A592" s="15"/>
      <c r="B592" s="15"/>
      <c r="C592" s="15"/>
      <c r="D592" s="15"/>
      <c r="E592" s="727"/>
      <c r="F592" s="15"/>
      <c r="G592" s="15"/>
      <c r="H592" s="58" t="str">
        <f t="array" ref="H592">IF(ISERROR(INDEX(גיליון3!$U$14:$X$28,MATCH('דיווח פרטני'!G592,גיליון3!$T$14:$T$28,0),MATCH('דיווח פרטני'!C592,גיליון3!$U$13:$X$13,0)))," ",INDEX(גיליון3!$U$14:$X$28,MATCH('דיווח פרטני'!G592,גיליון3!$T$14:$T$28,0),MATCH('דיווח פרטני'!C592,גיליון3!$U$13:$X$13,0)))</f>
        <v xml:space="preserve"> </v>
      </c>
      <c r="I592" s="15"/>
      <c r="J592" s="15"/>
    </row>
    <row r="593" spans="1:10" ht="18" customHeight="1" thickBot="1" x14ac:dyDescent="0.35">
      <c r="A593" s="15"/>
      <c r="B593" s="15"/>
      <c r="C593" s="15"/>
      <c r="D593" s="15"/>
      <c r="E593" s="727"/>
      <c r="F593" s="15"/>
      <c r="G593" s="15"/>
      <c r="H593" s="58" t="str">
        <f t="array" ref="H593">IF(ISERROR(INDEX(גיליון3!$U$14:$X$28,MATCH('דיווח פרטני'!G593,גיליון3!$T$14:$T$28,0),MATCH('דיווח פרטני'!C593,גיליון3!$U$13:$X$13,0)))," ",INDEX(גיליון3!$U$14:$X$28,MATCH('דיווח פרטני'!G593,גיליון3!$T$14:$T$28,0),MATCH('דיווח פרטני'!C593,גיליון3!$U$13:$X$13,0)))</f>
        <v xml:space="preserve"> </v>
      </c>
      <c r="I593" s="15"/>
      <c r="J593" s="15"/>
    </row>
    <row r="594" spans="1:10" ht="18" customHeight="1" thickBot="1" x14ac:dyDescent="0.35">
      <c r="A594" s="15"/>
      <c r="B594" s="15"/>
      <c r="C594" s="15"/>
      <c r="D594" s="15"/>
      <c r="E594" s="727"/>
      <c r="F594" s="15"/>
      <c r="G594" s="15"/>
      <c r="H594" s="58" t="str">
        <f t="array" ref="H594">IF(ISERROR(INDEX(גיליון3!$U$14:$X$28,MATCH('דיווח פרטני'!G594,גיליון3!$T$14:$T$28,0),MATCH('דיווח פרטני'!C594,גיליון3!$U$13:$X$13,0)))," ",INDEX(גיליון3!$U$14:$X$28,MATCH('דיווח פרטני'!G594,גיליון3!$T$14:$T$28,0),MATCH('דיווח פרטני'!C594,גיליון3!$U$13:$X$13,0)))</f>
        <v xml:space="preserve"> </v>
      </c>
      <c r="I594" s="15"/>
      <c r="J594" s="15"/>
    </row>
    <row r="595" spans="1:10" ht="18" customHeight="1" thickBot="1" x14ac:dyDescent="0.35">
      <c r="A595" s="15"/>
      <c r="B595" s="15"/>
      <c r="C595" s="15"/>
      <c r="D595" s="15"/>
      <c r="E595" s="727"/>
      <c r="F595" s="15"/>
      <c r="G595" s="15"/>
      <c r="H595" s="58" t="str">
        <f t="array" ref="H595">IF(ISERROR(INDEX(גיליון3!$U$14:$X$28,MATCH('דיווח פרטני'!G595,גיליון3!$T$14:$T$28,0),MATCH('דיווח פרטני'!C595,גיליון3!$U$13:$X$13,0)))," ",INDEX(גיליון3!$U$14:$X$28,MATCH('דיווח פרטני'!G595,גיליון3!$T$14:$T$28,0),MATCH('דיווח פרטני'!C595,גיליון3!$U$13:$X$13,0)))</f>
        <v xml:space="preserve"> </v>
      </c>
      <c r="I595" s="15"/>
      <c r="J595" s="15"/>
    </row>
    <row r="596" spans="1:10" ht="18" customHeight="1" thickBot="1" x14ac:dyDescent="0.35">
      <c r="A596" s="15"/>
      <c r="B596" s="15"/>
      <c r="C596" s="15"/>
      <c r="D596" s="15"/>
      <c r="E596" s="727"/>
      <c r="F596" s="15"/>
      <c r="G596" s="15"/>
      <c r="H596" s="58" t="str">
        <f t="array" ref="H596">IF(ISERROR(INDEX(גיליון3!$U$14:$X$28,MATCH('דיווח פרטני'!G596,גיליון3!$T$14:$T$28,0),MATCH('דיווח פרטני'!C596,גיליון3!$U$13:$X$13,0)))," ",INDEX(גיליון3!$U$14:$X$28,MATCH('דיווח פרטני'!G596,גיליון3!$T$14:$T$28,0),MATCH('דיווח פרטני'!C596,גיליון3!$U$13:$X$13,0)))</f>
        <v xml:space="preserve"> </v>
      </c>
      <c r="I596" s="15"/>
      <c r="J596" s="15"/>
    </row>
    <row r="597" spans="1:10" ht="18" customHeight="1" thickBot="1" x14ac:dyDescent="0.35">
      <c r="A597" s="15"/>
      <c r="B597" s="15"/>
      <c r="C597" s="15"/>
      <c r="D597" s="15"/>
      <c r="E597" s="727"/>
      <c r="F597" s="15"/>
      <c r="G597" s="15"/>
      <c r="H597" s="58" t="str">
        <f t="array" ref="H597">IF(ISERROR(INDEX(גיליון3!$U$14:$X$28,MATCH('דיווח פרטני'!G597,גיליון3!$T$14:$T$28,0),MATCH('דיווח פרטני'!C597,גיליון3!$U$13:$X$13,0)))," ",INDEX(גיליון3!$U$14:$X$28,MATCH('דיווח פרטני'!G597,גיליון3!$T$14:$T$28,0),MATCH('דיווח פרטני'!C597,גיליון3!$U$13:$X$13,0)))</f>
        <v xml:space="preserve"> </v>
      </c>
      <c r="I597" s="15"/>
      <c r="J597" s="15"/>
    </row>
    <row r="598" spans="1:10" ht="18" customHeight="1" thickBot="1" x14ac:dyDescent="0.35">
      <c r="A598" s="15"/>
      <c r="B598" s="15"/>
      <c r="C598" s="15"/>
      <c r="D598" s="15"/>
      <c r="E598" s="727"/>
      <c r="F598" s="15"/>
      <c r="G598" s="15"/>
      <c r="H598" s="58" t="str">
        <f t="array" ref="H598">IF(ISERROR(INDEX(גיליון3!$U$14:$X$28,MATCH('דיווח פרטני'!G598,גיליון3!$T$14:$T$28,0),MATCH('דיווח פרטני'!C598,גיליון3!$U$13:$X$13,0)))," ",INDEX(גיליון3!$U$14:$X$28,MATCH('דיווח פרטני'!G598,גיליון3!$T$14:$T$28,0),MATCH('דיווח פרטני'!C598,גיליון3!$U$13:$X$13,0)))</f>
        <v xml:space="preserve"> </v>
      </c>
      <c r="I598" s="15"/>
      <c r="J598" s="15"/>
    </row>
    <row r="599" spans="1:10" ht="18" customHeight="1" thickBot="1" x14ac:dyDescent="0.35">
      <c r="A599" s="15"/>
      <c r="B599" s="15"/>
      <c r="C599" s="15"/>
      <c r="D599" s="15"/>
      <c r="E599" s="727"/>
      <c r="F599" s="15"/>
      <c r="G599" s="15"/>
      <c r="H599" s="58" t="str">
        <f t="array" ref="H599">IF(ISERROR(INDEX(גיליון3!$U$14:$X$28,MATCH('דיווח פרטני'!G599,גיליון3!$T$14:$T$28,0),MATCH('דיווח פרטני'!C599,גיליון3!$U$13:$X$13,0)))," ",INDEX(גיליון3!$U$14:$X$28,MATCH('דיווח פרטני'!G599,גיליון3!$T$14:$T$28,0),MATCH('דיווח פרטני'!C599,גיליון3!$U$13:$X$13,0)))</f>
        <v xml:space="preserve"> </v>
      </c>
      <c r="I599" s="15"/>
      <c r="J599" s="15"/>
    </row>
    <row r="600" spans="1:10" ht="18" customHeight="1" thickBot="1" x14ac:dyDescent="0.35">
      <c r="A600" s="15"/>
      <c r="B600" s="15"/>
      <c r="C600" s="15"/>
      <c r="D600" s="15"/>
      <c r="E600" s="727"/>
      <c r="F600" s="15"/>
      <c r="G600" s="15"/>
      <c r="H600" s="58" t="str">
        <f t="array" ref="H600">IF(ISERROR(INDEX(גיליון3!$U$14:$X$28,MATCH('דיווח פרטני'!G600,גיליון3!$T$14:$T$28,0),MATCH('דיווח פרטני'!C600,גיליון3!$U$13:$X$13,0)))," ",INDEX(גיליון3!$U$14:$X$28,MATCH('דיווח פרטני'!G600,גיליון3!$T$14:$T$28,0),MATCH('דיווח פרטני'!C600,גיליון3!$U$13:$X$13,0)))</f>
        <v xml:space="preserve"> </v>
      </c>
      <c r="I600" s="15"/>
      <c r="J600" s="15"/>
    </row>
    <row r="601" spans="1:10" ht="18" customHeight="1" thickBot="1" x14ac:dyDescent="0.35">
      <c r="A601" s="15"/>
      <c r="B601" s="15"/>
      <c r="C601" s="15"/>
      <c r="D601" s="15"/>
      <c r="E601" s="727"/>
      <c r="F601" s="15"/>
      <c r="G601" s="15"/>
      <c r="H601" s="58" t="str">
        <f t="array" ref="H601">IF(ISERROR(INDEX(גיליון3!$U$14:$X$28,MATCH('דיווח פרטני'!G601,גיליון3!$T$14:$T$28,0),MATCH('דיווח פרטני'!C601,גיליון3!$U$13:$X$13,0)))," ",INDEX(גיליון3!$U$14:$X$28,MATCH('דיווח פרטני'!G601,גיליון3!$T$14:$T$28,0),MATCH('דיווח פרטני'!C601,גיליון3!$U$13:$X$13,0)))</f>
        <v xml:space="preserve"> </v>
      </c>
      <c r="I601" s="15"/>
      <c r="J601" s="15"/>
    </row>
    <row r="602" spans="1:10" ht="18" customHeight="1" thickBot="1" x14ac:dyDescent="0.35">
      <c r="A602" s="15"/>
      <c r="B602" s="15"/>
      <c r="C602" s="15"/>
      <c r="D602" s="15"/>
      <c r="E602" s="727"/>
      <c r="F602" s="15"/>
      <c r="G602" s="15"/>
      <c r="H602" s="58" t="str">
        <f t="array" ref="H602">IF(ISERROR(INDEX(גיליון3!$U$14:$X$28,MATCH('דיווח פרטני'!G602,גיליון3!$T$14:$T$28,0),MATCH('דיווח פרטני'!C602,גיליון3!$U$13:$X$13,0)))," ",INDEX(גיליון3!$U$14:$X$28,MATCH('דיווח פרטני'!G602,גיליון3!$T$14:$T$28,0),MATCH('דיווח פרטני'!C602,גיליון3!$U$13:$X$13,0)))</f>
        <v xml:space="preserve"> </v>
      </c>
      <c r="I602" s="15"/>
      <c r="J602" s="15"/>
    </row>
    <row r="603" spans="1:10" ht="18" customHeight="1" thickBot="1" x14ac:dyDescent="0.35">
      <c r="A603" s="15"/>
      <c r="B603" s="15"/>
      <c r="C603" s="15"/>
      <c r="D603" s="15"/>
      <c r="E603" s="727"/>
      <c r="F603" s="15"/>
      <c r="G603" s="15"/>
      <c r="H603" s="58" t="str">
        <f t="array" ref="H603">IF(ISERROR(INDEX(גיליון3!$U$14:$X$28,MATCH('דיווח פרטני'!G603,גיליון3!$T$14:$T$28,0),MATCH('דיווח פרטני'!C603,גיליון3!$U$13:$X$13,0)))," ",INDEX(גיליון3!$U$14:$X$28,MATCH('דיווח פרטני'!G603,גיליון3!$T$14:$T$28,0),MATCH('דיווח פרטני'!C603,גיליון3!$U$13:$X$13,0)))</f>
        <v xml:space="preserve"> </v>
      </c>
      <c r="I603" s="15"/>
      <c r="J603" s="15"/>
    </row>
    <row r="604" spans="1:10" ht="18" customHeight="1" thickBot="1" x14ac:dyDescent="0.35">
      <c r="A604" s="15"/>
      <c r="B604" s="15"/>
      <c r="C604" s="15"/>
      <c r="D604" s="15"/>
      <c r="E604" s="727"/>
      <c r="F604" s="15"/>
      <c r="G604" s="15"/>
      <c r="H604" s="58" t="str">
        <f t="array" ref="H604">IF(ISERROR(INDEX(גיליון3!$U$14:$X$28,MATCH('דיווח פרטני'!G604,גיליון3!$T$14:$T$28,0),MATCH('דיווח פרטני'!C604,גיליון3!$U$13:$X$13,0)))," ",INDEX(גיליון3!$U$14:$X$28,MATCH('דיווח פרטני'!G604,גיליון3!$T$14:$T$28,0),MATCH('דיווח פרטני'!C604,גיליון3!$U$13:$X$13,0)))</f>
        <v xml:space="preserve"> </v>
      </c>
      <c r="I604" s="15"/>
      <c r="J604" s="15"/>
    </row>
    <row r="605" spans="1:10" ht="18" customHeight="1" thickBot="1" x14ac:dyDescent="0.35">
      <c r="A605" s="15"/>
      <c r="B605" s="15"/>
      <c r="C605" s="15"/>
      <c r="D605" s="15"/>
      <c r="E605" s="727"/>
      <c r="F605" s="15"/>
      <c r="G605" s="15"/>
      <c r="H605" s="58" t="str">
        <f t="array" ref="H605">IF(ISERROR(INDEX(גיליון3!$U$14:$X$28,MATCH('דיווח פרטני'!G605,גיליון3!$T$14:$T$28,0),MATCH('דיווח פרטני'!C605,גיליון3!$U$13:$X$13,0)))," ",INDEX(גיליון3!$U$14:$X$28,MATCH('דיווח פרטני'!G605,גיליון3!$T$14:$T$28,0),MATCH('דיווח פרטני'!C605,גיליון3!$U$13:$X$13,0)))</f>
        <v xml:space="preserve"> </v>
      </c>
      <c r="I605" s="15"/>
      <c r="J605" s="15"/>
    </row>
    <row r="606" spans="1:10" ht="18" customHeight="1" thickBot="1" x14ac:dyDescent="0.35">
      <c r="A606" s="15"/>
      <c r="B606" s="15"/>
      <c r="C606" s="15"/>
      <c r="D606" s="15"/>
      <c r="E606" s="727"/>
      <c r="F606" s="15"/>
      <c r="G606" s="15"/>
      <c r="H606" s="58" t="str">
        <f t="array" ref="H606">IF(ISERROR(INDEX(גיליון3!$U$14:$X$28,MATCH('דיווח פרטני'!G606,גיליון3!$T$14:$T$28,0),MATCH('דיווח פרטני'!C606,גיליון3!$U$13:$X$13,0)))," ",INDEX(גיליון3!$U$14:$X$28,MATCH('דיווח פרטני'!G606,גיליון3!$T$14:$T$28,0),MATCH('דיווח פרטני'!C606,גיליון3!$U$13:$X$13,0)))</f>
        <v xml:space="preserve"> </v>
      </c>
      <c r="I606" s="15"/>
      <c r="J606" s="15"/>
    </row>
    <row r="607" spans="1:10" ht="18" customHeight="1" thickBot="1" x14ac:dyDescent="0.35">
      <c r="A607" s="15"/>
      <c r="B607" s="15"/>
      <c r="C607" s="15"/>
      <c r="D607" s="15"/>
      <c r="E607" s="727"/>
      <c r="F607" s="15"/>
      <c r="G607" s="15"/>
      <c r="H607" s="58" t="str">
        <f t="array" ref="H607">IF(ISERROR(INDEX(גיליון3!$U$14:$X$28,MATCH('דיווח פרטני'!G607,גיליון3!$T$14:$T$28,0),MATCH('דיווח פרטני'!C607,גיליון3!$U$13:$X$13,0)))," ",INDEX(גיליון3!$U$14:$X$28,MATCH('דיווח פרטני'!G607,גיליון3!$T$14:$T$28,0),MATCH('דיווח פרטני'!C607,גיליון3!$U$13:$X$13,0)))</f>
        <v xml:space="preserve"> </v>
      </c>
      <c r="I607" s="15"/>
      <c r="J607" s="15"/>
    </row>
    <row r="608" spans="1:10" ht="18" customHeight="1" thickBot="1" x14ac:dyDescent="0.35">
      <c r="A608" s="15"/>
      <c r="B608" s="15"/>
      <c r="C608" s="15"/>
      <c r="D608" s="15"/>
      <c r="E608" s="727"/>
      <c r="F608" s="15"/>
      <c r="G608" s="15"/>
      <c r="H608" s="58" t="str">
        <f t="array" ref="H608">IF(ISERROR(INDEX(גיליון3!$U$14:$X$28,MATCH('דיווח פרטני'!G608,גיליון3!$T$14:$T$28,0),MATCH('דיווח פרטני'!C608,גיליון3!$U$13:$X$13,0)))," ",INDEX(גיליון3!$U$14:$X$28,MATCH('דיווח פרטני'!G608,גיליון3!$T$14:$T$28,0),MATCH('דיווח פרטני'!C608,גיליון3!$U$13:$X$13,0)))</f>
        <v xml:space="preserve"> </v>
      </c>
      <c r="I608" s="15"/>
      <c r="J608" s="15"/>
    </row>
    <row r="609" spans="1:10" ht="18" customHeight="1" thickBot="1" x14ac:dyDescent="0.35">
      <c r="A609" s="15"/>
      <c r="B609" s="15"/>
      <c r="C609" s="15"/>
      <c r="D609" s="15"/>
      <c r="E609" s="727"/>
      <c r="F609" s="15"/>
      <c r="G609" s="15"/>
      <c r="H609" s="58" t="str">
        <f t="array" ref="H609">IF(ISERROR(INDEX(גיליון3!$U$14:$X$28,MATCH('דיווח פרטני'!G609,גיליון3!$T$14:$T$28,0),MATCH('דיווח פרטני'!C609,גיליון3!$U$13:$X$13,0)))," ",INDEX(גיליון3!$U$14:$X$28,MATCH('דיווח פרטני'!G609,גיליון3!$T$14:$T$28,0),MATCH('דיווח פרטני'!C609,גיליון3!$U$13:$X$13,0)))</f>
        <v xml:space="preserve"> </v>
      </c>
      <c r="I609" s="15"/>
      <c r="J609" s="15"/>
    </row>
    <row r="610" spans="1:10" ht="18" customHeight="1" thickBot="1" x14ac:dyDescent="0.35">
      <c r="A610" s="15"/>
      <c r="B610" s="15"/>
      <c r="C610" s="15"/>
      <c r="D610" s="15"/>
      <c r="E610" s="727"/>
      <c r="F610" s="15"/>
      <c r="G610" s="15"/>
      <c r="H610" s="58" t="str">
        <f t="array" ref="H610">IF(ISERROR(INDEX(גיליון3!$U$14:$X$28,MATCH('דיווח פרטני'!G610,גיליון3!$T$14:$T$28,0),MATCH('דיווח פרטני'!C610,גיליון3!$U$13:$X$13,0)))," ",INDEX(גיליון3!$U$14:$X$28,MATCH('דיווח פרטני'!G610,גיליון3!$T$14:$T$28,0),MATCH('דיווח פרטני'!C610,גיליון3!$U$13:$X$13,0)))</f>
        <v xml:space="preserve"> </v>
      </c>
      <c r="I610" s="15"/>
      <c r="J610" s="15"/>
    </row>
    <row r="611" spans="1:10" ht="18" customHeight="1" thickBot="1" x14ac:dyDescent="0.35">
      <c r="A611" s="15"/>
      <c r="B611" s="15"/>
      <c r="C611" s="15"/>
      <c r="D611" s="15"/>
      <c r="E611" s="727"/>
      <c r="F611" s="15"/>
      <c r="G611" s="15"/>
      <c r="H611" s="58" t="str">
        <f t="array" ref="H611">IF(ISERROR(INDEX(גיליון3!$U$14:$X$28,MATCH('דיווח פרטני'!G611,גיליון3!$T$14:$T$28,0),MATCH('דיווח פרטני'!C611,גיליון3!$U$13:$X$13,0)))," ",INDEX(גיליון3!$U$14:$X$28,MATCH('דיווח פרטני'!G611,גיליון3!$T$14:$T$28,0),MATCH('דיווח פרטני'!C611,גיליון3!$U$13:$X$13,0)))</f>
        <v xml:space="preserve"> </v>
      </c>
      <c r="I611" s="15"/>
      <c r="J611" s="15"/>
    </row>
    <row r="612" spans="1:10" ht="18" customHeight="1" thickBot="1" x14ac:dyDescent="0.35">
      <c r="A612" s="15"/>
      <c r="B612" s="15"/>
      <c r="C612" s="15"/>
      <c r="D612" s="15"/>
      <c r="E612" s="727"/>
      <c r="F612" s="15"/>
      <c r="G612" s="15"/>
      <c r="H612" s="58" t="str">
        <f t="array" ref="H612">IF(ISERROR(INDEX(גיליון3!$U$14:$X$28,MATCH('דיווח פרטני'!G612,גיליון3!$T$14:$T$28,0),MATCH('דיווח פרטני'!C612,גיליון3!$U$13:$X$13,0)))," ",INDEX(גיליון3!$U$14:$X$28,MATCH('דיווח פרטני'!G612,גיליון3!$T$14:$T$28,0),MATCH('דיווח פרטני'!C612,גיליון3!$U$13:$X$13,0)))</f>
        <v xml:space="preserve"> </v>
      </c>
      <c r="I612" s="15"/>
      <c r="J612" s="15"/>
    </row>
    <row r="613" spans="1:10" ht="18" customHeight="1" thickBot="1" x14ac:dyDescent="0.35">
      <c r="A613" s="15"/>
      <c r="B613" s="15"/>
      <c r="C613" s="15"/>
      <c r="D613" s="15"/>
      <c r="E613" s="727"/>
      <c r="F613" s="15"/>
      <c r="G613" s="15"/>
      <c r="H613" s="58" t="str">
        <f t="array" ref="H613">IF(ISERROR(INDEX(גיליון3!$U$14:$X$28,MATCH('דיווח פרטני'!G613,גיליון3!$T$14:$T$28,0),MATCH('דיווח פרטני'!C613,גיליון3!$U$13:$X$13,0)))," ",INDEX(גיליון3!$U$14:$X$28,MATCH('דיווח פרטני'!G613,גיליון3!$T$14:$T$28,0),MATCH('דיווח פרטני'!C613,גיליון3!$U$13:$X$13,0)))</f>
        <v xml:space="preserve"> </v>
      </c>
      <c r="I613" s="15"/>
      <c r="J613" s="15"/>
    </row>
    <row r="614" spans="1:10" ht="18" customHeight="1" thickBot="1" x14ac:dyDescent="0.35">
      <c r="A614" s="15"/>
      <c r="B614" s="15"/>
      <c r="C614" s="15"/>
      <c r="D614" s="15"/>
      <c r="E614" s="727"/>
      <c r="F614" s="15"/>
      <c r="G614" s="15"/>
      <c r="H614" s="58" t="str">
        <f t="array" ref="H614">IF(ISERROR(INDEX(גיליון3!$U$14:$X$28,MATCH('דיווח פרטני'!G614,גיליון3!$T$14:$T$28,0),MATCH('דיווח פרטני'!C614,גיליון3!$U$13:$X$13,0)))," ",INDEX(גיליון3!$U$14:$X$28,MATCH('דיווח פרטני'!G614,גיליון3!$T$14:$T$28,0),MATCH('דיווח פרטני'!C614,גיליון3!$U$13:$X$13,0)))</f>
        <v xml:space="preserve"> </v>
      </c>
      <c r="I614" s="15"/>
      <c r="J614" s="15"/>
    </row>
    <row r="615" spans="1:10" ht="18" customHeight="1" thickBot="1" x14ac:dyDescent="0.35">
      <c r="A615" s="15"/>
      <c r="B615" s="15"/>
      <c r="C615" s="15"/>
      <c r="D615" s="15"/>
      <c r="E615" s="727"/>
      <c r="F615" s="15"/>
      <c r="G615" s="15"/>
      <c r="H615" s="58" t="str">
        <f t="array" ref="H615">IF(ISERROR(INDEX(גיליון3!$U$14:$X$28,MATCH('דיווח פרטני'!G615,גיליון3!$T$14:$T$28,0),MATCH('דיווח פרטני'!C615,גיליון3!$U$13:$X$13,0)))," ",INDEX(גיליון3!$U$14:$X$28,MATCH('דיווח פרטני'!G615,גיליון3!$T$14:$T$28,0),MATCH('דיווח פרטני'!C615,גיליון3!$U$13:$X$13,0)))</f>
        <v xml:space="preserve"> </v>
      </c>
      <c r="I615" s="15"/>
      <c r="J615" s="15"/>
    </row>
    <row r="616" spans="1:10" ht="18" customHeight="1" thickBot="1" x14ac:dyDescent="0.35">
      <c r="A616" s="15"/>
      <c r="B616" s="15"/>
      <c r="C616" s="15"/>
      <c r="D616" s="15"/>
      <c r="E616" s="727"/>
      <c r="F616" s="15"/>
      <c r="G616" s="15"/>
      <c r="H616" s="58" t="str">
        <f t="array" ref="H616">IF(ISERROR(INDEX(גיליון3!$U$14:$X$28,MATCH('דיווח פרטני'!G616,גיליון3!$T$14:$T$28,0),MATCH('דיווח פרטני'!C616,גיליון3!$U$13:$X$13,0)))," ",INDEX(גיליון3!$U$14:$X$28,MATCH('דיווח פרטני'!G616,גיליון3!$T$14:$T$28,0),MATCH('דיווח פרטני'!C616,גיליון3!$U$13:$X$13,0)))</f>
        <v xml:space="preserve"> </v>
      </c>
      <c r="I616" s="15"/>
      <c r="J616" s="15"/>
    </row>
    <row r="617" spans="1:10" ht="18" customHeight="1" thickBot="1" x14ac:dyDescent="0.35">
      <c r="A617" s="15"/>
      <c r="B617" s="15"/>
      <c r="C617" s="15"/>
      <c r="D617" s="15"/>
      <c r="E617" s="727"/>
      <c r="F617" s="15"/>
      <c r="G617" s="15"/>
      <c r="H617" s="58" t="str">
        <f t="array" ref="H617">IF(ISERROR(INDEX(גיליון3!$U$14:$X$28,MATCH('דיווח פרטני'!G617,גיליון3!$T$14:$T$28,0),MATCH('דיווח פרטני'!C617,גיליון3!$U$13:$X$13,0)))," ",INDEX(גיליון3!$U$14:$X$28,MATCH('דיווח פרטני'!G617,גיליון3!$T$14:$T$28,0),MATCH('דיווח פרטני'!C617,גיליון3!$U$13:$X$13,0)))</f>
        <v xml:space="preserve"> </v>
      </c>
      <c r="I617" s="15"/>
      <c r="J617" s="15"/>
    </row>
    <row r="618" spans="1:10" ht="18" customHeight="1" thickBot="1" x14ac:dyDescent="0.35">
      <c r="A618" s="15"/>
      <c r="B618" s="15"/>
      <c r="C618" s="15"/>
      <c r="D618" s="15"/>
      <c r="E618" s="727"/>
      <c r="F618" s="15"/>
      <c r="G618" s="15"/>
      <c r="H618" s="58" t="str">
        <f t="array" ref="H618">IF(ISERROR(INDEX(גיליון3!$U$14:$X$28,MATCH('דיווח פרטני'!G618,גיליון3!$T$14:$T$28,0),MATCH('דיווח פרטני'!C618,גיליון3!$U$13:$X$13,0)))," ",INDEX(גיליון3!$U$14:$X$28,MATCH('דיווח פרטני'!G618,גיליון3!$T$14:$T$28,0),MATCH('דיווח פרטני'!C618,גיליון3!$U$13:$X$13,0)))</f>
        <v xml:space="preserve"> </v>
      </c>
      <c r="I618" s="15"/>
      <c r="J618" s="15"/>
    </row>
    <row r="619" spans="1:10" ht="18" customHeight="1" thickBot="1" x14ac:dyDescent="0.35">
      <c r="A619" s="15"/>
      <c r="B619" s="15"/>
      <c r="C619" s="15"/>
      <c r="D619" s="15"/>
      <c r="E619" s="727"/>
      <c r="F619" s="15"/>
      <c r="G619" s="15"/>
      <c r="H619" s="58" t="str">
        <f t="array" ref="H619">IF(ISERROR(INDEX(גיליון3!$U$14:$X$28,MATCH('דיווח פרטני'!G619,גיליון3!$T$14:$T$28,0),MATCH('דיווח פרטני'!C619,גיליון3!$U$13:$X$13,0)))," ",INDEX(גיליון3!$U$14:$X$28,MATCH('דיווח פרטני'!G619,גיליון3!$T$14:$T$28,0),MATCH('דיווח פרטני'!C619,גיליון3!$U$13:$X$13,0)))</f>
        <v xml:space="preserve"> </v>
      </c>
      <c r="I619" s="15"/>
      <c r="J619" s="15"/>
    </row>
    <row r="620" spans="1:10" ht="18" customHeight="1" thickBot="1" x14ac:dyDescent="0.35">
      <c r="A620" s="15"/>
      <c r="B620" s="15"/>
      <c r="C620" s="15"/>
      <c r="D620" s="15"/>
      <c r="E620" s="727"/>
      <c r="F620" s="15"/>
      <c r="G620" s="15"/>
      <c r="H620" s="58" t="str">
        <f t="array" ref="H620">IF(ISERROR(INDEX(גיליון3!$U$14:$X$28,MATCH('דיווח פרטני'!G620,גיליון3!$T$14:$T$28,0),MATCH('דיווח פרטני'!C620,גיליון3!$U$13:$X$13,0)))," ",INDEX(גיליון3!$U$14:$X$28,MATCH('דיווח פרטני'!G620,גיליון3!$T$14:$T$28,0),MATCH('דיווח פרטני'!C620,גיליון3!$U$13:$X$13,0)))</f>
        <v xml:space="preserve"> </v>
      </c>
      <c r="I620" s="15"/>
      <c r="J620" s="15"/>
    </row>
    <row r="621" spans="1:10" ht="18" customHeight="1" thickBot="1" x14ac:dyDescent="0.35">
      <c r="A621" s="15"/>
      <c r="B621" s="15"/>
      <c r="C621" s="15"/>
      <c r="D621" s="15"/>
      <c r="E621" s="727"/>
      <c r="F621" s="15"/>
      <c r="G621" s="15"/>
      <c r="H621" s="58" t="str">
        <f t="array" ref="H621">IF(ISERROR(INDEX(גיליון3!$U$14:$X$28,MATCH('דיווח פרטני'!G621,גיליון3!$T$14:$T$28,0),MATCH('דיווח פרטני'!C621,גיליון3!$U$13:$X$13,0)))," ",INDEX(גיליון3!$U$14:$X$28,MATCH('דיווח פרטני'!G621,גיליון3!$T$14:$T$28,0),MATCH('דיווח פרטני'!C621,גיליון3!$U$13:$X$13,0)))</f>
        <v xml:space="preserve"> </v>
      </c>
      <c r="I621" s="15"/>
      <c r="J621" s="15"/>
    </row>
    <row r="622" spans="1:10" ht="18" customHeight="1" thickBot="1" x14ac:dyDescent="0.35">
      <c r="A622" s="15"/>
      <c r="B622" s="15"/>
      <c r="C622" s="15"/>
      <c r="D622" s="15"/>
      <c r="E622" s="727"/>
      <c r="F622" s="15"/>
      <c r="G622" s="15"/>
      <c r="H622" s="58" t="str">
        <f t="array" ref="H622">IF(ISERROR(INDEX(גיליון3!$U$14:$X$28,MATCH('דיווח פרטני'!G622,גיליון3!$T$14:$T$28,0),MATCH('דיווח פרטני'!C622,גיליון3!$U$13:$X$13,0)))," ",INDEX(גיליון3!$U$14:$X$28,MATCH('דיווח פרטני'!G622,גיליון3!$T$14:$T$28,0),MATCH('דיווח פרטני'!C622,גיליון3!$U$13:$X$13,0)))</f>
        <v xml:space="preserve"> </v>
      </c>
      <c r="I622" s="15"/>
      <c r="J622" s="15"/>
    </row>
    <row r="623" spans="1:10" ht="18" customHeight="1" thickBot="1" x14ac:dyDescent="0.35">
      <c r="A623" s="15"/>
      <c r="B623" s="15"/>
      <c r="C623" s="15"/>
      <c r="D623" s="15"/>
      <c r="E623" s="727"/>
      <c r="F623" s="15"/>
      <c r="G623" s="15"/>
      <c r="H623" s="58" t="str">
        <f t="array" ref="H623">IF(ISERROR(INDEX(גיליון3!$U$14:$X$28,MATCH('דיווח פרטני'!G623,גיליון3!$T$14:$T$28,0),MATCH('דיווח פרטני'!C623,גיליון3!$U$13:$X$13,0)))," ",INDEX(גיליון3!$U$14:$X$28,MATCH('דיווח פרטני'!G623,גיליון3!$T$14:$T$28,0),MATCH('דיווח פרטני'!C623,גיליון3!$U$13:$X$13,0)))</f>
        <v xml:space="preserve"> </v>
      </c>
      <c r="I623" s="15"/>
      <c r="J623" s="15"/>
    </row>
    <row r="624" spans="1:10" ht="18" customHeight="1" thickBot="1" x14ac:dyDescent="0.35">
      <c r="A624" s="15"/>
      <c r="B624" s="15"/>
      <c r="C624" s="15"/>
      <c r="D624" s="15"/>
      <c r="E624" s="727"/>
      <c r="F624" s="15"/>
      <c r="G624" s="15"/>
      <c r="H624" s="58" t="str">
        <f t="array" ref="H624">IF(ISERROR(INDEX(גיליון3!$U$14:$X$28,MATCH('דיווח פרטני'!G624,גיליון3!$T$14:$T$28,0),MATCH('דיווח פרטני'!C624,גיליון3!$U$13:$X$13,0)))," ",INDEX(גיליון3!$U$14:$X$28,MATCH('דיווח פרטני'!G624,גיליון3!$T$14:$T$28,0),MATCH('דיווח פרטני'!C624,גיליון3!$U$13:$X$13,0)))</f>
        <v xml:space="preserve"> </v>
      </c>
      <c r="I624" s="15"/>
      <c r="J624" s="15"/>
    </row>
    <row r="625" spans="1:10" ht="18" customHeight="1" thickBot="1" x14ac:dyDescent="0.35">
      <c r="A625" s="15"/>
      <c r="B625" s="15"/>
      <c r="C625" s="15"/>
      <c r="D625" s="15"/>
      <c r="E625" s="727"/>
      <c r="F625" s="15"/>
      <c r="G625" s="15"/>
      <c r="H625" s="58" t="str">
        <f t="array" ref="H625">IF(ISERROR(INDEX(גיליון3!$U$14:$X$28,MATCH('דיווח פרטני'!G625,גיליון3!$T$14:$T$28,0),MATCH('דיווח פרטני'!C625,גיליון3!$U$13:$X$13,0)))," ",INDEX(גיליון3!$U$14:$X$28,MATCH('דיווח פרטני'!G625,גיליון3!$T$14:$T$28,0),MATCH('דיווח פרטני'!C625,גיליון3!$U$13:$X$13,0)))</f>
        <v xml:space="preserve"> </v>
      </c>
      <c r="I625" s="15"/>
      <c r="J625" s="15"/>
    </row>
    <row r="626" spans="1:10" ht="18" customHeight="1" thickBot="1" x14ac:dyDescent="0.35">
      <c r="A626" s="15"/>
      <c r="B626" s="15"/>
      <c r="C626" s="15"/>
      <c r="D626" s="15"/>
      <c r="E626" s="727"/>
      <c r="F626" s="15"/>
      <c r="G626" s="15"/>
      <c r="H626" s="58" t="str">
        <f t="array" ref="H626">IF(ISERROR(INDEX(גיליון3!$U$14:$X$28,MATCH('דיווח פרטני'!G626,גיליון3!$T$14:$T$28,0),MATCH('דיווח פרטני'!C626,גיליון3!$U$13:$X$13,0)))," ",INDEX(גיליון3!$U$14:$X$28,MATCH('דיווח פרטני'!G626,גיליון3!$T$14:$T$28,0),MATCH('דיווח פרטני'!C626,גיליון3!$U$13:$X$13,0)))</f>
        <v xml:space="preserve"> </v>
      </c>
      <c r="I626" s="15"/>
      <c r="J626" s="15"/>
    </row>
    <row r="627" spans="1:10" ht="18" customHeight="1" thickBot="1" x14ac:dyDescent="0.35">
      <c r="A627" s="15"/>
      <c r="B627" s="15"/>
      <c r="C627" s="15"/>
      <c r="D627" s="15"/>
      <c r="E627" s="727"/>
      <c r="F627" s="15"/>
      <c r="G627" s="15"/>
      <c r="H627" s="58" t="str">
        <f t="array" ref="H627">IF(ISERROR(INDEX(גיליון3!$U$14:$X$28,MATCH('דיווח פרטני'!G627,גיליון3!$T$14:$T$28,0),MATCH('דיווח פרטני'!C627,גיליון3!$U$13:$X$13,0)))," ",INDEX(גיליון3!$U$14:$X$28,MATCH('דיווח פרטני'!G627,גיליון3!$T$14:$T$28,0),MATCH('דיווח פרטני'!C627,גיליון3!$U$13:$X$13,0)))</f>
        <v xml:space="preserve"> </v>
      </c>
      <c r="I627" s="15"/>
      <c r="J627" s="15"/>
    </row>
    <row r="628" spans="1:10" ht="18" customHeight="1" thickBot="1" x14ac:dyDescent="0.35">
      <c r="A628" s="15"/>
      <c r="B628" s="15"/>
      <c r="C628" s="15"/>
      <c r="D628" s="15"/>
      <c r="E628" s="727"/>
      <c r="F628" s="15"/>
      <c r="G628" s="15"/>
      <c r="H628" s="58" t="str">
        <f t="array" ref="H628">IF(ISERROR(INDEX(גיליון3!$U$14:$X$28,MATCH('דיווח פרטני'!G628,גיליון3!$T$14:$T$28,0),MATCH('דיווח פרטני'!C628,גיליון3!$U$13:$X$13,0)))," ",INDEX(גיליון3!$U$14:$X$28,MATCH('דיווח פרטני'!G628,גיליון3!$T$14:$T$28,0),MATCH('דיווח פרטני'!C628,גיליון3!$U$13:$X$13,0)))</f>
        <v xml:space="preserve"> </v>
      </c>
      <c r="I628" s="15"/>
      <c r="J628" s="15"/>
    </row>
    <row r="629" spans="1:10" ht="18" customHeight="1" thickBot="1" x14ac:dyDescent="0.35">
      <c r="A629" s="15"/>
      <c r="B629" s="15"/>
      <c r="C629" s="15"/>
      <c r="D629" s="15"/>
      <c r="E629" s="727"/>
      <c r="F629" s="15"/>
      <c r="G629" s="15"/>
      <c r="H629" s="58" t="str">
        <f t="array" ref="H629">IF(ISERROR(INDEX(גיליון3!$U$14:$X$28,MATCH('דיווח פרטני'!G629,גיליון3!$T$14:$T$28,0),MATCH('דיווח פרטני'!C629,גיליון3!$U$13:$X$13,0)))," ",INDEX(גיליון3!$U$14:$X$28,MATCH('דיווח פרטני'!G629,גיליון3!$T$14:$T$28,0),MATCH('דיווח פרטני'!C629,גיליון3!$U$13:$X$13,0)))</f>
        <v xml:space="preserve"> </v>
      </c>
      <c r="I629" s="15"/>
      <c r="J629" s="15"/>
    </row>
    <row r="630" spans="1:10" ht="18" customHeight="1" thickBot="1" x14ac:dyDescent="0.35">
      <c r="A630" s="15"/>
      <c r="B630" s="15"/>
      <c r="C630" s="15"/>
      <c r="D630" s="15"/>
      <c r="E630" s="727"/>
      <c r="F630" s="15"/>
      <c r="G630" s="15"/>
      <c r="H630" s="58" t="str">
        <f t="array" ref="H630">IF(ISERROR(INDEX(גיליון3!$U$14:$X$28,MATCH('דיווח פרטני'!G630,גיליון3!$T$14:$T$28,0),MATCH('דיווח פרטני'!C630,גיליון3!$U$13:$X$13,0)))," ",INDEX(גיליון3!$U$14:$X$28,MATCH('דיווח פרטני'!G630,גיליון3!$T$14:$T$28,0),MATCH('דיווח פרטני'!C630,גיליון3!$U$13:$X$13,0)))</f>
        <v xml:space="preserve"> </v>
      </c>
      <c r="I630" s="15"/>
      <c r="J630" s="15"/>
    </row>
    <row r="631" spans="1:10" ht="18" customHeight="1" thickBot="1" x14ac:dyDescent="0.35">
      <c r="A631" s="15"/>
      <c r="B631" s="15"/>
      <c r="C631" s="15"/>
      <c r="D631" s="15"/>
      <c r="E631" s="727"/>
      <c r="F631" s="15"/>
      <c r="G631" s="15"/>
      <c r="H631" s="58" t="str">
        <f t="array" ref="H631">IF(ISERROR(INDEX(גיליון3!$U$14:$X$28,MATCH('דיווח פרטני'!G631,גיליון3!$T$14:$T$28,0),MATCH('דיווח פרטני'!C631,גיליון3!$U$13:$X$13,0)))," ",INDEX(גיליון3!$U$14:$X$28,MATCH('דיווח פרטני'!G631,גיליון3!$T$14:$T$28,0),MATCH('דיווח פרטני'!C631,גיליון3!$U$13:$X$13,0)))</f>
        <v xml:space="preserve"> </v>
      </c>
      <c r="I631" s="15"/>
      <c r="J631" s="15"/>
    </row>
    <row r="632" spans="1:10" ht="18" customHeight="1" thickBot="1" x14ac:dyDescent="0.35">
      <c r="A632" s="15"/>
      <c r="B632" s="15"/>
      <c r="C632" s="15"/>
      <c r="D632" s="15"/>
      <c r="E632" s="727"/>
      <c r="F632" s="15"/>
      <c r="G632" s="15"/>
      <c r="H632" s="58" t="str">
        <f t="array" ref="H632">IF(ISERROR(INDEX(גיליון3!$U$14:$X$28,MATCH('דיווח פרטני'!G632,גיליון3!$T$14:$T$28,0),MATCH('דיווח פרטני'!C632,גיליון3!$U$13:$X$13,0)))," ",INDEX(גיליון3!$U$14:$X$28,MATCH('דיווח פרטני'!G632,גיליון3!$T$14:$T$28,0),MATCH('דיווח פרטני'!C632,גיליון3!$U$13:$X$13,0)))</f>
        <v xml:space="preserve"> </v>
      </c>
      <c r="I632" s="15"/>
      <c r="J632" s="15"/>
    </row>
    <row r="633" spans="1:10" ht="18" customHeight="1" thickBot="1" x14ac:dyDescent="0.35">
      <c r="A633" s="15"/>
      <c r="B633" s="15"/>
      <c r="C633" s="15"/>
      <c r="D633" s="15"/>
      <c r="E633" s="727"/>
      <c r="F633" s="15"/>
      <c r="G633" s="15"/>
      <c r="H633" s="58" t="str">
        <f t="array" ref="H633">IF(ISERROR(INDEX(גיליון3!$U$14:$X$28,MATCH('דיווח פרטני'!G633,גיליון3!$T$14:$T$28,0),MATCH('דיווח פרטני'!C633,גיליון3!$U$13:$X$13,0)))," ",INDEX(גיליון3!$U$14:$X$28,MATCH('דיווח פרטני'!G633,גיליון3!$T$14:$T$28,0),MATCH('דיווח פרטני'!C633,גיליון3!$U$13:$X$13,0)))</f>
        <v xml:space="preserve"> </v>
      </c>
      <c r="I633" s="15"/>
      <c r="J633" s="15"/>
    </row>
    <row r="634" spans="1:10" ht="18" customHeight="1" thickBot="1" x14ac:dyDescent="0.35">
      <c r="A634" s="15"/>
      <c r="B634" s="15"/>
      <c r="C634" s="15"/>
      <c r="D634" s="15"/>
      <c r="E634" s="727"/>
      <c r="F634" s="15"/>
      <c r="G634" s="15"/>
      <c r="H634" s="58" t="str">
        <f t="array" ref="H634">IF(ISERROR(INDEX(גיליון3!$U$14:$X$28,MATCH('דיווח פרטני'!G634,גיליון3!$T$14:$T$28,0),MATCH('דיווח פרטני'!C634,גיליון3!$U$13:$X$13,0)))," ",INDEX(גיליון3!$U$14:$X$28,MATCH('דיווח פרטני'!G634,גיליון3!$T$14:$T$28,0),MATCH('דיווח פרטני'!C634,גיליון3!$U$13:$X$13,0)))</f>
        <v xml:space="preserve"> </v>
      </c>
      <c r="I634" s="15"/>
      <c r="J634" s="15"/>
    </row>
    <row r="635" spans="1:10" ht="18" customHeight="1" thickBot="1" x14ac:dyDescent="0.35">
      <c r="A635" s="15"/>
      <c r="B635" s="15"/>
      <c r="C635" s="15"/>
      <c r="D635" s="15"/>
      <c r="E635" s="727"/>
      <c r="F635" s="15"/>
      <c r="G635" s="15"/>
      <c r="H635" s="58" t="str">
        <f t="array" ref="H635">IF(ISERROR(INDEX(גיליון3!$U$14:$X$28,MATCH('דיווח פרטני'!G635,גיליון3!$T$14:$T$28,0),MATCH('דיווח פרטני'!C635,גיליון3!$U$13:$X$13,0)))," ",INDEX(גיליון3!$U$14:$X$28,MATCH('דיווח פרטני'!G635,גיליון3!$T$14:$T$28,0),MATCH('דיווח פרטני'!C635,גיליון3!$U$13:$X$13,0)))</f>
        <v xml:space="preserve"> </v>
      </c>
      <c r="I635" s="15"/>
      <c r="J635" s="15"/>
    </row>
    <row r="636" spans="1:10" ht="18" customHeight="1" thickBot="1" x14ac:dyDescent="0.35">
      <c r="A636" s="15"/>
      <c r="B636" s="15"/>
      <c r="C636" s="15"/>
      <c r="D636" s="15"/>
      <c r="E636" s="727"/>
      <c r="F636" s="15"/>
      <c r="G636" s="15"/>
      <c r="H636" s="58" t="str">
        <f t="array" ref="H636">IF(ISERROR(INDEX(גיליון3!$U$14:$X$28,MATCH('דיווח פרטני'!G636,גיליון3!$T$14:$T$28,0),MATCH('דיווח פרטני'!C636,גיליון3!$U$13:$X$13,0)))," ",INDEX(גיליון3!$U$14:$X$28,MATCH('דיווח פרטני'!G636,גיליון3!$T$14:$T$28,0),MATCH('דיווח פרטני'!C636,גיליון3!$U$13:$X$13,0)))</f>
        <v xml:space="preserve"> </v>
      </c>
      <c r="I636" s="15"/>
      <c r="J636" s="15"/>
    </row>
    <row r="637" spans="1:10" ht="18" customHeight="1" thickBot="1" x14ac:dyDescent="0.35">
      <c r="A637" s="15"/>
      <c r="B637" s="15"/>
      <c r="C637" s="15"/>
      <c r="D637" s="15"/>
      <c r="E637" s="727"/>
      <c r="F637" s="15"/>
      <c r="G637" s="15"/>
      <c r="H637" s="58" t="str">
        <f t="array" ref="H637">IF(ISERROR(INDEX(גיליון3!$U$14:$X$28,MATCH('דיווח פרטני'!G637,גיליון3!$T$14:$T$28,0),MATCH('דיווח פרטני'!C637,גיליון3!$U$13:$X$13,0)))," ",INDEX(גיליון3!$U$14:$X$28,MATCH('דיווח פרטני'!G637,גיליון3!$T$14:$T$28,0),MATCH('דיווח פרטני'!C637,גיליון3!$U$13:$X$13,0)))</f>
        <v xml:space="preserve"> </v>
      </c>
      <c r="I637" s="15"/>
      <c r="J637" s="15"/>
    </row>
    <row r="638" spans="1:10" ht="18" customHeight="1" thickBot="1" x14ac:dyDescent="0.35">
      <c r="A638" s="15"/>
      <c r="B638" s="15"/>
      <c r="C638" s="15"/>
      <c r="D638" s="15"/>
      <c r="E638" s="727"/>
      <c r="F638" s="15"/>
      <c r="G638" s="15"/>
      <c r="H638" s="58" t="str">
        <f t="array" ref="H638">IF(ISERROR(INDEX(גיליון3!$U$14:$X$28,MATCH('דיווח פרטני'!G638,גיליון3!$T$14:$T$28,0),MATCH('דיווח פרטני'!C638,גיליון3!$U$13:$X$13,0)))," ",INDEX(גיליון3!$U$14:$X$28,MATCH('דיווח פרטני'!G638,גיליון3!$T$14:$T$28,0),MATCH('דיווח פרטני'!C638,גיליון3!$U$13:$X$13,0)))</f>
        <v xml:space="preserve"> </v>
      </c>
      <c r="I638" s="15"/>
      <c r="J638" s="15"/>
    </row>
    <row r="639" spans="1:10" ht="18" customHeight="1" thickBot="1" x14ac:dyDescent="0.35">
      <c r="A639" s="15"/>
      <c r="B639" s="15"/>
      <c r="C639" s="15"/>
      <c r="D639" s="15"/>
      <c r="E639" s="727"/>
      <c r="F639" s="15"/>
      <c r="G639" s="15"/>
      <c r="H639" s="58" t="str">
        <f t="array" ref="H639">IF(ISERROR(INDEX(גיליון3!$U$14:$X$28,MATCH('דיווח פרטני'!G639,גיליון3!$T$14:$T$28,0),MATCH('דיווח פרטני'!C639,גיליון3!$U$13:$X$13,0)))," ",INDEX(גיליון3!$U$14:$X$28,MATCH('דיווח פרטני'!G639,גיליון3!$T$14:$T$28,0),MATCH('דיווח פרטני'!C639,גיליון3!$U$13:$X$13,0)))</f>
        <v xml:space="preserve"> </v>
      </c>
      <c r="I639" s="15"/>
      <c r="J639" s="15"/>
    </row>
    <row r="640" spans="1:10" ht="18" customHeight="1" thickBot="1" x14ac:dyDescent="0.35">
      <c r="A640" s="15"/>
      <c r="B640" s="15"/>
      <c r="C640" s="15"/>
      <c r="D640" s="15"/>
      <c r="E640" s="727"/>
      <c r="F640" s="15"/>
      <c r="G640" s="15"/>
      <c r="H640" s="58" t="str">
        <f t="array" ref="H640">IF(ISERROR(INDEX(גיליון3!$U$14:$X$28,MATCH('דיווח פרטני'!G640,גיליון3!$T$14:$T$28,0),MATCH('דיווח פרטני'!C640,גיליון3!$U$13:$X$13,0)))," ",INDEX(גיליון3!$U$14:$X$28,MATCH('דיווח פרטני'!G640,גיליון3!$T$14:$T$28,0),MATCH('דיווח פרטני'!C640,גיליון3!$U$13:$X$13,0)))</f>
        <v xml:space="preserve"> </v>
      </c>
      <c r="I640" s="15"/>
      <c r="J640" s="15"/>
    </row>
    <row r="641" spans="1:10" ht="18" customHeight="1" thickBot="1" x14ac:dyDescent="0.35">
      <c r="A641" s="15"/>
      <c r="B641" s="15"/>
      <c r="C641" s="15"/>
      <c r="D641" s="15"/>
      <c r="E641" s="727"/>
      <c r="F641" s="15"/>
      <c r="G641" s="15"/>
      <c r="H641" s="58" t="str">
        <f t="array" ref="H641">IF(ISERROR(INDEX(גיליון3!$U$14:$X$28,MATCH('דיווח פרטני'!G641,גיליון3!$T$14:$T$28,0),MATCH('דיווח פרטני'!C641,גיליון3!$U$13:$X$13,0)))," ",INDEX(גיליון3!$U$14:$X$28,MATCH('דיווח פרטני'!G641,גיליון3!$T$14:$T$28,0),MATCH('דיווח פרטני'!C641,גיליון3!$U$13:$X$13,0)))</f>
        <v xml:space="preserve"> </v>
      </c>
      <c r="I641" s="15"/>
      <c r="J641" s="15"/>
    </row>
    <row r="642" spans="1:10" ht="18" customHeight="1" thickBot="1" x14ac:dyDescent="0.35">
      <c r="A642" s="15"/>
      <c r="B642" s="15"/>
      <c r="C642" s="15"/>
      <c r="D642" s="15"/>
      <c r="E642" s="727"/>
      <c r="F642" s="15"/>
      <c r="G642" s="15"/>
      <c r="H642" s="58" t="str">
        <f t="array" ref="H642">IF(ISERROR(INDEX(גיליון3!$U$14:$X$28,MATCH('דיווח פרטני'!G642,גיליון3!$T$14:$T$28,0),MATCH('דיווח פרטני'!C642,גיליון3!$U$13:$X$13,0)))," ",INDEX(גיליון3!$U$14:$X$28,MATCH('דיווח פרטני'!G642,גיליון3!$T$14:$T$28,0),MATCH('דיווח פרטני'!C642,גיליון3!$U$13:$X$13,0)))</f>
        <v xml:space="preserve"> </v>
      </c>
      <c r="I642" s="15"/>
      <c r="J642" s="15"/>
    </row>
    <row r="643" spans="1:10" ht="18" customHeight="1" thickBot="1" x14ac:dyDescent="0.35">
      <c r="A643" s="15"/>
      <c r="B643" s="15"/>
      <c r="C643" s="15"/>
      <c r="D643" s="15"/>
      <c r="E643" s="727"/>
      <c r="F643" s="15"/>
      <c r="G643" s="15"/>
      <c r="H643" s="58" t="str">
        <f t="array" ref="H643">IF(ISERROR(INDEX(גיליון3!$U$14:$X$28,MATCH('דיווח פרטני'!G643,גיליון3!$T$14:$T$28,0),MATCH('דיווח פרטני'!C643,גיליון3!$U$13:$X$13,0)))," ",INDEX(גיליון3!$U$14:$X$28,MATCH('דיווח פרטני'!G643,גיליון3!$T$14:$T$28,0),MATCH('דיווח פרטני'!C643,גיליון3!$U$13:$X$13,0)))</f>
        <v xml:space="preserve"> </v>
      </c>
      <c r="I643" s="15"/>
      <c r="J643" s="15"/>
    </row>
    <row r="644" spans="1:10" ht="18" customHeight="1" thickBot="1" x14ac:dyDescent="0.35">
      <c r="A644" s="15"/>
      <c r="B644" s="15"/>
      <c r="C644" s="15"/>
      <c r="D644" s="15"/>
      <c r="E644" s="727"/>
      <c r="F644" s="15"/>
      <c r="G644" s="15"/>
      <c r="H644" s="58" t="str">
        <f t="array" ref="H644">IF(ISERROR(INDEX(גיליון3!$U$14:$X$28,MATCH('דיווח פרטני'!G644,גיליון3!$T$14:$T$28,0),MATCH('דיווח פרטני'!C644,גיליון3!$U$13:$X$13,0)))," ",INDEX(גיליון3!$U$14:$X$28,MATCH('דיווח פרטני'!G644,גיליון3!$T$14:$T$28,0),MATCH('דיווח פרטני'!C644,גיליון3!$U$13:$X$13,0)))</f>
        <v xml:space="preserve"> </v>
      </c>
      <c r="I644" s="15"/>
      <c r="J644" s="15"/>
    </row>
    <row r="645" spans="1:10" ht="18" customHeight="1" thickBot="1" x14ac:dyDescent="0.35">
      <c r="A645" s="15"/>
      <c r="B645" s="15"/>
      <c r="C645" s="15"/>
      <c r="D645" s="15"/>
      <c r="E645" s="727"/>
      <c r="F645" s="15"/>
      <c r="G645" s="15"/>
      <c r="H645" s="58" t="str">
        <f t="array" ref="H645">IF(ISERROR(INDEX(גיליון3!$U$14:$X$28,MATCH('דיווח פרטני'!G645,גיליון3!$T$14:$T$28,0),MATCH('דיווח פרטני'!C645,גיליון3!$U$13:$X$13,0)))," ",INDEX(גיליון3!$U$14:$X$28,MATCH('דיווח פרטני'!G645,גיליון3!$T$14:$T$28,0),MATCH('דיווח פרטני'!C645,גיליון3!$U$13:$X$13,0)))</f>
        <v xml:space="preserve"> </v>
      </c>
      <c r="I645" s="15"/>
      <c r="J645" s="15"/>
    </row>
    <row r="646" spans="1:10" ht="18" customHeight="1" thickBot="1" x14ac:dyDescent="0.35">
      <c r="A646" s="15"/>
      <c r="B646" s="15"/>
      <c r="C646" s="15"/>
      <c r="D646" s="15"/>
      <c r="E646" s="727"/>
      <c r="F646" s="15"/>
      <c r="G646" s="15"/>
      <c r="H646" s="58" t="str">
        <f t="array" ref="H646">IF(ISERROR(INDEX(גיליון3!$U$14:$X$28,MATCH('דיווח פרטני'!G646,גיליון3!$T$14:$T$28,0),MATCH('דיווח פרטני'!C646,גיליון3!$U$13:$X$13,0)))," ",INDEX(גיליון3!$U$14:$X$28,MATCH('דיווח פרטני'!G646,גיליון3!$T$14:$T$28,0),MATCH('דיווח פרטני'!C646,גיליון3!$U$13:$X$13,0)))</f>
        <v xml:space="preserve"> </v>
      </c>
      <c r="I646" s="15"/>
      <c r="J646" s="15"/>
    </row>
    <row r="647" spans="1:10" ht="18" customHeight="1" thickBot="1" x14ac:dyDescent="0.35">
      <c r="A647" s="15"/>
      <c r="B647" s="15"/>
      <c r="C647" s="15"/>
      <c r="D647" s="15"/>
      <c r="E647" s="727"/>
      <c r="F647" s="15"/>
      <c r="G647" s="15"/>
      <c r="H647" s="58" t="str">
        <f t="array" ref="H647">IF(ISERROR(INDEX(גיליון3!$U$14:$X$28,MATCH('דיווח פרטני'!G647,גיליון3!$T$14:$T$28,0),MATCH('דיווח פרטני'!C647,גיליון3!$U$13:$X$13,0)))," ",INDEX(גיליון3!$U$14:$X$28,MATCH('דיווח פרטני'!G647,גיליון3!$T$14:$T$28,0),MATCH('דיווח פרטני'!C647,גיליון3!$U$13:$X$13,0)))</f>
        <v xml:space="preserve"> </v>
      </c>
      <c r="I647" s="15"/>
      <c r="J647" s="15"/>
    </row>
    <row r="648" spans="1:10" ht="18" customHeight="1" thickBot="1" x14ac:dyDescent="0.35">
      <c r="A648" s="15"/>
      <c r="B648" s="15"/>
      <c r="C648" s="15"/>
      <c r="D648" s="15"/>
      <c r="E648" s="727"/>
      <c r="F648" s="15"/>
      <c r="G648" s="15"/>
      <c r="H648" s="58" t="str">
        <f t="array" ref="H648">IF(ISERROR(INDEX(גיליון3!$U$14:$X$28,MATCH('דיווח פרטני'!G648,גיליון3!$T$14:$T$28,0),MATCH('דיווח פרטני'!C648,גיליון3!$U$13:$X$13,0)))," ",INDEX(גיליון3!$U$14:$X$28,MATCH('דיווח פרטני'!G648,גיליון3!$T$14:$T$28,0),MATCH('דיווח פרטני'!C648,גיליון3!$U$13:$X$13,0)))</f>
        <v xml:space="preserve"> </v>
      </c>
      <c r="I648" s="15"/>
      <c r="J648" s="15"/>
    </row>
    <row r="649" spans="1:10" ht="18" customHeight="1" thickBot="1" x14ac:dyDescent="0.35">
      <c r="A649" s="15"/>
      <c r="B649" s="15"/>
      <c r="C649" s="15"/>
      <c r="D649" s="15"/>
      <c r="E649" s="727"/>
      <c r="F649" s="15"/>
      <c r="G649" s="15"/>
      <c r="H649" s="58" t="str">
        <f t="array" ref="H649">IF(ISERROR(INDEX(גיליון3!$U$14:$X$28,MATCH('דיווח פרטני'!G649,גיליון3!$T$14:$T$28,0),MATCH('דיווח פרטני'!C649,גיליון3!$U$13:$X$13,0)))," ",INDEX(גיליון3!$U$14:$X$28,MATCH('דיווח פרטני'!G649,גיליון3!$T$14:$T$28,0),MATCH('דיווח פרטני'!C649,גיליון3!$U$13:$X$13,0)))</f>
        <v xml:space="preserve"> </v>
      </c>
      <c r="I649" s="15"/>
      <c r="J649" s="15"/>
    </row>
    <row r="650" spans="1:10" ht="18" customHeight="1" thickBot="1" x14ac:dyDescent="0.35">
      <c r="A650" s="15"/>
      <c r="B650" s="15"/>
      <c r="C650" s="15"/>
      <c r="D650" s="15"/>
      <c r="E650" s="727"/>
      <c r="F650" s="15"/>
      <c r="G650" s="15"/>
      <c r="H650" s="58" t="str">
        <f t="array" ref="H650">IF(ISERROR(INDEX(גיליון3!$U$14:$X$28,MATCH('דיווח פרטני'!G650,גיליון3!$T$14:$T$28,0),MATCH('דיווח פרטני'!C650,גיליון3!$U$13:$X$13,0)))," ",INDEX(גיליון3!$U$14:$X$28,MATCH('דיווח פרטני'!G650,גיליון3!$T$14:$T$28,0),MATCH('דיווח פרטני'!C650,גיליון3!$U$13:$X$13,0)))</f>
        <v xml:space="preserve"> </v>
      </c>
      <c r="I650" s="15"/>
      <c r="J650" s="15"/>
    </row>
    <row r="651" spans="1:10" ht="18" customHeight="1" thickBot="1" x14ac:dyDescent="0.35">
      <c r="A651" s="15"/>
      <c r="B651" s="15"/>
      <c r="C651" s="15"/>
      <c r="D651" s="15"/>
      <c r="E651" s="727"/>
      <c r="F651" s="15"/>
      <c r="G651" s="15"/>
      <c r="H651" s="58" t="str">
        <f t="array" ref="H651">IF(ISERROR(INDEX(גיליון3!$U$14:$X$28,MATCH('דיווח פרטני'!G651,גיליון3!$T$14:$T$28,0),MATCH('דיווח פרטני'!C651,גיליון3!$U$13:$X$13,0)))," ",INDEX(גיליון3!$U$14:$X$28,MATCH('דיווח פרטני'!G651,גיליון3!$T$14:$T$28,0),MATCH('דיווח פרטני'!C651,גיליון3!$U$13:$X$13,0)))</f>
        <v xml:space="preserve"> </v>
      </c>
      <c r="I651" s="15"/>
      <c r="J651" s="15"/>
    </row>
    <row r="652" spans="1:10" ht="18" customHeight="1" thickBot="1" x14ac:dyDescent="0.35">
      <c r="A652" s="15"/>
      <c r="B652" s="15"/>
      <c r="C652" s="15"/>
      <c r="D652" s="15"/>
      <c r="E652" s="727"/>
      <c r="F652" s="15"/>
      <c r="G652" s="15"/>
      <c r="H652" s="58" t="str">
        <f t="array" ref="H652">IF(ISERROR(INDEX(גיליון3!$U$14:$X$28,MATCH('דיווח פרטני'!G652,גיליון3!$T$14:$T$28,0),MATCH('דיווח פרטני'!C652,גיליון3!$U$13:$X$13,0)))," ",INDEX(גיליון3!$U$14:$X$28,MATCH('דיווח פרטני'!G652,גיליון3!$T$14:$T$28,0),MATCH('דיווח פרטני'!C652,גיליון3!$U$13:$X$13,0)))</f>
        <v xml:space="preserve"> </v>
      </c>
      <c r="I652" s="15"/>
      <c r="J652" s="15"/>
    </row>
    <row r="653" spans="1:10" ht="18" customHeight="1" thickBot="1" x14ac:dyDescent="0.35">
      <c r="A653" s="15"/>
      <c r="B653" s="15"/>
      <c r="C653" s="15"/>
      <c r="D653" s="15"/>
      <c r="E653" s="727"/>
      <c r="F653" s="15"/>
      <c r="G653" s="15"/>
      <c r="H653" s="58" t="str">
        <f t="array" ref="H653">IF(ISERROR(INDEX(גיליון3!$U$14:$X$28,MATCH('דיווח פרטני'!G653,גיליון3!$T$14:$T$28,0),MATCH('דיווח פרטני'!C653,גיליון3!$U$13:$X$13,0)))," ",INDEX(גיליון3!$U$14:$X$28,MATCH('דיווח פרטני'!G653,גיליון3!$T$14:$T$28,0),MATCH('דיווח פרטני'!C653,גיליון3!$U$13:$X$13,0)))</f>
        <v xml:space="preserve"> </v>
      </c>
      <c r="I653" s="15"/>
      <c r="J653" s="15"/>
    </row>
    <row r="654" spans="1:10" ht="18" customHeight="1" thickBot="1" x14ac:dyDescent="0.35">
      <c r="A654" s="15"/>
      <c r="B654" s="15"/>
      <c r="C654" s="15"/>
      <c r="D654" s="15"/>
      <c r="E654" s="727"/>
      <c r="F654" s="15"/>
      <c r="G654" s="15"/>
      <c r="H654" s="58" t="str">
        <f t="array" ref="H654">IF(ISERROR(INDEX(גיליון3!$U$14:$X$28,MATCH('דיווח פרטני'!G654,גיליון3!$T$14:$T$28,0),MATCH('דיווח פרטני'!C654,גיליון3!$U$13:$X$13,0)))," ",INDEX(גיליון3!$U$14:$X$28,MATCH('דיווח פרטני'!G654,גיליון3!$T$14:$T$28,0),MATCH('דיווח פרטני'!C654,גיליון3!$U$13:$X$13,0)))</f>
        <v xml:space="preserve"> </v>
      </c>
      <c r="I654" s="15"/>
      <c r="J654" s="15"/>
    </row>
    <row r="655" spans="1:10" ht="18" customHeight="1" thickBot="1" x14ac:dyDescent="0.35">
      <c r="A655" s="15"/>
      <c r="B655" s="15"/>
      <c r="C655" s="15"/>
      <c r="D655" s="15"/>
      <c r="E655" s="727"/>
      <c r="F655" s="15"/>
      <c r="G655" s="15"/>
      <c r="H655" s="58" t="str">
        <f t="array" ref="H655">IF(ISERROR(INDEX(גיליון3!$U$14:$X$28,MATCH('דיווח פרטני'!G655,גיליון3!$T$14:$T$28,0),MATCH('דיווח פרטני'!C655,גיליון3!$U$13:$X$13,0)))," ",INDEX(גיליון3!$U$14:$X$28,MATCH('דיווח פרטני'!G655,גיליון3!$T$14:$T$28,0),MATCH('דיווח פרטני'!C655,גיליון3!$U$13:$X$13,0)))</f>
        <v xml:space="preserve"> </v>
      </c>
      <c r="I655" s="15"/>
      <c r="J655" s="15"/>
    </row>
    <row r="656" spans="1:10" ht="18" customHeight="1" thickBot="1" x14ac:dyDescent="0.35">
      <c r="A656" s="15"/>
      <c r="B656" s="15"/>
      <c r="C656" s="15"/>
      <c r="D656" s="15"/>
      <c r="E656" s="727"/>
      <c r="F656" s="15"/>
      <c r="G656" s="15"/>
      <c r="H656" s="58" t="str">
        <f t="array" ref="H656">IF(ISERROR(INDEX(גיליון3!$U$14:$X$28,MATCH('דיווח פרטני'!G656,גיליון3!$T$14:$T$28,0),MATCH('דיווח פרטני'!C656,גיליון3!$U$13:$X$13,0)))," ",INDEX(גיליון3!$U$14:$X$28,MATCH('דיווח פרטני'!G656,גיליון3!$T$14:$T$28,0),MATCH('דיווח פרטני'!C656,גיליון3!$U$13:$X$13,0)))</f>
        <v xml:space="preserve"> </v>
      </c>
      <c r="I656" s="15"/>
      <c r="J656" s="15"/>
    </row>
    <row r="657" spans="1:10" ht="18" customHeight="1" thickBot="1" x14ac:dyDescent="0.35">
      <c r="A657" s="15"/>
      <c r="B657" s="15"/>
      <c r="C657" s="15"/>
      <c r="D657" s="15"/>
      <c r="E657" s="727"/>
      <c r="F657" s="15"/>
      <c r="G657" s="15"/>
      <c r="H657" s="58" t="str">
        <f t="array" ref="H657">IF(ISERROR(INDEX(גיליון3!$U$14:$X$28,MATCH('דיווח פרטני'!G657,גיליון3!$T$14:$T$28,0),MATCH('דיווח פרטני'!C657,גיליון3!$U$13:$X$13,0)))," ",INDEX(גיליון3!$U$14:$X$28,MATCH('דיווח פרטני'!G657,גיליון3!$T$14:$T$28,0),MATCH('דיווח פרטני'!C657,גיליון3!$U$13:$X$13,0)))</f>
        <v xml:space="preserve"> </v>
      </c>
      <c r="I657" s="15"/>
      <c r="J657" s="15"/>
    </row>
    <row r="658" spans="1:10" ht="18" customHeight="1" thickBot="1" x14ac:dyDescent="0.35">
      <c r="A658" s="15"/>
      <c r="B658" s="15"/>
      <c r="C658" s="15"/>
      <c r="D658" s="15"/>
      <c r="E658" s="727"/>
      <c r="F658" s="15"/>
      <c r="G658" s="15"/>
      <c r="H658" s="58" t="str">
        <f t="array" ref="H658">IF(ISERROR(INDEX(גיליון3!$U$14:$X$28,MATCH('דיווח פרטני'!G658,גיליון3!$T$14:$T$28,0),MATCH('דיווח פרטני'!C658,גיליון3!$U$13:$X$13,0)))," ",INDEX(גיליון3!$U$14:$X$28,MATCH('דיווח פרטני'!G658,גיליון3!$T$14:$T$28,0),MATCH('דיווח פרטני'!C658,גיליון3!$U$13:$X$13,0)))</f>
        <v xml:space="preserve"> </v>
      </c>
      <c r="I658" s="15"/>
      <c r="J658" s="15"/>
    </row>
    <row r="659" spans="1:10" ht="18" customHeight="1" thickBot="1" x14ac:dyDescent="0.35">
      <c r="A659" s="15"/>
      <c r="B659" s="15"/>
      <c r="C659" s="15"/>
      <c r="D659" s="15"/>
      <c r="E659" s="727"/>
      <c r="F659" s="15"/>
      <c r="G659" s="15"/>
      <c r="H659" s="58" t="str">
        <f t="array" ref="H659">IF(ISERROR(INDEX(גיליון3!$U$14:$X$28,MATCH('דיווח פרטני'!G659,גיליון3!$T$14:$T$28,0),MATCH('דיווח פרטני'!C659,גיליון3!$U$13:$X$13,0)))," ",INDEX(גיליון3!$U$14:$X$28,MATCH('דיווח פרטני'!G659,גיליון3!$T$14:$T$28,0),MATCH('דיווח פרטני'!C659,גיליון3!$U$13:$X$13,0)))</f>
        <v xml:space="preserve"> </v>
      </c>
      <c r="I659" s="15"/>
      <c r="J659" s="15"/>
    </row>
    <row r="660" spans="1:10" ht="18" customHeight="1" thickBot="1" x14ac:dyDescent="0.35">
      <c r="A660" s="15"/>
      <c r="B660" s="15"/>
      <c r="C660" s="15"/>
      <c r="D660" s="15"/>
      <c r="E660" s="727"/>
      <c r="F660" s="15"/>
      <c r="G660" s="15"/>
      <c r="H660" s="58" t="str">
        <f t="array" ref="H660">IF(ISERROR(INDEX(גיליון3!$U$14:$X$28,MATCH('דיווח פרטני'!G660,גיליון3!$T$14:$T$28,0),MATCH('דיווח פרטני'!C660,גיליון3!$U$13:$X$13,0)))," ",INDEX(גיליון3!$U$14:$X$28,MATCH('דיווח פרטני'!G660,גיליון3!$T$14:$T$28,0),MATCH('דיווח פרטני'!C660,גיליון3!$U$13:$X$13,0)))</f>
        <v xml:space="preserve"> </v>
      </c>
      <c r="I660" s="15"/>
      <c r="J660" s="15"/>
    </row>
    <row r="661" spans="1:10" ht="18" customHeight="1" thickBot="1" x14ac:dyDescent="0.35">
      <c r="A661" s="15"/>
      <c r="B661" s="15"/>
      <c r="C661" s="15"/>
      <c r="D661" s="15"/>
      <c r="E661" s="727"/>
      <c r="F661" s="15"/>
      <c r="G661" s="15"/>
      <c r="H661" s="58" t="str">
        <f t="array" ref="H661">IF(ISERROR(INDEX(גיליון3!$U$14:$X$28,MATCH('דיווח פרטני'!G661,גיליון3!$T$14:$T$28,0),MATCH('דיווח פרטני'!C661,גיליון3!$U$13:$X$13,0)))," ",INDEX(גיליון3!$U$14:$X$28,MATCH('דיווח פרטני'!G661,גיליון3!$T$14:$T$28,0),MATCH('דיווח פרטני'!C661,גיליון3!$U$13:$X$13,0)))</f>
        <v xml:space="preserve"> </v>
      </c>
      <c r="I661" s="15"/>
      <c r="J661" s="15"/>
    </row>
    <row r="662" spans="1:10" ht="18" customHeight="1" thickBot="1" x14ac:dyDescent="0.35">
      <c r="A662" s="15"/>
      <c r="B662" s="15"/>
      <c r="C662" s="15"/>
      <c r="D662" s="15"/>
      <c r="E662" s="727"/>
      <c r="F662" s="15"/>
      <c r="G662" s="15"/>
      <c r="H662" s="58" t="str">
        <f t="array" ref="H662">IF(ISERROR(INDEX(גיליון3!$U$14:$X$28,MATCH('דיווח פרטני'!G662,גיליון3!$T$14:$T$28,0),MATCH('דיווח פרטני'!C662,גיליון3!$U$13:$X$13,0)))," ",INDEX(גיליון3!$U$14:$X$28,MATCH('דיווח פרטני'!G662,גיליון3!$T$14:$T$28,0),MATCH('דיווח פרטני'!C662,גיליון3!$U$13:$X$13,0)))</f>
        <v xml:space="preserve"> </v>
      </c>
      <c r="I662" s="15"/>
      <c r="J662" s="15"/>
    </row>
    <row r="663" spans="1:10" ht="18" customHeight="1" thickBot="1" x14ac:dyDescent="0.35">
      <c r="A663" s="15"/>
      <c r="B663" s="15"/>
      <c r="C663" s="15"/>
      <c r="D663" s="15"/>
      <c r="E663" s="727"/>
      <c r="F663" s="15"/>
      <c r="G663" s="15"/>
      <c r="H663" s="58" t="str">
        <f t="array" ref="H663">IF(ISERROR(INDEX(גיליון3!$U$14:$X$28,MATCH('דיווח פרטני'!G663,גיליון3!$T$14:$T$28,0),MATCH('דיווח פרטני'!C663,גיליון3!$U$13:$X$13,0)))," ",INDEX(גיליון3!$U$14:$X$28,MATCH('דיווח פרטני'!G663,גיליון3!$T$14:$T$28,0),MATCH('דיווח פרטני'!C663,גיליון3!$U$13:$X$13,0)))</f>
        <v xml:space="preserve"> </v>
      </c>
      <c r="I663" s="15"/>
      <c r="J663" s="15"/>
    </row>
    <row r="664" spans="1:10" ht="18" customHeight="1" thickBot="1" x14ac:dyDescent="0.35">
      <c r="A664" s="15"/>
      <c r="B664" s="15"/>
      <c r="C664" s="15"/>
      <c r="D664" s="15"/>
      <c r="E664" s="727"/>
      <c r="F664" s="15"/>
      <c r="G664" s="15"/>
      <c r="H664" s="58" t="str">
        <f t="array" ref="H664">IF(ISERROR(INDEX(גיליון3!$U$14:$X$28,MATCH('דיווח פרטני'!G664,גיליון3!$T$14:$T$28,0),MATCH('דיווח פרטני'!C664,גיליון3!$U$13:$X$13,0)))," ",INDEX(גיליון3!$U$14:$X$28,MATCH('דיווח פרטני'!G664,גיליון3!$T$14:$T$28,0),MATCH('דיווח פרטני'!C664,גיליון3!$U$13:$X$13,0)))</f>
        <v xml:space="preserve"> </v>
      </c>
      <c r="I664" s="15"/>
      <c r="J664" s="15"/>
    </row>
    <row r="665" spans="1:10" ht="18" customHeight="1" thickBot="1" x14ac:dyDescent="0.35">
      <c r="A665" s="15"/>
      <c r="B665" s="15"/>
      <c r="C665" s="15"/>
      <c r="D665" s="15"/>
      <c r="E665" s="727"/>
      <c r="F665" s="15"/>
      <c r="G665" s="15"/>
      <c r="H665" s="58" t="str">
        <f t="array" ref="H665">IF(ISERROR(INDEX(גיליון3!$U$14:$X$28,MATCH('דיווח פרטני'!G665,גיליון3!$T$14:$T$28,0),MATCH('דיווח פרטני'!C665,גיליון3!$U$13:$X$13,0)))," ",INDEX(גיליון3!$U$14:$X$28,MATCH('דיווח פרטני'!G665,גיליון3!$T$14:$T$28,0),MATCH('דיווח פרטני'!C665,גיליון3!$U$13:$X$13,0)))</f>
        <v xml:space="preserve"> </v>
      </c>
      <c r="I665" s="15"/>
      <c r="J665" s="15"/>
    </row>
    <row r="666" spans="1:10" ht="18" customHeight="1" thickBot="1" x14ac:dyDescent="0.35">
      <c r="A666" s="15"/>
      <c r="B666" s="15"/>
      <c r="C666" s="15"/>
      <c r="D666" s="15"/>
      <c r="E666" s="727"/>
      <c r="F666" s="15"/>
      <c r="G666" s="15"/>
      <c r="H666" s="58" t="str">
        <f t="array" ref="H666">IF(ISERROR(INDEX(גיליון3!$U$14:$X$28,MATCH('דיווח פרטני'!G666,גיליון3!$T$14:$T$28,0),MATCH('דיווח פרטני'!C666,גיליון3!$U$13:$X$13,0)))," ",INDEX(גיליון3!$U$14:$X$28,MATCH('דיווח פרטני'!G666,גיליון3!$T$14:$T$28,0),MATCH('דיווח פרטני'!C666,גיליון3!$U$13:$X$13,0)))</f>
        <v xml:space="preserve"> </v>
      </c>
      <c r="I666" s="15"/>
      <c r="J666" s="15"/>
    </row>
    <row r="667" spans="1:10" ht="18" customHeight="1" thickBot="1" x14ac:dyDescent="0.35">
      <c r="A667" s="15"/>
      <c r="B667" s="15"/>
      <c r="C667" s="15"/>
      <c r="D667" s="15"/>
      <c r="E667" s="727"/>
      <c r="F667" s="15"/>
      <c r="G667" s="15"/>
      <c r="H667" s="58" t="str">
        <f t="array" ref="H667">IF(ISERROR(INDEX(גיליון3!$U$14:$X$28,MATCH('דיווח פרטני'!G667,גיליון3!$T$14:$T$28,0),MATCH('דיווח פרטני'!C667,גיליון3!$U$13:$X$13,0)))," ",INDEX(גיליון3!$U$14:$X$28,MATCH('דיווח פרטני'!G667,גיליון3!$T$14:$T$28,0),MATCH('דיווח פרטני'!C667,גיליון3!$U$13:$X$13,0)))</f>
        <v xml:space="preserve"> </v>
      </c>
      <c r="I667" s="15"/>
      <c r="J667" s="15"/>
    </row>
    <row r="668" spans="1:10" ht="18" customHeight="1" thickBot="1" x14ac:dyDescent="0.35">
      <c r="A668" s="15"/>
      <c r="B668" s="15"/>
      <c r="C668" s="15"/>
      <c r="D668" s="15"/>
      <c r="E668" s="727"/>
      <c r="F668" s="15"/>
      <c r="G668" s="15"/>
      <c r="H668" s="58" t="str">
        <f t="array" ref="H668">IF(ISERROR(INDEX(גיליון3!$U$14:$X$28,MATCH('דיווח פרטני'!G668,גיליון3!$T$14:$T$28,0),MATCH('דיווח פרטני'!C668,גיליון3!$U$13:$X$13,0)))," ",INDEX(גיליון3!$U$14:$X$28,MATCH('דיווח פרטני'!G668,גיליון3!$T$14:$T$28,0),MATCH('דיווח פרטני'!C668,גיליון3!$U$13:$X$13,0)))</f>
        <v xml:space="preserve"> </v>
      </c>
      <c r="I668" s="15"/>
      <c r="J668" s="15"/>
    </row>
    <row r="669" spans="1:10" ht="18" customHeight="1" thickBot="1" x14ac:dyDescent="0.35">
      <c r="A669" s="15"/>
      <c r="B669" s="15"/>
      <c r="C669" s="15"/>
      <c r="D669" s="15"/>
      <c r="E669" s="727"/>
      <c r="F669" s="15"/>
      <c r="G669" s="15"/>
      <c r="H669" s="58" t="str">
        <f t="array" ref="H669">IF(ISERROR(INDEX(גיליון3!$U$14:$X$28,MATCH('דיווח פרטני'!G669,גיליון3!$T$14:$T$28,0),MATCH('דיווח פרטני'!C669,גיליון3!$U$13:$X$13,0)))," ",INDEX(גיליון3!$U$14:$X$28,MATCH('דיווח פרטני'!G669,גיליון3!$T$14:$T$28,0),MATCH('דיווח פרטני'!C669,גיליון3!$U$13:$X$13,0)))</f>
        <v xml:space="preserve"> </v>
      </c>
      <c r="I669" s="15"/>
      <c r="J669" s="15"/>
    </row>
    <row r="670" spans="1:10" ht="18" customHeight="1" thickBot="1" x14ac:dyDescent="0.35">
      <c r="A670" s="15"/>
      <c r="B670" s="15"/>
      <c r="C670" s="15"/>
      <c r="D670" s="15"/>
      <c r="E670" s="727"/>
      <c r="F670" s="15"/>
      <c r="G670" s="15"/>
      <c r="H670" s="58" t="str">
        <f t="array" ref="H670">IF(ISERROR(INDEX(גיליון3!$U$14:$X$28,MATCH('דיווח פרטני'!G670,גיליון3!$T$14:$T$28,0),MATCH('דיווח פרטני'!C670,גיליון3!$U$13:$X$13,0)))," ",INDEX(גיליון3!$U$14:$X$28,MATCH('דיווח פרטני'!G670,גיליון3!$T$14:$T$28,0),MATCH('דיווח פרטני'!C670,גיליון3!$U$13:$X$13,0)))</f>
        <v xml:space="preserve"> </v>
      </c>
      <c r="I670" s="15"/>
      <c r="J670" s="15"/>
    </row>
    <row r="671" spans="1:10" ht="18" customHeight="1" thickBot="1" x14ac:dyDescent="0.35">
      <c r="A671" s="15"/>
      <c r="B671" s="15"/>
      <c r="C671" s="15"/>
      <c r="D671" s="15"/>
      <c r="E671" s="727"/>
      <c r="F671" s="15"/>
      <c r="G671" s="15"/>
      <c r="H671" s="58" t="str">
        <f t="array" ref="H671">IF(ISERROR(INDEX(גיליון3!$U$14:$X$28,MATCH('דיווח פרטני'!G671,גיליון3!$T$14:$T$28,0),MATCH('דיווח פרטני'!C671,גיליון3!$U$13:$X$13,0)))," ",INDEX(גיליון3!$U$14:$X$28,MATCH('דיווח פרטני'!G671,גיליון3!$T$14:$T$28,0),MATCH('דיווח פרטני'!C671,גיליון3!$U$13:$X$13,0)))</f>
        <v xml:space="preserve"> </v>
      </c>
      <c r="I671" s="15"/>
      <c r="J671" s="15"/>
    </row>
    <row r="672" spans="1:10" ht="18" customHeight="1" thickBot="1" x14ac:dyDescent="0.35">
      <c r="A672" s="15"/>
      <c r="B672" s="15"/>
      <c r="C672" s="15"/>
      <c r="D672" s="15"/>
      <c r="E672" s="727"/>
      <c r="F672" s="15"/>
      <c r="G672" s="15"/>
      <c r="H672" s="58" t="str">
        <f t="array" ref="H672">IF(ISERROR(INDEX(גיליון3!$U$14:$X$28,MATCH('דיווח פרטני'!G672,גיליון3!$T$14:$T$28,0),MATCH('דיווח פרטני'!C672,גיליון3!$U$13:$X$13,0)))," ",INDEX(גיליון3!$U$14:$X$28,MATCH('דיווח פרטני'!G672,גיליון3!$T$14:$T$28,0),MATCH('דיווח פרטני'!C672,גיליון3!$U$13:$X$13,0)))</f>
        <v xml:space="preserve"> </v>
      </c>
      <c r="I672" s="15"/>
      <c r="J672" s="15"/>
    </row>
    <row r="673" spans="1:10" ht="18" customHeight="1" thickBot="1" x14ac:dyDescent="0.35">
      <c r="A673" s="15"/>
      <c r="B673" s="15"/>
      <c r="C673" s="15"/>
      <c r="D673" s="15"/>
      <c r="E673" s="727"/>
      <c r="F673" s="15"/>
      <c r="G673" s="15"/>
      <c r="H673" s="58" t="str">
        <f t="array" ref="H673">IF(ISERROR(INDEX(גיליון3!$U$14:$X$28,MATCH('דיווח פרטני'!G673,גיליון3!$T$14:$T$28,0),MATCH('דיווח פרטני'!C673,גיליון3!$U$13:$X$13,0)))," ",INDEX(גיליון3!$U$14:$X$28,MATCH('דיווח פרטני'!G673,גיליון3!$T$14:$T$28,0),MATCH('דיווח פרטני'!C673,גיליון3!$U$13:$X$13,0)))</f>
        <v xml:space="preserve"> </v>
      </c>
      <c r="I673" s="15"/>
      <c r="J673" s="15"/>
    </row>
    <row r="674" spans="1:10" ht="18" customHeight="1" thickBot="1" x14ac:dyDescent="0.35">
      <c r="A674" s="15"/>
      <c r="B674" s="15"/>
      <c r="C674" s="15"/>
      <c r="D674" s="15"/>
      <c r="E674" s="727"/>
      <c r="F674" s="15"/>
      <c r="G674" s="15"/>
      <c r="H674" s="58" t="str">
        <f t="array" ref="H674">IF(ISERROR(INDEX(גיליון3!$U$14:$X$28,MATCH('דיווח פרטני'!G674,גיליון3!$T$14:$T$28,0),MATCH('דיווח פרטני'!C674,גיליון3!$U$13:$X$13,0)))," ",INDEX(גיליון3!$U$14:$X$28,MATCH('דיווח פרטני'!G674,גיליון3!$T$14:$T$28,0),MATCH('דיווח פרטני'!C674,גיליון3!$U$13:$X$13,0)))</f>
        <v xml:space="preserve"> </v>
      </c>
      <c r="I674" s="15"/>
      <c r="J674" s="15"/>
    </row>
    <row r="675" spans="1:10" ht="18" customHeight="1" thickBot="1" x14ac:dyDescent="0.35">
      <c r="A675" s="15"/>
      <c r="B675" s="15"/>
      <c r="C675" s="15"/>
      <c r="D675" s="15"/>
      <c r="E675" s="727"/>
      <c r="F675" s="15"/>
      <c r="G675" s="15"/>
      <c r="H675" s="58" t="str">
        <f t="array" ref="H675">IF(ISERROR(INDEX(גיליון3!$U$14:$X$28,MATCH('דיווח פרטני'!G675,גיליון3!$T$14:$T$28,0),MATCH('דיווח פרטני'!C675,גיליון3!$U$13:$X$13,0)))," ",INDEX(גיליון3!$U$14:$X$28,MATCH('דיווח פרטני'!G675,גיליון3!$T$14:$T$28,0),MATCH('דיווח פרטני'!C675,גיליון3!$U$13:$X$13,0)))</f>
        <v xml:space="preserve"> </v>
      </c>
      <c r="I675" s="15"/>
      <c r="J675" s="15"/>
    </row>
    <row r="676" spans="1:10" ht="18" customHeight="1" thickBot="1" x14ac:dyDescent="0.35">
      <c r="A676" s="15"/>
      <c r="B676" s="15"/>
      <c r="C676" s="15"/>
      <c r="D676" s="15"/>
      <c r="E676" s="727"/>
      <c r="F676" s="15"/>
      <c r="G676" s="15"/>
      <c r="H676" s="58" t="str">
        <f t="array" ref="H676">IF(ISERROR(INDEX(גיליון3!$U$14:$X$28,MATCH('דיווח פרטני'!G676,גיליון3!$T$14:$T$28,0),MATCH('דיווח פרטני'!C676,גיליון3!$U$13:$X$13,0)))," ",INDEX(גיליון3!$U$14:$X$28,MATCH('דיווח פרטני'!G676,גיליון3!$T$14:$T$28,0),MATCH('דיווח פרטני'!C676,גיליון3!$U$13:$X$13,0)))</f>
        <v xml:space="preserve"> </v>
      </c>
      <c r="I676" s="15"/>
      <c r="J676" s="15"/>
    </row>
    <row r="677" spans="1:10" ht="18" customHeight="1" thickBot="1" x14ac:dyDescent="0.35">
      <c r="A677" s="15"/>
      <c r="B677" s="15"/>
      <c r="C677" s="15"/>
      <c r="D677" s="15"/>
      <c r="E677" s="727"/>
      <c r="F677" s="15"/>
      <c r="G677" s="15"/>
      <c r="H677" s="58" t="str">
        <f t="array" ref="H677">IF(ISERROR(INDEX(גיליון3!$U$14:$X$28,MATCH('דיווח פרטני'!G677,גיליון3!$T$14:$T$28,0),MATCH('דיווח פרטני'!C677,גיליון3!$U$13:$X$13,0)))," ",INDEX(גיליון3!$U$14:$X$28,MATCH('דיווח פרטני'!G677,גיליון3!$T$14:$T$28,0),MATCH('דיווח פרטני'!C677,גיליון3!$U$13:$X$13,0)))</f>
        <v xml:space="preserve"> </v>
      </c>
      <c r="I677" s="15"/>
      <c r="J677" s="15"/>
    </row>
    <row r="678" spans="1:10" ht="18" customHeight="1" thickBot="1" x14ac:dyDescent="0.35">
      <c r="A678" s="15"/>
      <c r="B678" s="15"/>
      <c r="C678" s="15"/>
      <c r="D678" s="15"/>
      <c r="E678" s="727"/>
      <c r="F678" s="15"/>
      <c r="G678" s="15"/>
      <c r="H678" s="58" t="str">
        <f t="array" ref="H678">IF(ISERROR(INDEX(גיליון3!$U$14:$X$28,MATCH('דיווח פרטני'!G678,גיליון3!$T$14:$T$28,0),MATCH('דיווח פרטני'!C678,גיליון3!$U$13:$X$13,0)))," ",INDEX(גיליון3!$U$14:$X$28,MATCH('דיווח פרטני'!G678,גיליון3!$T$14:$T$28,0),MATCH('דיווח פרטני'!C678,גיליון3!$U$13:$X$13,0)))</f>
        <v xml:space="preserve"> </v>
      </c>
      <c r="I678" s="15"/>
      <c r="J678" s="15"/>
    </row>
    <row r="679" spans="1:10" ht="18" customHeight="1" thickBot="1" x14ac:dyDescent="0.35">
      <c r="A679" s="15"/>
      <c r="B679" s="15"/>
      <c r="C679" s="15"/>
      <c r="D679" s="15"/>
      <c r="E679" s="727"/>
      <c r="F679" s="15"/>
      <c r="G679" s="15"/>
      <c r="H679" s="58" t="str">
        <f t="array" ref="H679">IF(ISERROR(INDEX(גיליון3!$U$14:$X$28,MATCH('דיווח פרטני'!G679,גיליון3!$T$14:$T$28,0),MATCH('דיווח פרטני'!C679,גיליון3!$U$13:$X$13,0)))," ",INDEX(גיליון3!$U$14:$X$28,MATCH('דיווח פרטני'!G679,גיליון3!$T$14:$T$28,0),MATCH('דיווח פרטני'!C679,גיליון3!$U$13:$X$13,0)))</f>
        <v xml:space="preserve"> </v>
      </c>
      <c r="I679" s="15"/>
      <c r="J679" s="15"/>
    </row>
    <row r="680" spans="1:10" ht="18" customHeight="1" thickBot="1" x14ac:dyDescent="0.35">
      <c r="A680" s="15"/>
      <c r="B680" s="15"/>
      <c r="C680" s="15"/>
      <c r="D680" s="15"/>
      <c r="E680" s="727"/>
      <c r="F680" s="15"/>
      <c r="G680" s="15"/>
      <c r="H680" s="58" t="str">
        <f t="array" ref="H680">IF(ISERROR(INDEX(גיליון3!$U$14:$X$28,MATCH('דיווח פרטני'!G680,גיליון3!$T$14:$T$28,0),MATCH('דיווח פרטני'!C680,גיליון3!$U$13:$X$13,0)))," ",INDEX(גיליון3!$U$14:$X$28,MATCH('דיווח פרטני'!G680,גיליון3!$T$14:$T$28,0),MATCH('דיווח פרטני'!C680,גיליון3!$U$13:$X$13,0)))</f>
        <v xml:space="preserve"> </v>
      </c>
      <c r="I680" s="15"/>
      <c r="J680" s="15"/>
    </row>
    <row r="681" spans="1:10" ht="18" customHeight="1" thickBot="1" x14ac:dyDescent="0.35">
      <c r="A681" s="15"/>
      <c r="B681" s="15"/>
      <c r="C681" s="15"/>
      <c r="D681" s="15"/>
      <c r="E681" s="727"/>
      <c r="F681" s="15"/>
      <c r="G681" s="15"/>
      <c r="H681" s="58" t="str">
        <f t="array" ref="H681">IF(ISERROR(INDEX(גיליון3!$U$14:$X$28,MATCH('דיווח פרטני'!G681,גיליון3!$T$14:$T$28,0),MATCH('דיווח פרטני'!C681,גיליון3!$U$13:$X$13,0)))," ",INDEX(גיליון3!$U$14:$X$28,MATCH('דיווח פרטני'!G681,גיליון3!$T$14:$T$28,0),MATCH('דיווח פרטני'!C681,גיליון3!$U$13:$X$13,0)))</f>
        <v xml:space="preserve"> </v>
      </c>
      <c r="I681" s="15"/>
      <c r="J681" s="15"/>
    </row>
    <row r="682" spans="1:10" ht="18" customHeight="1" thickBot="1" x14ac:dyDescent="0.35">
      <c r="A682" s="15"/>
      <c r="B682" s="15"/>
      <c r="C682" s="15"/>
      <c r="D682" s="15"/>
      <c r="E682" s="727"/>
      <c r="F682" s="15"/>
      <c r="G682" s="15"/>
      <c r="H682" s="58" t="str">
        <f t="array" ref="H682">IF(ISERROR(INDEX(גיליון3!$U$14:$X$28,MATCH('דיווח פרטני'!G682,גיליון3!$T$14:$T$28,0),MATCH('דיווח פרטני'!C682,גיליון3!$U$13:$X$13,0)))," ",INDEX(גיליון3!$U$14:$X$28,MATCH('דיווח פרטני'!G682,גיליון3!$T$14:$T$28,0),MATCH('דיווח פרטני'!C682,גיליון3!$U$13:$X$13,0)))</f>
        <v xml:space="preserve"> </v>
      </c>
      <c r="I682" s="15"/>
      <c r="J682" s="15"/>
    </row>
    <row r="683" spans="1:10" ht="18" customHeight="1" thickBot="1" x14ac:dyDescent="0.35">
      <c r="A683" s="15"/>
      <c r="B683" s="15"/>
      <c r="C683" s="15"/>
      <c r="D683" s="15"/>
      <c r="E683" s="727"/>
      <c r="F683" s="15"/>
      <c r="G683" s="15"/>
      <c r="H683" s="58" t="str">
        <f t="array" ref="H683">IF(ISERROR(INDEX(גיליון3!$U$14:$X$28,MATCH('דיווח פרטני'!G683,גיליון3!$T$14:$T$28,0),MATCH('דיווח פרטני'!C683,גיליון3!$U$13:$X$13,0)))," ",INDEX(גיליון3!$U$14:$X$28,MATCH('דיווח פרטני'!G683,גיליון3!$T$14:$T$28,0),MATCH('דיווח פרטני'!C683,גיליון3!$U$13:$X$13,0)))</f>
        <v xml:space="preserve"> </v>
      </c>
      <c r="I683" s="15"/>
      <c r="J683" s="15"/>
    </row>
    <row r="684" spans="1:10" ht="18" customHeight="1" thickBot="1" x14ac:dyDescent="0.35">
      <c r="A684" s="15"/>
      <c r="B684" s="15"/>
      <c r="C684" s="15"/>
      <c r="D684" s="15"/>
      <c r="E684" s="727"/>
      <c r="F684" s="15"/>
      <c r="G684" s="15"/>
      <c r="H684" s="58" t="str">
        <f t="array" ref="H684">IF(ISERROR(INDEX(גיליון3!$U$14:$X$28,MATCH('דיווח פרטני'!G684,גיליון3!$T$14:$T$28,0),MATCH('דיווח פרטני'!C684,גיליון3!$U$13:$X$13,0)))," ",INDEX(גיליון3!$U$14:$X$28,MATCH('דיווח פרטני'!G684,גיליון3!$T$14:$T$28,0),MATCH('דיווח פרטני'!C684,גיליון3!$U$13:$X$13,0)))</f>
        <v xml:space="preserve"> </v>
      </c>
      <c r="I684" s="15"/>
      <c r="J684" s="15"/>
    </row>
    <row r="685" spans="1:10" ht="18" customHeight="1" thickBot="1" x14ac:dyDescent="0.35">
      <c r="A685" s="15"/>
      <c r="B685" s="15"/>
      <c r="C685" s="15"/>
      <c r="D685" s="15"/>
      <c r="E685" s="727"/>
      <c r="F685" s="15"/>
      <c r="G685" s="15"/>
      <c r="H685" s="58" t="str">
        <f t="array" ref="H685">IF(ISERROR(INDEX(גיליון3!$U$14:$X$28,MATCH('דיווח פרטני'!G685,גיליון3!$T$14:$T$28,0),MATCH('דיווח פרטני'!C685,גיליון3!$U$13:$X$13,0)))," ",INDEX(גיליון3!$U$14:$X$28,MATCH('דיווח פרטני'!G685,גיליון3!$T$14:$T$28,0),MATCH('דיווח פרטני'!C685,גיליון3!$U$13:$X$13,0)))</f>
        <v xml:space="preserve"> </v>
      </c>
      <c r="I685" s="15"/>
      <c r="J685" s="15"/>
    </row>
    <row r="686" spans="1:10" ht="18" customHeight="1" thickBot="1" x14ac:dyDescent="0.35">
      <c r="A686" s="15"/>
      <c r="B686" s="15"/>
      <c r="C686" s="15"/>
      <c r="D686" s="15"/>
      <c r="E686" s="727"/>
      <c r="F686" s="15"/>
      <c r="G686" s="15"/>
      <c r="H686" s="58" t="str">
        <f t="array" ref="H686">IF(ISERROR(INDEX(גיליון3!$U$14:$X$28,MATCH('דיווח פרטני'!G686,גיליון3!$T$14:$T$28,0),MATCH('דיווח פרטני'!C686,גיליון3!$U$13:$X$13,0)))," ",INDEX(גיליון3!$U$14:$X$28,MATCH('דיווח פרטני'!G686,גיליון3!$T$14:$T$28,0),MATCH('דיווח פרטני'!C686,גיליון3!$U$13:$X$13,0)))</f>
        <v xml:space="preserve"> </v>
      </c>
      <c r="I686" s="15"/>
      <c r="J686" s="15"/>
    </row>
    <row r="687" spans="1:10" ht="18" customHeight="1" thickBot="1" x14ac:dyDescent="0.35">
      <c r="A687" s="15"/>
      <c r="B687" s="15"/>
      <c r="C687" s="15"/>
      <c r="D687" s="15"/>
      <c r="E687" s="727"/>
      <c r="F687" s="15"/>
      <c r="G687" s="15"/>
      <c r="H687" s="58" t="str">
        <f t="array" ref="H687">IF(ISERROR(INDEX(גיליון3!$U$14:$X$28,MATCH('דיווח פרטני'!G687,גיליון3!$T$14:$T$28,0),MATCH('דיווח פרטני'!C687,גיליון3!$U$13:$X$13,0)))," ",INDEX(גיליון3!$U$14:$X$28,MATCH('דיווח פרטני'!G687,גיליון3!$T$14:$T$28,0),MATCH('דיווח פרטני'!C687,גיליון3!$U$13:$X$13,0)))</f>
        <v xml:space="preserve"> </v>
      </c>
      <c r="I687" s="15"/>
      <c r="J687" s="15"/>
    </row>
    <row r="688" spans="1:10" ht="18" customHeight="1" thickBot="1" x14ac:dyDescent="0.35">
      <c r="A688" s="15"/>
      <c r="B688" s="15"/>
      <c r="C688" s="15"/>
      <c r="D688" s="15"/>
      <c r="E688" s="727"/>
      <c r="F688" s="15"/>
      <c r="G688" s="15"/>
      <c r="H688" s="58" t="str">
        <f t="array" ref="H688">IF(ISERROR(INDEX(גיליון3!$U$14:$X$28,MATCH('דיווח פרטני'!G688,גיליון3!$T$14:$T$28,0),MATCH('דיווח פרטני'!C688,גיליון3!$U$13:$X$13,0)))," ",INDEX(גיליון3!$U$14:$X$28,MATCH('דיווח פרטני'!G688,גיליון3!$T$14:$T$28,0),MATCH('דיווח פרטני'!C688,גיליון3!$U$13:$X$13,0)))</f>
        <v xml:space="preserve"> </v>
      </c>
      <c r="I688" s="15"/>
      <c r="J688" s="15"/>
    </row>
    <row r="689" spans="1:10" ht="18" customHeight="1" thickBot="1" x14ac:dyDescent="0.35">
      <c r="A689" s="15"/>
      <c r="B689" s="15"/>
      <c r="C689" s="15"/>
      <c r="D689" s="15"/>
      <c r="E689" s="727"/>
      <c r="F689" s="15"/>
      <c r="G689" s="15"/>
      <c r="H689" s="58" t="str">
        <f t="array" ref="H689">IF(ISERROR(INDEX(גיליון3!$U$14:$X$28,MATCH('דיווח פרטני'!G689,גיליון3!$T$14:$T$28,0),MATCH('דיווח פרטני'!C689,גיליון3!$U$13:$X$13,0)))," ",INDEX(גיליון3!$U$14:$X$28,MATCH('דיווח פרטני'!G689,גיליון3!$T$14:$T$28,0),MATCH('דיווח פרטני'!C689,גיליון3!$U$13:$X$13,0)))</f>
        <v xml:space="preserve"> </v>
      </c>
      <c r="I689" s="15"/>
      <c r="J689" s="15"/>
    </row>
    <row r="690" spans="1:10" ht="18" customHeight="1" thickBot="1" x14ac:dyDescent="0.35">
      <c r="A690" s="15"/>
      <c r="B690" s="15"/>
      <c r="C690" s="15"/>
      <c r="D690" s="15"/>
      <c r="E690" s="727"/>
      <c r="F690" s="15"/>
      <c r="G690" s="15"/>
      <c r="H690" s="58" t="str">
        <f t="array" ref="H690">IF(ISERROR(INDEX(גיליון3!$U$14:$X$28,MATCH('דיווח פרטני'!G690,גיליון3!$T$14:$T$28,0),MATCH('דיווח פרטני'!C690,גיליון3!$U$13:$X$13,0)))," ",INDEX(גיליון3!$U$14:$X$28,MATCH('דיווח פרטני'!G690,גיליון3!$T$14:$T$28,0),MATCH('דיווח פרטני'!C690,גיליון3!$U$13:$X$13,0)))</f>
        <v xml:space="preserve"> </v>
      </c>
      <c r="I690" s="15"/>
      <c r="J690" s="15"/>
    </row>
    <row r="691" spans="1:10" ht="18" customHeight="1" thickBot="1" x14ac:dyDescent="0.35">
      <c r="A691" s="15"/>
      <c r="B691" s="15"/>
      <c r="C691" s="15"/>
      <c r="D691" s="15"/>
      <c r="E691" s="727"/>
      <c r="F691" s="15"/>
      <c r="G691" s="15"/>
      <c r="H691" s="58" t="str">
        <f t="array" ref="H691">IF(ISERROR(INDEX(גיליון3!$U$14:$X$28,MATCH('דיווח פרטני'!G691,גיליון3!$T$14:$T$28,0),MATCH('דיווח פרטני'!C691,גיליון3!$U$13:$X$13,0)))," ",INDEX(גיליון3!$U$14:$X$28,MATCH('דיווח פרטני'!G691,גיליון3!$T$14:$T$28,0),MATCH('דיווח פרטני'!C691,גיליון3!$U$13:$X$13,0)))</f>
        <v xml:space="preserve"> </v>
      </c>
      <c r="I691" s="15"/>
      <c r="J691" s="15"/>
    </row>
    <row r="692" spans="1:10" ht="18" customHeight="1" thickBot="1" x14ac:dyDescent="0.35">
      <c r="A692" s="15"/>
      <c r="B692" s="15"/>
      <c r="C692" s="15"/>
      <c r="D692" s="15"/>
      <c r="E692" s="727"/>
      <c r="F692" s="15"/>
      <c r="G692" s="15"/>
      <c r="H692" s="58" t="str">
        <f t="array" ref="H692">IF(ISERROR(INDEX(גיליון3!$U$14:$X$28,MATCH('דיווח פרטני'!G692,גיליון3!$T$14:$T$28,0),MATCH('דיווח פרטני'!C692,גיליון3!$U$13:$X$13,0)))," ",INDEX(גיליון3!$U$14:$X$28,MATCH('דיווח פרטני'!G692,גיליון3!$T$14:$T$28,0),MATCH('דיווח פרטני'!C692,גיליון3!$U$13:$X$13,0)))</f>
        <v xml:space="preserve"> </v>
      </c>
      <c r="I692" s="15"/>
      <c r="J692" s="15"/>
    </row>
    <row r="693" spans="1:10" ht="18" customHeight="1" thickBot="1" x14ac:dyDescent="0.35">
      <c r="A693" s="15"/>
      <c r="B693" s="15"/>
      <c r="C693" s="15"/>
      <c r="D693" s="15"/>
      <c r="E693" s="727"/>
      <c r="F693" s="15"/>
      <c r="G693" s="15"/>
      <c r="H693" s="58" t="str">
        <f t="array" ref="H693">IF(ISERROR(INDEX(גיליון3!$U$14:$X$28,MATCH('דיווח פרטני'!G693,גיליון3!$T$14:$T$28,0),MATCH('דיווח פרטני'!C693,גיליון3!$U$13:$X$13,0)))," ",INDEX(גיליון3!$U$14:$X$28,MATCH('דיווח פרטני'!G693,גיליון3!$T$14:$T$28,0),MATCH('דיווח פרטני'!C693,גיליון3!$U$13:$X$13,0)))</f>
        <v xml:space="preserve"> </v>
      </c>
      <c r="I693" s="15"/>
      <c r="J693" s="15"/>
    </row>
    <row r="694" spans="1:10" ht="18" customHeight="1" thickBot="1" x14ac:dyDescent="0.35">
      <c r="A694" s="15"/>
      <c r="B694" s="15"/>
      <c r="C694" s="15"/>
      <c r="D694" s="15"/>
      <c r="E694" s="727"/>
      <c r="F694" s="15"/>
      <c r="G694" s="15"/>
      <c r="H694" s="58" t="str">
        <f t="array" ref="H694">IF(ISERROR(INDEX(גיליון3!$U$14:$X$28,MATCH('דיווח פרטני'!G694,גיליון3!$T$14:$T$28,0),MATCH('דיווח פרטני'!C694,גיליון3!$U$13:$X$13,0)))," ",INDEX(גיליון3!$U$14:$X$28,MATCH('דיווח פרטני'!G694,גיליון3!$T$14:$T$28,0),MATCH('דיווח פרטני'!C694,גיליון3!$U$13:$X$13,0)))</f>
        <v xml:space="preserve"> </v>
      </c>
      <c r="I694" s="15"/>
      <c r="J694" s="15"/>
    </row>
    <row r="695" spans="1:10" ht="18" customHeight="1" thickBot="1" x14ac:dyDescent="0.35">
      <c r="A695" s="15"/>
      <c r="B695" s="15"/>
      <c r="C695" s="15"/>
      <c r="D695" s="15"/>
      <c r="E695" s="727"/>
      <c r="F695" s="15"/>
      <c r="G695" s="15"/>
      <c r="H695" s="58" t="str">
        <f t="array" ref="H695">IF(ISERROR(INDEX(גיליון3!$U$14:$X$28,MATCH('דיווח פרטני'!G695,גיליון3!$T$14:$T$28,0),MATCH('דיווח פרטני'!C695,גיליון3!$U$13:$X$13,0)))," ",INDEX(גיליון3!$U$14:$X$28,MATCH('דיווח פרטני'!G695,גיליון3!$T$14:$T$28,0),MATCH('דיווח פרטני'!C695,גיליון3!$U$13:$X$13,0)))</f>
        <v xml:space="preserve"> </v>
      </c>
      <c r="I695" s="15"/>
      <c r="J695" s="15"/>
    </row>
    <row r="696" spans="1:10" ht="18" customHeight="1" thickBot="1" x14ac:dyDescent="0.35">
      <c r="A696" s="15"/>
      <c r="B696" s="15"/>
      <c r="C696" s="15"/>
      <c r="D696" s="15"/>
      <c r="E696" s="727"/>
      <c r="F696" s="15"/>
      <c r="G696" s="15"/>
      <c r="H696" s="58" t="str">
        <f t="array" ref="H696">IF(ISERROR(INDEX(גיליון3!$U$14:$X$28,MATCH('דיווח פרטני'!G696,גיליון3!$T$14:$T$28,0),MATCH('דיווח פרטני'!C696,גיליון3!$U$13:$X$13,0)))," ",INDEX(גיליון3!$U$14:$X$28,MATCH('דיווח פרטני'!G696,גיליון3!$T$14:$T$28,0),MATCH('דיווח פרטני'!C696,גיליון3!$U$13:$X$13,0)))</f>
        <v xml:space="preserve"> </v>
      </c>
      <c r="I696" s="15"/>
      <c r="J696" s="15"/>
    </row>
    <row r="697" spans="1:10" ht="18" customHeight="1" thickBot="1" x14ac:dyDescent="0.35">
      <c r="A697" s="15"/>
      <c r="B697" s="15"/>
      <c r="C697" s="15"/>
      <c r="D697" s="15"/>
      <c r="E697" s="727"/>
      <c r="F697" s="15"/>
      <c r="G697" s="15"/>
      <c r="H697" s="58" t="str">
        <f t="array" ref="H697">IF(ISERROR(INDEX(גיליון3!$U$14:$X$28,MATCH('דיווח פרטני'!G697,גיליון3!$T$14:$T$28,0),MATCH('דיווח פרטני'!C697,גיליון3!$U$13:$X$13,0)))," ",INDEX(גיליון3!$U$14:$X$28,MATCH('דיווח פרטני'!G697,גיליון3!$T$14:$T$28,0),MATCH('דיווח פרטני'!C697,גיליון3!$U$13:$X$13,0)))</f>
        <v xml:space="preserve"> </v>
      </c>
      <c r="I697" s="15"/>
      <c r="J697" s="15"/>
    </row>
    <row r="698" spans="1:10" ht="18" customHeight="1" thickBot="1" x14ac:dyDescent="0.35">
      <c r="A698" s="15"/>
      <c r="B698" s="15"/>
      <c r="C698" s="15"/>
      <c r="D698" s="15"/>
      <c r="E698" s="727"/>
      <c r="F698" s="15"/>
      <c r="G698" s="15"/>
      <c r="H698" s="58" t="str">
        <f t="array" ref="H698">IF(ISERROR(INDEX(גיליון3!$U$14:$X$28,MATCH('דיווח פרטני'!G698,גיליון3!$T$14:$T$28,0),MATCH('דיווח פרטני'!C698,גיליון3!$U$13:$X$13,0)))," ",INDEX(גיליון3!$U$14:$X$28,MATCH('דיווח פרטני'!G698,גיליון3!$T$14:$T$28,0),MATCH('דיווח פרטני'!C698,גיליון3!$U$13:$X$13,0)))</f>
        <v xml:space="preserve"> </v>
      </c>
      <c r="I698" s="15"/>
      <c r="J698" s="15"/>
    </row>
    <row r="699" spans="1:10" ht="18" customHeight="1" thickBot="1" x14ac:dyDescent="0.35">
      <c r="A699" s="15"/>
      <c r="B699" s="15"/>
      <c r="C699" s="15"/>
      <c r="D699" s="15"/>
      <c r="E699" s="727"/>
      <c r="F699" s="15"/>
      <c r="G699" s="15"/>
      <c r="H699" s="58" t="str">
        <f t="array" ref="H699">IF(ISERROR(INDEX(גיליון3!$U$14:$X$28,MATCH('דיווח פרטני'!G699,גיליון3!$T$14:$T$28,0),MATCH('דיווח פרטני'!C699,גיליון3!$U$13:$X$13,0)))," ",INDEX(גיליון3!$U$14:$X$28,MATCH('דיווח פרטני'!G699,גיליון3!$T$14:$T$28,0),MATCH('דיווח פרטני'!C699,גיליון3!$U$13:$X$13,0)))</f>
        <v xml:space="preserve"> </v>
      </c>
      <c r="I699" s="15"/>
      <c r="J699" s="15"/>
    </row>
    <row r="700" spans="1:10" ht="18" customHeight="1" thickBot="1" x14ac:dyDescent="0.35">
      <c r="A700" s="15"/>
      <c r="B700" s="15"/>
      <c r="C700" s="15"/>
      <c r="D700" s="15"/>
      <c r="E700" s="727"/>
      <c r="F700" s="15"/>
      <c r="G700" s="15"/>
      <c r="H700" s="58" t="str">
        <f t="array" ref="H700">IF(ISERROR(INDEX(גיליון3!$U$14:$X$28,MATCH('דיווח פרטני'!G700,גיליון3!$T$14:$T$28,0),MATCH('דיווח פרטני'!C700,גיליון3!$U$13:$X$13,0)))," ",INDEX(גיליון3!$U$14:$X$28,MATCH('דיווח פרטני'!G700,גיליון3!$T$14:$T$28,0),MATCH('דיווח פרטני'!C700,גיליון3!$U$13:$X$13,0)))</f>
        <v xml:space="preserve"> </v>
      </c>
      <c r="I700" s="15"/>
      <c r="J700" s="15"/>
    </row>
    <row r="701" spans="1:10" ht="18" customHeight="1" thickBot="1" x14ac:dyDescent="0.35">
      <c r="A701" s="15"/>
      <c r="B701" s="15"/>
      <c r="C701" s="15"/>
      <c r="D701" s="15"/>
      <c r="E701" s="727"/>
      <c r="F701" s="15"/>
      <c r="G701" s="15"/>
      <c r="H701" s="58" t="str">
        <f t="array" ref="H701">IF(ISERROR(INDEX(גיליון3!$U$14:$X$28,MATCH('דיווח פרטני'!G701,גיליון3!$T$14:$T$28,0),MATCH('דיווח פרטני'!C701,גיליון3!$U$13:$X$13,0)))," ",INDEX(גיליון3!$U$14:$X$28,MATCH('דיווח פרטני'!G701,גיליון3!$T$14:$T$28,0),MATCH('דיווח פרטני'!C701,גיליון3!$U$13:$X$13,0)))</f>
        <v xml:space="preserve"> </v>
      </c>
      <c r="I701" s="15"/>
      <c r="J701" s="15"/>
    </row>
    <row r="702" spans="1:10" ht="18" customHeight="1" thickBot="1" x14ac:dyDescent="0.35">
      <c r="A702" s="15"/>
      <c r="B702" s="15"/>
      <c r="C702" s="15"/>
      <c r="D702" s="15"/>
      <c r="E702" s="727"/>
      <c r="F702" s="15"/>
      <c r="G702" s="15"/>
      <c r="H702" s="58" t="str">
        <f t="array" ref="H702">IF(ISERROR(INDEX(גיליון3!$U$14:$X$28,MATCH('דיווח פרטני'!G702,גיליון3!$T$14:$T$28,0),MATCH('דיווח פרטני'!C702,גיליון3!$U$13:$X$13,0)))," ",INDEX(גיליון3!$U$14:$X$28,MATCH('דיווח פרטני'!G702,גיליון3!$T$14:$T$28,0),MATCH('דיווח פרטני'!C702,גיליון3!$U$13:$X$13,0)))</f>
        <v xml:space="preserve"> </v>
      </c>
      <c r="I702" s="15"/>
      <c r="J702" s="15"/>
    </row>
    <row r="703" spans="1:10" ht="18" customHeight="1" thickBot="1" x14ac:dyDescent="0.35">
      <c r="A703" s="15"/>
      <c r="B703" s="15"/>
      <c r="C703" s="15"/>
      <c r="D703" s="15"/>
      <c r="E703" s="727"/>
      <c r="F703" s="15"/>
      <c r="G703" s="15"/>
      <c r="H703" s="58" t="str">
        <f t="array" ref="H703">IF(ISERROR(INDEX(גיליון3!$U$14:$X$28,MATCH('דיווח פרטני'!G703,גיליון3!$T$14:$T$28,0),MATCH('דיווח פרטני'!C703,גיליון3!$U$13:$X$13,0)))," ",INDEX(גיליון3!$U$14:$X$28,MATCH('דיווח פרטני'!G703,גיליון3!$T$14:$T$28,0),MATCH('דיווח פרטני'!C703,גיליון3!$U$13:$X$13,0)))</f>
        <v xml:space="preserve"> </v>
      </c>
      <c r="I703" s="15"/>
      <c r="J703" s="15"/>
    </row>
    <row r="704" spans="1:10" ht="18" customHeight="1" thickBot="1" x14ac:dyDescent="0.35">
      <c r="A704" s="15"/>
      <c r="B704" s="15"/>
      <c r="C704" s="15"/>
      <c r="D704" s="15"/>
      <c r="E704" s="727"/>
      <c r="F704" s="15"/>
      <c r="G704" s="15"/>
      <c r="H704" s="58" t="str">
        <f t="array" ref="H704">IF(ISERROR(INDEX(גיליון3!$U$14:$X$28,MATCH('דיווח פרטני'!G704,גיליון3!$T$14:$T$28,0),MATCH('דיווח פרטני'!C704,גיליון3!$U$13:$X$13,0)))," ",INDEX(גיליון3!$U$14:$X$28,MATCH('דיווח פרטני'!G704,גיליון3!$T$14:$T$28,0),MATCH('דיווח פרטני'!C704,גיליון3!$U$13:$X$13,0)))</f>
        <v xml:space="preserve"> </v>
      </c>
      <c r="I704" s="15"/>
      <c r="J704" s="15"/>
    </row>
    <row r="705" spans="1:10" ht="18" customHeight="1" thickBot="1" x14ac:dyDescent="0.35">
      <c r="A705" s="15"/>
      <c r="B705" s="15"/>
      <c r="C705" s="15"/>
      <c r="D705" s="15"/>
      <c r="E705" s="727"/>
      <c r="F705" s="15"/>
      <c r="G705" s="15"/>
      <c r="H705" s="58" t="str">
        <f t="array" ref="H705">IF(ISERROR(INDEX(גיליון3!$U$14:$X$28,MATCH('דיווח פרטני'!G705,גיליון3!$T$14:$T$28,0),MATCH('דיווח פרטני'!C705,גיליון3!$U$13:$X$13,0)))," ",INDEX(גיליון3!$U$14:$X$28,MATCH('דיווח פרטני'!G705,גיליון3!$T$14:$T$28,0),MATCH('דיווח פרטני'!C705,גיליון3!$U$13:$X$13,0)))</f>
        <v xml:space="preserve"> </v>
      </c>
      <c r="I705" s="15"/>
      <c r="J705" s="15"/>
    </row>
    <row r="706" spans="1:10" ht="18" customHeight="1" thickBot="1" x14ac:dyDescent="0.35">
      <c r="A706" s="15"/>
      <c r="B706" s="15"/>
      <c r="C706" s="15"/>
      <c r="D706" s="15"/>
      <c r="E706" s="727"/>
      <c r="F706" s="15"/>
      <c r="G706" s="15"/>
      <c r="H706" s="58" t="str">
        <f t="array" ref="H706">IF(ISERROR(INDEX(גיליון3!$U$14:$X$28,MATCH('דיווח פרטני'!G706,גיליון3!$T$14:$T$28,0),MATCH('דיווח פרטני'!C706,גיליון3!$U$13:$X$13,0)))," ",INDEX(גיליון3!$U$14:$X$28,MATCH('דיווח פרטני'!G706,גיליון3!$T$14:$T$28,0),MATCH('דיווח פרטני'!C706,גיליון3!$U$13:$X$13,0)))</f>
        <v xml:space="preserve"> </v>
      </c>
      <c r="I706" s="15"/>
      <c r="J706" s="15"/>
    </row>
    <row r="707" spans="1:10" ht="18" customHeight="1" thickBot="1" x14ac:dyDescent="0.35">
      <c r="A707" s="15"/>
      <c r="B707" s="15"/>
      <c r="C707" s="15"/>
      <c r="D707" s="15"/>
      <c r="E707" s="727"/>
      <c r="F707" s="15"/>
      <c r="G707" s="15"/>
      <c r="H707" s="58" t="str">
        <f t="array" ref="H707">IF(ISERROR(INDEX(גיליון3!$U$14:$X$28,MATCH('דיווח פרטני'!G707,גיליון3!$T$14:$T$28,0),MATCH('דיווח פרטני'!C707,גיליון3!$U$13:$X$13,0)))," ",INDEX(גיליון3!$U$14:$X$28,MATCH('דיווח פרטני'!G707,גיליון3!$T$14:$T$28,0),MATCH('דיווח פרטני'!C707,גיליון3!$U$13:$X$13,0)))</f>
        <v xml:space="preserve"> </v>
      </c>
      <c r="I707" s="15"/>
      <c r="J707" s="15"/>
    </row>
    <row r="708" spans="1:10" ht="18" customHeight="1" thickBot="1" x14ac:dyDescent="0.35">
      <c r="A708" s="15"/>
      <c r="B708" s="15"/>
      <c r="C708" s="15"/>
      <c r="D708" s="15"/>
      <c r="E708" s="727"/>
      <c r="F708" s="15"/>
      <c r="G708" s="15"/>
      <c r="H708" s="58" t="str">
        <f t="array" ref="H708">IF(ISERROR(INDEX(גיליון3!$U$14:$X$28,MATCH('דיווח פרטני'!G708,גיליון3!$T$14:$T$28,0),MATCH('דיווח פרטני'!C708,גיליון3!$U$13:$X$13,0)))," ",INDEX(גיליון3!$U$14:$X$28,MATCH('דיווח פרטני'!G708,גיליון3!$T$14:$T$28,0),MATCH('דיווח פרטני'!C708,גיליון3!$U$13:$X$13,0)))</f>
        <v xml:space="preserve"> </v>
      </c>
      <c r="I708" s="15"/>
      <c r="J708" s="15"/>
    </row>
    <row r="709" spans="1:10" ht="18" customHeight="1" thickBot="1" x14ac:dyDescent="0.35">
      <c r="A709" s="15"/>
      <c r="B709" s="15"/>
      <c r="C709" s="15"/>
      <c r="D709" s="15"/>
      <c r="E709" s="727"/>
      <c r="F709" s="15"/>
      <c r="G709" s="15"/>
      <c r="H709" s="58" t="str">
        <f t="array" ref="H709">IF(ISERROR(INDEX(גיליון3!$U$14:$X$28,MATCH('דיווח פרטני'!G709,גיליון3!$T$14:$T$28,0),MATCH('דיווח פרטני'!C709,גיליון3!$U$13:$X$13,0)))," ",INDEX(גיליון3!$U$14:$X$28,MATCH('דיווח פרטני'!G709,גיליון3!$T$14:$T$28,0),MATCH('דיווח פרטני'!C709,גיליון3!$U$13:$X$13,0)))</f>
        <v xml:space="preserve"> </v>
      </c>
      <c r="I709" s="15"/>
      <c r="J709" s="15"/>
    </row>
    <row r="710" spans="1:10" ht="18" customHeight="1" thickBot="1" x14ac:dyDescent="0.35">
      <c r="A710" s="15"/>
      <c r="B710" s="15"/>
      <c r="C710" s="15"/>
      <c r="D710" s="15"/>
      <c r="E710" s="727"/>
      <c r="F710" s="15"/>
      <c r="G710" s="15"/>
      <c r="H710" s="58" t="str">
        <f t="array" ref="H710">IF(ISERROR(INDEX(גיליון3!$U$14:$X$28,MATCH('דיווח פרטני'!G710,גיליון3!$T$14:$T$28,0),MATCH('דיווח פרטני'!C710,גיליון3!$U$13:$X$13,0)))," ",INDEX(גיליון3!$U$14:$X$28,MATCH('דיווח פרטני'!G710,גיליון3!$T$14:$T$28,0),MATCH('דיווח פרטני'!C710,גיליון3!$U$13:$X$13,0)))</f>
        <v xml:space="preserve"> </v>
      </c>
      <c r="I710" s="15"/>
      <c r="J710" s="15"/>
    </row>
    <row r="711" spans="1:10" ht="18" customHeight="1" thickBot="1" x14ac:dyDescent="0.35">
      <c r="A711" s="15"/>
      <c r="B711" s="15"/>
      <c r="C711" s="15"/>
      <c r="D711" s="15"/>
      <c r="E711" s="727"/>
      <c r="F711" s="15"/>
      <c r="G711" s="15"/>
      <c r="H711" s="58" t="str">
        <f t="array" ref="H711">IF(ISERROR(INDEX(גיליון3!$U$14:$X$28,MATCH('דיווח פרטני'!G711,גיליון3!$T$14:$T$28,0),MATCH('דיווח פרטני'!C711,גיליון3!$U$13:$X$13,0)))," ",INDEX(גיליון3!$U$14:$X$28,MATCH('דיווח פרטני'!G711,גיליון3!$T$14:$T$28,0),MATCH('דיווח פרטני'!C711,גיליון3!$U$13:$X$13,0)))</f>
        <v xml:space="preserve"> </v>
      </c>
      <c r="I711" s="15"/>
      <c r="J711" s="15"/>
    </row>
    <row r="712" spans="1:10" ht="18" customHeight="1" thickBot="1" x14ac:dyDescent="0.35">
      <c r="A712" s="15"/>
      <c r="B712" s="15"/>
      <c r="C712" s="15"/>
      <c r="D712" s="15"/>
      <c r="E712" s="727"/>
      <c r="F712" s="15"/>
      <c r="G712" s="15"/>
      <c r="H712" s="58" t="str">
        <f t="array" ref="H712">IF(ISERROR(INDEX(גיליון3!$U$14:$X$28,MATCH('דיווח פרטני'!G712,גיליון3!$T$14:$T$28,0),MATCH('דיווח פרטני'!C712,גיליון3!$U$13:$X$13,0)))," ",INDEX(גיליון3!$U$14:$X$28,MATCH('דיווח פרטני'!G712,גיליון3!$T$14:$T$28,0),MATCH('דיווח פרטני'!C712,גיליון3!$U$13:$X$13,0)))</f>
        <v xml:space="preserve"> </v>
      </c>
      <c r="I712" s="15"/>
      <c r="J712" s="15"/>
    </row>
    <row r="713" spans="1:10" ht="18" customHeight="1" thickBot="1" x14ac:dyDescent="0.35">
      <c r="A713" s="15"/>
      <c r="B713" s="15"/>
      <c r="C713" s="15"/>
      <c r="D713" s="15"/>
      <c r="E713" s="727"/>
      <c r="F713" s="15"/>
      <c r="G713" s="15"/>
      <c r="H713" s="58" t="str">
        <f t="array" ref="H713">IF(ISERROR(INDEX(גיליון3!$U$14:$X$28,MATCH('דיווח פרטני'!G713,גיליון3!$T$14:$T$28,0),MATCH('דיווח פרטני'!C713,גיליון3!$U$13:$X$13,0)))," ",INDEX(גיליון3!$U$14:$X$28,MATCH('דיווח פרטני'!G713,גיליון3!$T$14:$T$28,0),MATCH('דיווח פרטני'!C713,גיליון3!$U$13:$X$13,0)))</f>
        <v xml:space="preserve"> </v>
      </c>
      <c r="I713" s="15"/>
      <c r="J713" s="15"/>
    </row>
    <row r="714" spans="1:10" ht="18" customHeight="1" thickBot="1" x14ac:dyDescent="0.35">
      <c r="A714" s="15"/>
      <c r="B714" s="15"/>
      <c r="C714" s="15"/>
      <c r="D714" s="15"/>
      <c r="E714" s="727"/>
      <c r="F714" s="15"/>
      <c r="G714" s="15"/>
      <c r="H714" s="58" t="str">
        <f t="array" ref="H714">IF(ISERROR(INDEX(גיליון3!$U$14:$X$28,MATCH('דיווח פרטני'!G714,גיליון3!$T$14:$T$28,0),MATCH('דיווח פרטני'!C714,גיליון3!$U$13:$X$13,0)))," ",INDEX(גיליון3!$U$14:$X$28,MATCH('דיווח פרטני'!G714,גיליון3!$T$14:$T$28,0),MATCH('דיווח פרטני'!C714,גיליון3!$U$13:$X$13,0)))</f>
        <v xml:space="preserve"> </v>
      </c>
      <c r="I714" s="15"/>
      <c r="J714" s="15"/>
    </row>
    <row r="715" spans="1:10" ht="18" customHeight="1" thickBot="1" x14ac:dyDescent="0.35">
      <c r="A715" s="15"/>
      <c r="B715" s="15"/>
      <c r="C715" s="15"/>
      <c r="D715" s="15"/>
      <c r="E715" s="727"/>
      <c r="F715" s="15"/>
      <c r="G715" s="15"/>
      <c r="H715" s="58" t="str">
        <f t="array" ref="H715">IF(ISERROR(INDEX(גיליון3!$U$14:$X$28,MATCH('דיווח פרטני'!G715,גיליון3!$T$14:$T$28,0),MATCH('דיווח פרטני'!C715,גיליון3!$U$13:$X$13,0)))," ",INDEX(גיליון3!$U$14:$X$28,MATCH('דיווח פרטני'!G715,גיליון3!$T$14:$T$28,0),MATCH('דיווח פרטני'!C715,גיליון3!$U$13:$X$13,0)))</f>
        <v xml:space="preserve"> </v>
      </c>
      <c r="I715" s="15"/>
      <c r="J715" s="15"/>
    </row>
    <row r="716" spans="1:10" ht="18" customHeight="1" thickBot="1" x14ac:dyDescent="0.35">
      <c r="A716" s="15"/>
      <c r="B716" s="15"/>
      <c r="C716" s="15"/>
      <c r="D716" s="15"/>
      <c r="E716" s="727"/>
      <c r="F716" s="15"/>
      <c r="G716" s="15"/>
      <c r="H716" s="58" t="str">
        <f t="array" ref="H716">IF(ISERROR(INDEX(גיליון3!$U$14:$X$28,MATCH('דיווח פרטני'!G716,גיליון3!$T$14:$T$28,0),MATCH('דיווח פרטני'!C716,גיליון3!$U$13:$X$13,0)))," ",INDEX(גיליון3!$U$14:$X$28,MATCH('דיווח פרטני'!G716,גיליון3!$T$14:$T$28,0),MATCH('דיווח פרטני'!C716,גיליון3!$U$13:$X$13,0)))</f>
        <v xml:space="preserve"> </v>
      </c>
      <c r="I716" s="15"/>
      <c r="J716" s="15"/>
    </row>
    <row r="717" spans="1:10" ht="18" customHeight="1" thickBot="1" x14ac:dyDescent="0.35">
      <c r="A717" s="15"/>
      <c r="B717" s="15"/>
      <c r="C717" s="15"/>
      <c r="D717" s="15"/>
      <c r="E717" s="727"/>
      <c r="F717" s="15"/>
      <c r="G717" s="15"/>
      <c r="H717" s="58" t="str">
        <f t="array" ref="H717">IF(ISERROR(INDEX(גיליון3!$U$14:$X$28,MATCH('דיווח פרטני'!G717,גיליון3!$T$14:$T$28,0),MATCH('דיווח פרטני'!C717,גיליון3!$U$13:$X$13,0)))," ",INDEX(גיליון3!$U$14:$X$28,MATCH('דיווח פרטני'!G717,גיליון3!$T$14:$T$28,0),MATCH('דיווח פרטני'!C717,גיליון3!$U$13:$X$13,0)))</f>
        <v xml:space="preserve"> </v>
      </c>
      <c r="I717" s="15"/>
      <c r="J717" s="15"/>
    </row>
    <row r="718" spans="1:10" ht="18" customHeight="1" thickBot="1" x14ac:dyDescent="0.35">
      <c r="A718" s="15"/>
      <c r="B718" s="15"/>
      <c r="C718" s="15"/>
      <c r="D718" s="15"/>
      <c r="E718" s="727"/>
      <c r="F718" s="15"/>
      <c r="G718" s="15"/>
      <c r="H718" s="58" t="str">
        <f t="array" ref="H718">IF(ISERROR(INDEX(גיליון3!$U$14:$X$28,MATCH('דיווח פרטני'!G718,גיליון3!$T$14:$T$28,0),MATCH('דיווח פרטני'!C718,גיליון3!$U$13:$X$13,0)))," ",INDEX(גיליון3!$U$14:$X$28,MATCH('דיווח פרטני'!G718,גיליון3!$T$14:$T$28,0),MATCH('דיווח פרטני'!C718,גיליון3!$U$13:$X$13,0)))</f>
        <v xml:space="preserve"> </v>
      </c>
      <c r="I718" s="15"/>
      <c r="J718" s="15"/>
    </row>
    <row r="719" spans="1:10" ht="18" customHeight="1" thickBot="1" x14ac:dyDescent="0.35">
      <c r="A719" s="15"/>
      <c r="B719" s="15"/>
      <c r="C719" s="15"/>
      <c r="D719" s="15"/>
      <c r="E719" s="727"/>
      <c r="F719" s="15"/>
      <c r="G719" s="15"/>
      <c r="H719" s="58" t="str">
        <f t="array" ref="H719">IF(ISERROR(INDEX(גיליון3!$U$14:$X$28,MATCH('דיווח פרטני'!G719,גיליון3!$T$14:$T$28,0),MATCH('דיווח פרטני'!C719,גיליון3!$U$13:$X$13,0)))," ",INDEX(גיליון3!$U$14:$X$28,MATCH('דיווח פרטני'!G719,גיליון3!$T$14:$T$28,0),MATCH('דיווח פרטני'!C719,גיליון3!$U$13:$X$13,0)))</f>
        <v xml:space="preserve"> </v>
      </c>
      <c r="I719" s="15"/>
      <c r="J719" s="15"/>
    </row>
    <row r="720" spans="1:10" ht="18" customHeight="1" thickBot="1" x14ac:dyDescent="0.35">
      <c r="A720" s="15"/>
      <c r="B720" s="15"/>
      <c r="C720" s="15"/>
      <c r="D720" s="15"/>
      <c r="E720" s="727"/>
      <c r="F720" s="15"/>
      <c r="G720" s="15"/>
      <c r="H720" s="58" t="str">
        <f t="array" ref="H720">IF(ISERROR(INDEX(גיליון3!$U$14:$X$28,MATCH('דיווח פרטני'!G720,גיליון3!$T$14:$T$28,0),MATCH('דיווח פרטני'!C720,גיליון3!$U$13:$X$13,0)))," ",INDEX(גיליון3!$U$14:$X$28,MATCH('דיווח פרטני'!G720,גיליון3!$T$14:$T$28,0),MATCH('דיווח פרטני'!C720,גיליון3!$U$13:$X$13,0)))</f>
        <v xml:space="preserve"> </v>
      </c>
      <c r="I720" s="15"/>
      <c r="J720" s="15"/>
    </row>
    <row r="721" spans="1:10" ht="18" customHeight="1" thickBot="1" x14ac:dyDescent="0.35">
      <c r="A721" s="15"/>
      <c r="B721" s="15"/>
      <c r="C721" s="15"/>
      <c r="D721" s="15"/>
      <c r="E721" s="727"/>
      <c r="F721" s="15"/>
      <c r="G721" s="15"/>
      <c r="H721" s="58" t="str">
        <f t="array" ref="H721">IF(ISERROR(INDEX(גיליון3!$U$14:$X$28,MATCH('דיווח פרטני'!G721,גיליון3!$T$14:$T$28,0),MATCH('דיווח פרטני'!C721,גיליון3!$U$13:$X$13,0)))," ",INDEX(גיליון3!$U$14:$X$28,MATCH('דיווח פרטני'!G721,גיליון3!$T$14:$T$28,0),MATCH('דיווח פרטני'!C721,גיליון3!$U$13:$X$13,0)))</f>
        <v xml:space="preserve"> </v>
      </c>
      <c r="I721" s="15"/>
      <c r="J721" s="15"/>
    </row>
    <row r="722" spans="1:10" ht="18" customHeight="1" thickBot="1" x14ac:dyDescent="0.35">
      <c r="A722" s="15"/>
      <c r="B722" s="15"/>
      <c r="C722" s="15"/>
      <c r="D722" s="15"/>
      <c r="E722" s="727"/>
      <c r="F722" s="15"/>
      <c r="G722" s="15"/>
      <c r="H722" s="58" t="str">
        <f t="array" ref="H722">IF(ISERROR(INDEX(גיליון3!$U$14:$X$28,MATCH('דיווח פרטני'!G722,גיליון3!$T$14:$T$28,0),MATCH('דיווח פרטני'!C722,גיליון3!$U$13:$X$13,0)))," ",INDEX(גיליון3!$U$14:$X$28,MATCH('דיווח פרטני'!G722,גיליון3!$T$14:$T$28,0),MATCH('דיווח פרטני'!C722,גיליון3!$U$13:$X$13,0)))</f>
        <v xml:space="preserve"> </v>
      </c>
      <c r="I722" s="15"/>
      <c r="J722" s="15"/>
    </row>
    <row r="723" spans="1:10" ht="18" customHeight="1" thickBot="1" x14ac:dyDescent="0.35">
      <c r="A723" s="15"/>
      <c r="B723" s="15"/>
      <c r="C723" s="15"/>
      <c r="D723" s="15"/>
      <c r="E723" s="727"/>
      <c r="F723" s="15"/>
      <c r="G723" s="15"/>
      <c r="H723" s="58" t="str">
        <f t="array" ref="H723">IF(ISERROR(INDEX(גיליון3!$U$14:$X$28,MATCH('דיווח פרטני'!G723,גיליון3!$T$14:$T$28,0),MATCH('דיווח פרטני'!C723,גיליון3!$U$13:$X$13,0)))," ",INDEX(גיליון3!$U$14:$X$28,MATCH('דיווח פרטני'!G723,גיליון3!$T$14:$T$28,0),MATCH('דיווח פרטני'!C723,גיליון3!$U$13:$X$13,0)))</f>
        <v xml:space="preserve"> </v>
      </c>
      <c r="I723" s="15"/>
      <c r="J723" s="15"/>
    </row>
    <row r="724" spans="1:10" ht="18" customHeight="1" thickBot="1" x14ac:dyDescent="0.35">
      <c r="A724" s="15"/>
      <c r="B724" s="15"/>
      <c r="C724" s="15"/>
      <c r="D724" s="15"/>
      <c r="E724" s="727"/>
      <c r="F724" s="15"/>
      <c r="G724" s="15"/>
      <c r="H724" s="58" t="str">
        <f t="array" ref="H724">IF(ISERROR(INDEX(גיליון3!$U$14:$X$28,MATCH('דיווח פרטני'!G724,גיליון3!$T$14:$T$28,0),MATCH('דיווח פרטני'!C724,גיליון3!$U$13:$X$13,0)))," ",INDEX(גיליון3!$U$14:$X$28,MATCH('דיווח פרטני'!G724,גיליון3!$T$14:$T$28,0),MATCH('דיווח פרטני'!C724,גיליון3!$U$13:$X$13,0)))</f>
        <v xml:space="preserve"> </v>
      </c>
      <c r="I724" s="15"/>
      <c r="J724" s="15"/>
    </row>
    <row r="725" spans="1:10" ht="18" customHeight="1" thickBot="1" x14ac:dyDescent="0.35">
      <c r="A725" s="15"/>
      <c r="B725" s="15"/>
      <c r="C725" s="15"/>
      <c r="D725" s="15"/>
      <c r="E725" s="727"/>
      <c r="F725" s="15"/>
      <c r="G725" s="15"/>
      <c r="H725" s="58" t="str">
        <f t="array" ref="H725">IF(ISERROR(INDEX(גיליון3!$U$14:$X$28,MATCH('דיווח פרטני'!G725,גיליון3!$T$14:$T$28,0),MATCH('דיווח פרטני'!C725,גיליון3!$U$13:$X$13,0)))," ",INDEX(גיליון3!$U$14:$X$28,MATCH('דיווח פרטני'!G725,גיליון3!$T$14:$T$28,0),MATCH('דיווח פרטני'!C725,גיליון3!$U$13:$X$13,0)))</f>
        <v xml:space="preserve"> </v>
      </c>
      <c r="I725" s="15"/>
      <c r="J725" s="15"/>
    </row>
    <row r="726" spans="1:10" ht="18" customHeight="1" thickBot="1" x14ac:dyDescent="0.35">
      <c r="A726" s="15"/>
      <c r="B726" s="15"/>
      <c r="C726" s="15"/>
      <c r="D726" s="15"/>
      <c r="E726" s="727"/>
      <c r="F726" s="15"/>
      <c r="G726" s="15"/>
      <c r="H726" s="58" t="str">
        <f t="array" ref="H726">IF(ISERROR(INDEX(גיליון3!$U$14:$X$28,MATCH('דיווח פרטני'!G726,גיליון3!$T$14:$T$28,0),MATCH('דיווח פרטני'!C726,גיליון3!$U$13:$X$13,0)))," ",INDEX(גיליון3!$U$14:$X$28,MATCH('דיווח פרטני'!G726,גיליון3!$T$14:$T$28,0),MATCH('דיווח פרטני'!C726,גיליון3!$U$13:$X$13,0)))</f>
        <v xml:space="preserve"> </v>
      </c>
      <c r="I726" s="15"/>
      <c r="J726" s="15"/>
    </row>
    <row r="727" spans="1:10" ht="18" customHeight="1" thickBot="1" x14ac:dyDescent="0.35">
      <c r="A727" s="15"/>
      <c r="B727" s="15"/>
      <c r="C727" s="15"/>
      <c r="D727" s="15"/>
      <c r="E727" s="727"/>
      <c r="F727" s="15"/>
      <c r="G727" s="15"/>
      <c r="H727" s="58" t="str">
        <f t="array" ref="H727">IF(ISERROR(INDEX(גיליון3!$U$14:$X$28,MATCH('דיווח פרטני'!G727,גיליון3!$T$14:$T$28,0),MATCH('דיווח פרטני'!C727,גיליון3!$U$13:$X$13,0)))," ",INDEX(גיליון3!$U$14:$X$28,MATCH('דיווח פרטני'!G727,גיליון3!$T$14:$T$28,0),MATCH('דיווח פרטני'!C727,גיליון3!$U$13:$X$13,0)))</f>
        <v xml:space="preserve"> </v>
      </c>
      <c r="I727" s="15"/>
      <c r="J727" s="15"/>
    </row>
    <row r="728" spans="1:10" ht="18" customHeight="1" thickBot="1" x14ac:dyDescent="0.35">
      <c r="A728" s="15"/>
      <c r="B728" s="15"/>
      <c r="C728" s="15"/>
      <c r="D728" s="15"/>
      <c r="E728" s="727"/>
      <c r="F728" s="15"/>
      <c r="G728" s="15"/>
      <c r="H728" s="58" t="str">
        <f t="array" ref="H728">IF(ISERROR(INDEX(גיליון3!$U$14:$X$28,MATCH('דיווח פרטני'!G728,גיליון3!$T$14:$T$28,0),MATCH('דיווח פרטני'!C728,גיליון3!$U$13:$X$13,0)))," ",INDEX(גיליון3!$U$14:$X$28,MATCH('דיווח פרטני'!G728,גיליון3!$T$14:$T$28,0),MATCH('דיווח פרטני'!C728,גיליון3!$U$13:$X$13,0)))</f>
        <v xml:space="preserve"> </v>
      </c>
      <c r="I728" s="15"/>
      <c r="J728" s="15"/>
    </row>
    <row r="729" spans="1:10" ht="18" customHeight="1" thickBot="1" x14ac:dyDescent="0.35">
      <c r="A729" s="15"/>
      <c r="B729" s="15"/>
      <c r="C729" s="15"/>
      <c r="D729" s="15"/>
      <c r="E729" s="727"/>
      <c r="F729" s="15"/>
      <c r="G729" s="15"/>
      <c r="H729" s="58" t="str">
        <f t="array" ref="H729">IF(ISERROR(INDEX(גיליון3!$U$14:$X$28,MATCH('דיווח פרטני'!G729,גיליון3!$T$14:$T$28,0),MATCH('דיווח פרטני'!C729,גיליון3!$U$13:$X$13,0)))," ",INDEX(גיליון3!$U$14:$X$28,MATCH('דיווח פרטני'!G729,גיליון3!$T$14:$T$28,0),MATCH('דיווח פרטני'!C729,גיליון3!$U$13:$X$13,0)))</f>
        <v xml:space="preserve"> </v>
      </c>
      <c r="I729" s="15"/>
      <c r="J729" s="15"/>
    </row>
    <row r="730" spans="1:10" ht="18" customHeight="1" thickBot="1" x14ac:dyDescent="0.35">
      <c r="A730" s="15"/>
      <c r="B730" s="15"/>
      <c r="C730" s="15"/>
      <c r="D730" s="15"/>
      <c r="E730" s="727"/>
      <c r="F730" s="15"/>
      <c r="G730" s="15"/>
      <c r="H730" s="58" t="str">
        <f t="array" ref="H730">IF(ISERROR(INDEX(גיליון3!$U$14:$X$28,MATCH('דיווח פרטני'!G730,גיליון3!$T$14:$T$28,0),MATCH('דיווח פרטני'!C730,גיליון3!$U$13:$X$13,0)))," ",INDEX(גיליון3!$U$14:$X$28,MATCH('דיווח פרטני'!G730,גיליון3!$T$14:$T$28,0),MATCH('דיווח פרטני'!C730,גיליון3!$U$13:$X$13,0)))</f>
        <v xml:space="preserve"> </v>
      </c>
      <c r="I730" s="15"/>
      <c r="J730" s="15"/>
    </row>
    <row r="731" spans="1:10" ht="18" customHeight="1" thickBot="1" x14ac:dyDescent="0.35">
      <c r="A731" s="15"/>
      <c r="B731" s="15"/>
      <c r="C731" s="15"/>
      <c r="D731" s="15"/>
      <c r="E731" s="727"/>
      <c r="F731" s="15"/>
      <c r="G731" s="15"/>
      <c r="H731" s="58" t="str">
        <f t="array" ref="H731">IF(ISERROR(INDEX(גיליון3!$U$14:$X$28,MATCH('דיווח פרטני'!G731,גיליון3!$T$14:$T$28,0),MATCH('דיווח פרטני'!C731,גיליון3!$U$13:$X$13,0)))," ",INDEX(גיליון3!$U$14:$X$28,MATCH('דיווח פרטני'!G731,גיליון3!$T$14:$T$28,0),MATCH('דיווח פרטני'!C731,גיליון3!$U$13:$X$13,0)))</f>
        <v xml:space="preserve"> </v>
      </c>
      <c r="I731" s="15"/>
      <c r="J731" s="15"/>
    </row>
    <row r="732" spans="1:10" ht="18" customHeight="1" thickBot="1" x14ac:dyDescent="0.35">
      <c r="A732" s="15"/>
      <c r="B732" s="15"/>
      <c r="C732" s="15"/>
      <c r="D732" s="15"/>
      <c r="E732" s="727"/>
      <c r="F732" s="15"/>
      <c r="G732" s="15"/>
      <c r="H732" s="58" t="str">
        <f t="array" ref="H732">IF(ISERROR(INDEX(גיליון3!$U$14:$X$28,MATCH('דיווח פרטני'!G732,גיליון3!$T$14:$T$28,0),MATCH('דיווח פרטני'!C732,גיליון3!$U$13:$X$13,0)))," ",INDEX(גיליון3!$U$14:$X$28,MATCH('דיווח פרטני'!G732,גיליון3!$T$14:$T$28,0),MATCH('דיווח פרטני'!C732,גיליון3!$U$13:$X$13,0)))</f>
        <v xml:space="preserve"> </v>
      </c>
      <c r="I732" s="15"/>
      <c r="J732" s="15"/>
    </row>
    <row r="733" spans="1:10" ht="18" customHeight="1" thickBot="1" x14ac:dyDescent="0.35">
      <c r="A733" s="15"/>
      <c r="B733" s="15"/>
      <c r="C733" s="15"/>
      <c r="D733" s="15"/>
      <c r="E733" s="727"/>
      <c r="F733" s="15"/>
      <c r="G733" s="15"/>
      <c r="H733" s="58" t="str">
        <f t="array" ref="H733">IF(ISERROR(INDEX(גיליון3!$U$14:$X$28,MATCH('דיווח פרטני'!G733,גיליון3!$T$14:$T$28,0),MATCH('דיווח פרטני'!C733,גיליון3!$U$13:$X$13,0)))," ",INDEX(גיליון3!$U$14:$X$28,MATCH('דיווח פרטני'!G733,גיליון3!$T$14:$T$28,0),MATCH('דיווח פרטני'!C733,גיליון3!$U$13:$X$13,0)))</f>
        <v xml:space="preserve"> </v>
      </c>
      <c r="I733" s="15"/>
      <c r="J733" s="15"/>
    </row>
    <row r="734" spans="1:10" ht="18" customHeight="1" thickBot="1" x14ac:dyDescent="0.35">
      <c r="A734" s="15"/>
      <c r="B734" s="15"/>
      <c r="C734" s="15"/>
      <c r="D734" s="15"/>
      <c r="E734" s="727"/>
      <c r="F734" s="15"/>
      <c r="G734" s="15"/>
      <c r="H734" s="58" t="str">
        <f t="array" ref="H734">IF(ISERROR(INDEX(גיליון3!$U$14:$X$28,MATCH('דיווח פרטני'!G734,גיליון3!$T$14:$T$28,0),MATCH('דיווח פרטני'!C734,גיליון3!$U$13:$X$13,0)))," ",INDEX(גיליון3!$U$14:$X$28,MATCH('דיווח פרטני'!G734,גיליון3!$T$14:$T$28,0),MATCH('דיווח פרטני'!C734,גיליון3!$U$13:$X$13,0)))</f>
        <v xml:space="preserve"> </v>
      </c>
      <c r="I734" s="15"/>
      <c r="J734" s="15"/>
    </row>
    <row r="735" spans="1:10" ht="18" customHeight="1" thickBot="1" x14ac:dyDescent="0.35">
      <c r="A735" s="15"/>
      <c r="B735" s="15"/>
      <c r="C735" s="15"/>
      <c r="D735" s="15"/>
      <c r="E735" s="727"/>
      <c r="F735" s="15"/>
      <c r="G735" s="15"/>
      <c r="H735" s="58" t="str">
        <f t="array" ref="H735">IF(ISERROR(INDEX(גיליון3!$U$14:$X$28,MATCH('דיווח פרטני'!G735,גיליון3!$T$14:$T$28,0),MATCH('דיווח פרטני'!C735,גיליון3!$U$13:$X$13,0)))," ",INDEX(גיליון3!$U$14:$X$28,MATCH('דיווח פרטני'!G735,גיליון3!$T$14:$T$28,0),MATCH('דיווח פרטני'!C735,גיליון3!$U$13:$X$13,0)))</f>
        <v xml:space="preserve"> </v>
      </c>
      <c r="I735" s="15"/>
      <c r="J735" s="15"/>
    </row>
    <row r="736" spans="1:10" ht="18" customHeight="1" thickBot="1" x14ac:dyDescent="0.35">
      <c r="A736" s="15"/>
      <c r="B736" s="15"/>
      <c r="C736" s="15"/>
      <c r="D736" s="15"/>
      <c r="E736" s="727"/>
      <c r="F736" s="15"/>
      <c r="G736" s="15"/>
      <c r="H736" s="58" t="str">
        <f t="array" ref="H736">IF(ISERROR(INDEX(גיליון3!$U$14:$X$28,MATCH('דיווח פרטני'!G736,גיליון3!$T$14:$T$28,0),MATCH('דיווח פרטני'!C736,גיליון3!$U$13:$X$13,0)))," ",INDEX(גיליון3!$U$14:$X$28,MATCH('דיווח פרטני'!G736,גיליון3!$T$14:$T$28,0),MATCH('דיווח פרטני'!C736,גיליון3!$U$13:$X$13,0)))</f>
        <v xml:space="preserve"> </v>
      </c>
      <c r="I736" s="15"/>
      <c r="J736" s="15"/>
    </row>
    <row r="737" spans="1:10" ht="18" customHeight="1" thickBot="1" x14ac:dyDescent="0.35">
      <c r="A737" s="15"/>
      <c r="B737" s="15"/>
      <c r="C737" s="15"/>
      <c r="D737" s="15"/>
      <c r="E737" s="727"/>
      <c r="F737" s="15"/>
      <c r="G737" s="15"/>
      <c r="H737" s="58" t="str">
        <f t="array" ref="H737">IF(ISERROR(INDEX(גיליון3!$U$14:$X$28,MATCH('דיווח פרטני'!G737,גיליון3!$T$14:$T$28,0),MATCH('דיווח פרטני'!C737,גיליון3!$U$13:$X$13,0)))," ",INDEX(גיליון3!$U$14:$X$28,MATCH('דיווח פרטני'!G737,גיליון3!$T$14:$T$28,0),MATCH('דיווח פרטני'!C737,גיליון3!$U$13:$X$13,0)))</f>
        <v xml:space="preserve"> </v>
      </c>
      <c r="I737" s="15"/>
      <c r="J737" s="15"/>
    </row>
    <row r="738" spans="1:10" ht="18" customHeight="1" thickBot="1" x14ac:dyDescent="0.35">
      <c r="A738" s="15"/>
      <c r="B738" s="15"/>
      <c r="C738" s="15"/>
      <c r="D738" s="15"/>
      <c r="E738" s="727"/>
      <c r="F738" s="15"/>
      <c r="G738" s="15"/>
      <c r="H738" s="58" t="str">
        <f t="array" ref="H738">IF(ISERROR(INDEX(גיליון3!$U$14:$X$28,MATCH('דיווח פרטני'!G738,גיליון3!$T$14:$T$28,0),MATCH('דיווח פרטני'!C738,גיליון3!$U$13:$X$13,0)))," ",INDEX(גיליון3!$U$14:$X$28,MATCH('דיווח פרטני'!G738,גיליון3!$T$14:$T$28,0),MATCH('דיווח פרטני'!C738,גיליון3!$U$13:$X$13,0)))</f>
        <v xml:space="preserve"> </v>
      </c>
      <c r="I738" s="15"/>
      <c r="J738" s="15"/>
    </row>
    <row r="739" spans="1:10" ht="18" customHeight="1" thickBot="1" x14ac:dyDescent="0.35">
      <c r="A739" s="15"/>
      <c r="B739" s="15"/>
      <c r="C739" s="15"/>
      <c r="D739" s="15"/>
      <c r="E739" s="727"/>
      <c r="F739" s="15"/>
      <c r="G739" s="15"/>
      <c r="H739" s="58" t="str">
        <f t="array" ref="H739">IF(ISERROR(INDEX(גיליון3!$U$14:$X$28,MATCH('דיווח פרטני'!G739,גיליון3!$T$14:$T$28,0),MATCH('דיווח פרטני'!C739,גיליון3!$U$13:$X$13,0)))," ",INDEX(גיליון3!$U$14:$X$28,MATCH('דיווח פרטני'!G739,גיליון3!$T$14:$T$28,0),MATCH('דיווח פרטני'!C739,גיליון3!$U$13:$X$13,0)))</f>
        <v xml:space="preserve"> </v>
      </c>
      <c r="I739" s="15"/>
      <c r="J739" s="15"/>
    </row>
    <row r="740" spans="1:10" ht="18" customHeight="1" thickBot="1" x14ac:dyDescent="0.35">
      <c r="A740" s="15"/>
      <c r="B740" s="15"/>
      <c r="C740" s="15"/>
      <c r="D740" s="15"/>
      <c r="E740" s="727"/>
      <c r="F740" s="15"/>
      <c r="G740" s="15"/>
      <c r="H740" s="58" t="str">
        <f t="array" ref="H740">IF(ISERROR(INDEX(גיליון3!$U$14:$X$28,MATCH('דיווח פרטני'!G740,גיליון3!$T$14:$T$28,0),MATCH('דיווח פרטני'!C740,גיליון3!$U$13:$X$13,0)))," ",INDEX(גיליון3!$U$14:$X$28,MATCH('דיווח פרטני'!G740,גיליון3!$T$14:$T$28,0),MATCH('דיווח פרטני'!C740,גיליון3!$U$13:$X$13,0)))</f>
        <v xml:space="preserve"> </v>
      </c>
      <c r="I740" s="15"/>
      <c r="J740" s="15"/>
    </row>
    <row r="741" spans="1:10" ht="18" customHeight="1" thickBot="1" x14ac:dyDescent="0.35">
      <c r="A741" s="15"/>
      <c r="B741" s="15"/>
      <c r="C741" s="15"/>
      <c r="D741" s="15"/>
      <c r="E741" s="727"/>
      <c r="F741" s="15"/>
      <c r="G741" s="15"/>
      <c r="H741" s="58" t="str">
        <f t="array" ref="H741">IF(ISERROR(INDEX(גיליון3!$U$14:$X$28,MATCH('דיווח פרטני'!G741,גיליון3!$T$14:$T$28,0),MATCH('דיווח פרטני'!C741,גיליון3!$U$13:$X$13,0)))," ",INDEX(גיליון3!$U$14:$X$28,MATCH('דיווח פרטני'!G741,גיליון3!$T$14:$T$28,0),MATCH('דיווח פרטני'!C741,גיליון3!$U$13:$X$13,0)))</f>
        <v xml:space="preserve"> </v>
      </c>
      <c r="I741" s="15"/>
      <c r="J741" s="15"/>
    </row>
    <row r="742" spans="1:10" ht="18" customHeight="1" thickBot="1" x14ac:dyDescent="0.35">
      <c r="A742" s="15"/>
      <c r="B742" s="15"/>
      <c r="C742" s="15"/>
      <c r="D742" s="15"/>
      <c r="E742" s="727"/>
      <c r="F742" s="15"/>
      <c r="G742" s="15"/>
      <c r="H742" s="58" t="str">
        <f t="array" ref="H742">IF(ISERROR(INDEX(גיליון3!$U$14:$X$28,MATCH('דיווח פרטני'!G742,גיליון3!$T$14:$T$28,0),MATCH('דיווח פרטני'!C742,גיליון3!$U$13:$X$13,0)))," ",INDEX(גיליון3!$U$14:$X$28,MATCH('דיווח פרטני'!G742,גיליון3!$T$14:$T$28,0),MATCH('דיווח פרטני'!C742,גיליון3!$U$13:$X$13,0)))</f>
        <v xml:space="preserve"> </v>
      </c>
      <c r="I742" s="15"/>
      <c r="J742" s="15"/>
    </row>
    <row r="743" spans="1:10" ht="18" customHeight="1" thickBot="1" x14ac:dyDescent="0.35">
      <c r="A743" s="15"/>
      <c r="B743" s="15"/>
      <c r="C743" s="15"/>
      <c r="D743" s="15"/>
      <c r="E743" s="727"/>
      <c r="F743" s="15"/>
      <c r="G743" s="15"/>
      <c r="H743" s="58" t="str">
        <f t="array" ref="H743">IF(ISERROR(INDEX(גיליון3!$U$14:$X$28,MATCH('דיווח פרטני'!G743,גיליון3!$T$14:$T$28,0),MATCH('דיווח פרטני'!C743,גיליון3!$U$13:$X$13,0)))," ",INDEX(גיליון3!$U$14:$X$28,MATCH('דיווח פרטני'!G743,גיליון3!$T$14:$T$28,0),MATCH('דיווח פרטני'!C743,גיליון3!$U$13:$X$13,0)))</f>
        <v xml:space="preserve"> </v>
      </c>
      <c r="I743" s="15"/>
      <c r="J743" s="15"/>
    </row>
    <row r="744" spans="1:10" ht="18" customHeight="1" thickBot="1" x14ac:dyDescent="0.35">
      <c r="A744" s="15"/>
      <c r="B744" s="15"/>
      <c r="C744" s="15"/>
      <c r="D744" s="15"/>
      <c r="E744" s="727"/>
      <c r="F744" s="15"/>
      <c r="G744" s="15"/>
      <c r="H744" s="58" t="str">
        <f t="array" ref="H744">IF(ISERROR(INDEX(גיליון3!$U$14:$X$28,MATCH('דיווח פרטני'!G744,גיליון3!$T$14:$T$28,0),MATCH('דיווח פרטני'!C744,גיליון3!$U$13:$X$13,0)))," ",INDEX(גיליון3!$U$14:$X$28,MATCH('דיווח פרטני'!G744,גיליון3!$T$14:$T$28,0),MATCH('דיווח פרטני'!C744,גיליון3!$U$13:$X$13,0)))</f>
        <v xml:space="preserve"> </v>
      </c>
      <c r="I744" s="15"/>
      <c r="J744" s="15"/>
    </row>
    <row r="745" spans="1:10" ht="18" customHeight="1" thickBot="1" x14ac:dyDescent="0.35">
      <c r="A745" s="15"/>
      <c r="B745" s="15"/>
      <c r="C745" s="15"/>
      <c r="D745" s="15"/>
      <c r="E745" s="727"/>
      <c r="F745" s="15"/>
      <c r="G745" s="15"/>
      <c r="H745" s="58" t="str">
        <f t="array" ref="H745">IF(ISERROR(INDEX(גיליון3!$U$14:$X$28,MATCH('דיווח פרטני'!G745,גיליון3!$T$14:$T$28,0),MATCH('דיווח פרטני'!C745,גיליון3!$U$13:$X$13,0)))," ",INDEX(גיליון3!$U$14:$X$28,MATCH('דיווח פרטני'!G745,גיליון3!$T$14:$T$28,0),MATCH('דיווח פרטני'!C745,גיליון3!$U$13:$X$13,0)))</f>
        <v xml:space="preserve"> </v>
      </c>
      <c r="I745" s="15"/>
      <c r="J745" s="15"/>
    </row>
    <row r="746" spans="1:10" ht="18" customHeight="1" thickBot="1" x14ac:dyDescent="0.35">
      <c r="A746" s="15"/>
      <c r="B746" s="15"/>
      <c r="C746" s="15"/>
      <c r="D746" s="15"/>
      <c r="E746" s="727"/>
      <c r="F746" s="15"/>
      <c r="G746" s="15"/>
      <c r="H746" s="58" t="str">
        <f t="array" ref="H746">IF(ISERROR(INDEX(גיליון3!$U$14:$X$28,MATCH('דיווח פרטני'!G746,גיליון3!$T$14:$T$28,0),MATCH('דיווח פרטני'!C746,גיליון3!$U$13:$X$13,0)))," ",INDEX(גיליון3!$U$14:$X$28,MATCH('דיווח פרטני'!G746,גיליון3!$T$14:$T$28,0),MATCH('דיווח פרטני'!C746,גיליון3!$U$13:$X$13,0)))</f>
        <v xml:space="preserve"> </v>
      </c>
      <c r="I746" s="15"/>
      <c r="J746" s="15"/>
    </row>
    <row r="747" spans="1:10" ht="18" customHeight="1" thickBot="1" x14ac:dyDescent="0.35">
      <c r="A747" s="15"/>
      <c r="B747" s="15"/>
      <c r="C747" s="15"/>
      <c r="D747" s="15"/>
      <c r="E747" s="727"/>
      <c r="F747" s="15"/>
      <c r="G747" s="15"/>
      <c r="H747" s="58" t="str">
        <f t="array" ref="H747">IF(ISERROR(INDEX(גיליון3!$U$14:$X$28,MATCH('דיווח פרטני'!G747,גיליון3!$T$14:$T$28,0),MATCH('דיווח פרטני'!C747,גיליון3!$U$13:$X$13,0)))," ",INDEX(גיליון3!$U$14:$X$28,MATCH('דיווח פרטני'!G747,גיליון3!$T$14:$T$28,0),MATCH('דיווח פרטני'!C747,גיליון3!$U$13:$X$13,0)))</f>
        <v xml:space="preserve"> </v>
      </c>
      <c r="I747" s="15"/>
      <c r="J747" s="15"/>
    </row>
    <row r="748" spans="1:10" ht="18" customHeight="1" thickBot="1" x14ac:dyDescent="0.35">
      <c r="A748" s="15"/>
      <c r="B748" s="15"/>
      <c r="C748" s="15"/>
      <c r="D748" s="15"/>
      <c r="E748" s="727"/>
      <c r="F748" s="15"/>
      <c r="G748" s="15"/>
      <c r="H748" s="58" t="str">
        <f t="array" ref="H748">IF(ISERROR(INDEX(גיליון3!$U$14:$X$28,MATCH('דיווח פרטני'!G748,גיליון3!$T$14:$T$28,0),MATCH('דיווח פרטני'!C748,גיליון3!$U$13:$X$13,0)))," ",INDEX(גיליון3!$U$14:$X$28,MATCH('דיווח פרטני'!G748,גיליון3!$T$14:$T$28,0),MATCH('דיווח פרטני'!C748,גיליון3!$U$13:$X$13,0)))</f>
        <v xml:space="preserve"> </v>
      </c>
      <c r="I748" s="15"/>
      <c r="J748" s="15"/>
    </row>
    <row r="749" spans="1:10" ht="18" customHeight="1" thickBot="1" x14ac:dyDescent="0.35">
      <c r="A749" s="15"/>
      <c r="B749" s="15"/>
      <c r="C749" s="15"/>
      <c r="D749" s="15"/>
      <c r="E749" s="727"/>
      <c r="F749" s="15"/>
      <c r="G749" s="15"/>
      <c r="H749" s="58" t="str">
        <f t="array" ref="H749">IF(ISERROR(INDEX(גיליון3!$U$14:$X$28,MATCH('דיווח פרטני'!G749,גיליון3!$T$14:$T$28,0),MATCH('דיווח פרטני'!C749,גיליון3!$U$13:$X$13,0)))," ",INDEX(גיליון3!$U$14:$X$28,MATCH('דיווח פרטני'!G749,גיליון3!$T$14:$T$28,0),MATCH('דיווח פרטני'!C749,גיליון3!$U$13:$X$13,0)))</f>
        <v xml:space="preserve"> </v>
      </c>
      <c r="I749" s="15"/>
      <c r="J749" s="15"/>
    </row>
    <row r="750" spans="1:10" ht="18" customHeight="1" thickBot="1" x14ac:dyDescent="0.35">
      <c r="A750" s="15"/>
      <c r="B750" s="15"/>
      <c r="C750" s="15"/>
      <c r="D750" s="15"/>
      <c r="E750" s="727"/>
      <c r="F750" s="15"/>
      <c r="G750" s="15"/>
      <c r="H750" s="58" t="str">
        <f t="array" ref="H750">IF(ISERROR(INDEX(גיליון3!$U$14:$X$28,MATCH('דיווח פרטני'!G750,גיליון3!$T$14:$T$28,0),MATCH('דיווח פרטני'!C750,גיליון3!$U$13:$X$13,0)))," ",INDEX(גיליון3!$U$14:$X$28,MATCH('דיווח פרטני'!G750,גיליון3!$T$14:$T$28,0),MATCH('דיווח פרטני'!C750,גיליון3!$U$13:$X$13,0)))</f>
        <v xml:space="preserve"> </v>
      </c>
      <c r="I750" s="15"/>
      <c r="J750" s="15"/>
    </row>
    <row r="751" spans="1:10" ht="18" customHeight="1" thickBot="1" x14ac:dyDescent="0.35">
      <c r="A751" s="15"/>
      <c r="B751" s="15"/>
      <c r="C751" s="15"/>
      <c r="D751" s="15"/>
      <c r="E751" s="727"/>
      <c r="F751" s="15"/>
      <c r="G751" s="15"/>
      <c r="H751" s="58" t="str">
        <f t="array" ref="H751">IF(ISERROR(INDEX(גיליון3!$U$14:$X$28,MATCH('דיווח פרטני'!G751,גיליון3!$T$14:$T$28,0),MATCH('דיווח פרטני'!C751,גיליון3!$U$13:$X$13,0)))," ",INDEX(גיליון3!$U$14:$X$28,MATCH('דיווח פרטני'!G751,גיליון3!$T$14:$T$28,0),MATCH('דיווח פרטני'!C751,גיליון3!$U$13:$X$13,0)))</f>
        <v xml:space="preserve"> </v>
      </c>
      <c r="I751" s="15"/>
      <c r="J751" s="15"/>
    </row>
    <row r="752" spans="1:10" ht="18" customHeight="1" thickBot="1" x14ac:dyDescent="0.35">
      <c r="A752" s="15"/>
      <c r="B752" s="15"/>
      <c r="C752" s="15"/>
      <c r="D752" s="15"/>
      <c r="E752" s="727"/>
      <c r="F752" s="15"/>
      <c r="G752" s="15"/>
      <c r="H752" s="58" t="str">
        <f t="array" ref="H752">IF(ISERROR(INDEX(גיליון3!$U$14:$X$28,MATCH('דיווח פרטני'!G752,גיליון3!$T$14:$T$28,0),MATCH('דיווח פרטני'!C752,גיליון3!$U$13:$X$13,0)))," ",INDEX(גיליון3!$U$14:$X$28,MATCH('דיווח פרטני'!G752,גיליון3!$T$14:$T$28,0),MATCH('דיווח פרטני'!C752,גיליון3!$U$13:$X$13,0)))</f>
        <v xml:space="preserve"> </v>
      </c>
      <c r="I752" s="15"/>
      <c r="J752" s="15"/>
    </row>
    <row r="753" spans="1:10" ht="18" customHeight="1" thickBot="1" x14ac:dyDescent="0.35">
      <c r="A753" s="15"/>
      <c r="B753" s="15"/>
      <c r="C753" s="15"/>
      <c r="D753" s="15"/>
      <c r="E753" s="727"/>
      <c r="F753" s="15"/>
      <c r="G753" s="15"/>
      <c r="H753" s="58" t="str">
        <f t="array" ref="H753">IF(ISERROR(INDEX(גיליון3!$U$14:$X$28,MATCH('דיווח פרטני'!G753,גיליון3!$T$14:$T$28,0),MATCH('דיווח פרטני'!C753,גיליון3!$U$13:$X$13,0)))," ",INDEX(גיליון3!$U$14:$X$28,MATCH('דיווח פרטני'!G753,גיליון3!$T$14:$T$28,0),MATCH('דיווח פרטני'!C753,גיליון3!$U$13:$X$13,0)))</f>
        <v xml:space="preserve"> </v>
      </c>
      <c r="I753" s="15"/>
      <c r="J753" s="15"/>
    </row>
    <row r="754" spans="1:10" ht="18" customHeight="1" thickBot="1" x14ac:dyDescent="0.35">
      <c r="A754" s="15"/>
      <c r="B754" s="15"/>
      <c r="C754" s="15"/>
      <c r="D754" s="15"/>
      <c r="E754" s="727"/>
      <c r="F754" s="15"/>
      <c r="G754" s="15"/>
      <c r="H754" s="58" t="str">
        <f t="array" ref="H754">IF(ISERROR(INDEX(גיליון3!$U$14:$X$28,MATCH('דיווח פרטני'!G754,גיליון3!$T$14:$T$28,0),MATCH('דיווח פרטני'!C754,גיליון3!$U$13:$X$13,0)))," ",INDEX(גיליון3!$U$14:$X$28,MATCH('דיווח פרטני'!G754,גיליון3!$T$14:$T$28,0),MATCH('דיווח פרטני'!C754,גיליון3!$U$13:$X$13,0)))</f>
        <v xml:space="preserve"> </v>
      </c>
      <c r="I754" s="15"/>
      <c r="J754" s="15"/>
    </row>
    <row r="755" spans="1:10" ht="18" customHeight="1" thickBot="1" x14ac:dyDescent="0.35">
      <c r="A755" s="15"/>
      <c r="B755" s="15"/>
      <c r="C755" s="15"/>
      <c r="D755" s="15"/>
      <c r="E755" s="727"/>
      <c r="F755" s="15"/>
      <c r="G755" s="15"/>
      <c r="H755" s="58" t="str">
        <f t="array" ref="H755">IF(ISERROR(INDEX(גיליון3!$U$14:$X$28,MATCH('דיווח פרטני'!G755,גיליון3!$T$14:$T$28,0),MATCH('דיווח פרטני'!C755,גיליון3!$U$13:$X$13,0)))," ",INDEX(גיליון3!$U$14:$X$28,MATCH('דיווח פרטני'!G755,גיליון3!$T$14:$T$28,0),MATCH('דיווח פרטני'!C755,גיליון3!$U$13:$X$13,0)))</f>
        <v xml:space="preserve"> </v>
      </c>
      <c r="I755" s="15"/>
      <c r="J755" s="15"/>
    </row>
    <row r="756" spans="1:10" ht="18" customHeight="1" thickBot="1" x14ac:dyDescent="0.35">
      <c r="A756" s="15"/>
      <c r="B756" s="15"/>
      <c r="C756" s="15"/>
      <c r="D756" s="15"/>
      <c r="E756" s="727"/>
      <c r="F756" s="15"/>
      <c r="G756" s="15"/>
      <c r="H756" s="58" t="str">
        <f t="array" ref="H756">IF(ISERROR(INDEX(גיליון3!$U$14:$X$28,MATCH('דיווח פרטני'!G756,גיליון3!$T$14:$T$28,0),MATCH('דיווח פרטני'!C756,גיליון3!$U$13:$X$13,0)))," ",INDEX(גיליון3!$U$14:$X$28,MATCH('דיווח פרטני'!G756,גיליון3!$T$14:$T$28,0),MATCH('דיווח פרטני'!C756,גיליון3!$U$13:$X$13,0)))</f>
        <v xml:space="preserve"> </v>
      </c>
      <c r="I756" s="15"/>
      <c r="J756" s="15"/>
    </row>
    <row r="757" spans="1:10" ht="18" customHeight="1" thickBot="1" x14ac:dyDescent="0.35">
      <c r="A757" s="15"/>
      <c r="B757" s="15"/>
      <c r="C757" s="15"/>
      <c r="D757" s="15"/>
      <c r="E757" s="727"/>
      <c r="F757" s="15"/>
      <c r="G757" s="15"/>
      <c r="H757" s="58" t="str">
        <f t="array" ref="H757">IF(ISERROR(INDEX(גיליון3!$U$14:$X$28,MATCH('דיווח פרטני'!G757,גיליון3!$T$14:$T$28,0),MATCH('דיווח פרטני'!C757,גיליון3!$U$13:$X$13,0)))," ",INDEX(גיליון3!$U$14:$X$28,MATCH('דיווח פרטני'!G757,גיליון3!$T$14:$T$28,0),MATCH('דיווח פרטני'!C757,גיליון3!$U$13:$X$13,0)))</f>
        <v xml:space="preserve"> </v>
      </c>
      <c r="I757" s="15"/>
      <c r="J757" s="15"/>
    </row>
    <row r="758" spans="1:10" ht="18" customHeight="1" thickBot="1" x14ac:dyDescent="0.35">
      <c r="A758" s="15"/>
      <c r="B758" s="15"/>
      <c r="C758" s="15"/>
      <c r="D758" s="15"/>
      <c r="E758" s="727"/>
      <c r="F758" s="15"/>
      <c r="G758" s="15"/>
      <c r="H758" s="58" t="str">
        <f t="array" ref="H758">IF(ISERROR(INDEX(גיליון3!$U$14:$X$28,MATCH('דיווח פרטני'!G758,גיליון3!$T$14:$T$28,0),MATCH('דיווח פרטני'!C758,גיליון3!$U$13:$X$13,0)))," ",INDEX(גיליון3!$U$14:$X$28,MATCH('דיווח פרטני'!G758,גיליון3!$T$14:$T$28,0),MATCH('דיווח פרטני'!C758,גיליון3!$U$13:$X$13,0)))</f>
        <v xml:space="preserve"> </v>
      </c>
      <c r="I758" s="15"/>
      <c r="J758" s="15"/>
    </row>
    <row r="759" spans="1:10" ht="18" customHeight="1" thickBot="1" x14ac:dyDescent="0.35">
      <c r="A759" s="15"/>
      <c r="B759" s="15"/>
      <c r="C759" s="15"/>
      <c r="D759" s="15"/>
      <c r="E759" s="727"/>
      <c r="F759" s="15"/>
      <c r="G759" s="15"/>
      <c r="H759" s="58" t="str">
        <f t="array" ref="H759">IF(ISERROR(INDEX(גיליון3!$U$14:$X$28,MATCH('דיווח פרטני'!G759,גיליון3!$T$14:$T$28,0),MATCH('דיווח פרטני'!C759,גיליון3!$U$13:$X$13,0)))," ",INDEX(גיליון3!$U$14:$X$28,MATCH('דיווח פרטני'!G759,גיליון3!$T$14:$T$28,0),MATCH('דיווח פרטני'!C759,גיליון3!$U$13:$X$13,0)))</f>
        <v xml:space="preserve"> </v>
      </c>
      <c r="I759" s="15"/>
      <c r="J759" s="15"/>
    </row>
    <row r="760" spans="1:10" ht="18" customHeight="1" thickBot="1" x14ac:dyDescent="0.35">
      <c r="A760" s="15"/>
      <c r="B760" s="15"/>
      <c r="C760" s="15"/>
      <c r="D760" s="15"/>
      <c r="E760" s="727"/>
      <c r="F760" s="15"/>
      <c r="G760" s="15"/>
      <c r="H760" s="58" t="str">
        <f t="array" ref="H760">IF(ISERROR(INDEX(גיליון3!$U$14:$X$28,MATCH('דיווח פרטני'!G760,גיליון3!$T$14:$T$28,0),MATCH('דיווח פרטני'!C760,גיליון3!$U$13:$X$13,0)))," ",INDEX(גיליון3!$U$14:$X$28,MATCH('דיווח פרטני'!G760,גיליון3!$T$14:$T$28,0),MATCH('דיווח פרטני'!C760,גיליון3!$U$13:$X$13,0)))</f>
        <v xml:space="preserve"> </v>
      </c>
      <c r="I760" s="15"/>
      <c r="J760" s="15"/>
    </row>
    <row r="761" spans="1:10" ht="18" customHeight="1" thickBot="1" x14ac:dyDescent="0.35">
      <c r="A761" s="15"/>
      <c r="B761" s="15"/>
      <c r="C761" s="15"/>
      <c r="D761" s="15"/>
      <c r="E761" s="727"/>
      <c r="F761" s="15"/>
      <c r="G761" s="15"/>
      <c r="H761" s="58" t="str">
        <f t="array" ref="H761">IF(ISERROR(INDEX(גיליון3!$U$14:$X$28,MATCH('דיווח פרטני'!G761,גיליון3!$T$14:$T$28,0),MATCH('דיווח פרטני'!C761,גיליון3!$U$13:$X$13,0)))," ",INDEX(גיליון3!$U$14:$X$28,MATCH('דיווח פרטני'!G761,גיליון3!$T$14:$T$28,0),MATCH('דיווח פרטני'!C761,גיליון3!$U$13:$X$13,0)))</f>
        <v xml:space="preserve"> </v>
      </c>
      <c r="I761" s="15"/>
      <c r="J761" s="15"/>
    </row>
    <row r="762" spans="1:10" ht="18" customHeight="1" thickBot="1" x14ac:dyDescent="0.35">
      <c r="A762" s="15"/>
      <c r="B762" s="15"/>
      <c r="C762" s="15"/>
      <c r="D762" s="15"/>
      <c r="E762" s="727"/>
      <c r="F762" s="15"/>
      <c r="G762" s="15"/>
      <c r="H762" s="58" t="str">
        <f t="array" ref="H762">IF(ISERROR(INDEX(גיליון3!$U$14:$X$28,MATCH('דיווח פרטני'!G762,גיליון3!$T$14:$T$28,0),MATCH('דיווח פרטני'!C762,גיליון3!$U$13:$X$13,0)))," ",INDEX(גיליון3!$U$14:$X$28,MATCH('דיווח פרטני'!G762,גיליון3!$T$14:$T$28,0),MATCH('דיווח פרטני'!C762,גיליון3!$U$13:$X$13,0)))</f>
        <v xml:space="preserve"> </v>
      </c>
      <c r="I762" s="15"/>
      <c r="J762" s="15"/>
    </row>
    <row r="763" spans="1:10" ht="18" customHeight="1" thickBot="1" x14ac:dyDescent="0.35">
      <c r="A763" s="15"/>
      <c r="B763" s="15"/>
      <c r="C763" s="15"/>
      <c r="D763" s="15"/>
      <c r="E763" s="727"/>
      <c r="F763" s="15"/>
      <c r="G763" s="15"/>
      <c r="H763" s="58" t="str">
        <f t="array" ref="H763">IF(ISERROR(INDEX(גיליון3!$U$14:$X$28,MATCH('דיווח פרטני'!G763,גיליון3!$T$14:$T$28,0),MATCH('דיווח פרטני'!C763,גיליון3!$U$13:$X$13,0)))," ",INDEX(גיליון3!$U$14:$X$28,MATCH('דיווח פרטני'!G763,גיליון3!$T$14:$T$28,0),MATCH('דיווח פרטני'!C763,גיליון3!$U$13:$X$13,0)))</f>
        <v xml:space="preserve"> </v>
      </c>
      <c r="I763" s="15"/>
      <c r="J763" s="15"/>
    </row>
    <row r="764" spans="1:10" ht="18" customHeight="1" thickBot="1" x14ac:dyDescent="0.35">
      <c r="A764" s="15"/>
      <c r="B764" s="15"/>
      <c r="C764" s="15"/>
      <c r="D764" s="15"/>
      <c r="E764" s="727"/>
      <c r="F764" s="15"/>
      <c r="G764" s="15"/>
      <c r="H764" s="58" t="str">
        <f t="array" ref="H764">IF(ISERROR(INDEX(גיליון3!$U$14:$X$28,MATCH('דיווח פרטני'!G764,גיליון3!$T$14:$T$28,0),MATCH('דיווח פרטני'!C764,גיליון3!$U$13:$X$13,0)))," ",INDEX(גיליון3!$U$14:$X$28,MATCH('דיווח פרטני'!G764,גיליון3!$T$14:$T$28,0),MATCH('דיווח פרטני'!C764,גיליון3!$U$13:$X$13,0)))</f>
        <v xml:space="preserve"> </v>
      </c>
      <c r="I764" s="15"/>
      <c r="J764" s="15"/>
    </row>
    <row r="765" spans="1:10" ht="18" customHeight="1" thickBot="1" x14ac:dyDescent="0.35">
      <c r="A765" s="15"/>
      <c r="B765" s="15"/>
      <c r="C765" s="15"/>
      <c r="D765" s="15"/>
      <c r="E765" s="727"/>
      <c r="F765" s="15"/>
      <c r="G765" s="15"/>
      <c r="H765" s="58" t="str">
        <f t="array" ref="H765">IF(ISERROR(INDEX(גיליון3!$U$14:$X$28,MATCH('דיווח פרטני'!G765,גיליון3!$T$14:$T$28,0),MATCH('דיווח פרטני'!C765,גיליון3!$U$13:$X$13,0)))," ",INDEX(גיליון3!$U$14:$X$28,MATCH('דיווח פרטני'!G765,גיליון3!$T$14:$T$28,0),MATCH('דיווח פרטני'!C765,גיליון3!$U$13:$X$13,0)))</f>
        <v xml:space="preserve"> </v>
      </c>
      <c r="I765" s="15"/>
      <c r="J765" s="15"/>
    </row>
    <row r="766" spans="1:10" ht="18" customHeight="1" thickBot="1" x14ac:dyDescent="0.35">
      <c r="A766" s="15"/>
      <c r="B766" s="15"/>
      <c r="C766" s="15"/>
      <c r="D766" s="15"/>
      <c r="E766" s="727"/>
      <c r="F766" s="15"/>
      <c r="G766" s="15"/>
      <c r="H766" s="58" t="str">
        <f t="array" ref="H766">IF(ISERROR(INDEX(גיליון3!$U$14:$X$28,MATCH('דיווח פרטני'!G766,גיליון3!$T$14:$T$28,0),MATCH('דיווח פרטני'!C766,גיליון3!$U$13:$X$13,0)))," ",INDEX(גיליון3!$U$14:$X$28,MATCH('דיווח פרטני'!G766,גיליון3!$T$14:$T$28,0),MATCH('דיווח פרטני'!C766,גיליון3!$U$13:$X$13,0)))</f>
        <v xml:space="preserve"> </v>
      </c>
      <c r="I766" s="15"/>
      <c r="J766" s="15"/>
    </row>
    <row r="767" spans="1:10" ht="18" customHeight="1" thickBot="1" x14ac:dyDescent="0.35">
      <c r="A767" s="15"/>
      <c r="B767" s="15"/>
      <c r="C767" s="15"/>
      <c r="D767" s="15"/>
      <c r="E767" s="727"/>
      <c r="F767" s="15"/>
      <c r="G767" s="15"/>
      <c r="H767" s="58" t="str">
        <f t="array" ref="H767">IF(ISERROR(INDEX(גיליון3!$U$14:$X$28,MATCH('דיווח פרטני'!G767,גיליון3!$T$14:$T$28,0),MATCH('דיווח פרטני'!C767,גיליון3!$U$13:$X$13,0)))," ",INDEX(גיליון3!$U$14:$X$28,MATCH('דיווח פרטני'!G767,גיליון3!$T$14:$T$28,0),MATCH('דיווח פרטני'!C767,גיליון3!$U$13:$X$13,0)))</f>
        <v xml:space="preserve"> </v>
      </c>
      <c r="I767" s="15"/>
      <c r="J767" s="15"/>
    </row>
    <row r="768" spans="1:10" ht="18" customHeight="1" thickBot="1" x14ac:dyDescent="0.35">
      <c r="A768" s="15"/>
      <c r="B768" s="15"/>
      <c r="C768" s="15"/>
      <c r="D768" s="15"/>
      <c r="E768" s="727"/>
      <c r="F768" s="15"/>
      <c r="G768" s="15"/>
      <c r="H768" s="58" t="str">
        <f t="array" ref="H768">IF(ISERROR(INDEX(גיליון3!$U$14:$X$28,MATCH('דיווח פרטני'!G768,גיליון3!$T$14:$T$28,0),MATCH('דיווח פרטני'!C768,גיליון3!$U$13:$X$13,0)))," ",INDEX(גיליון3!$U$14:$X$28,MATCH('דיווח פרטני'!G768,גיליון3!$T$14:$T$28,0),MATCH('דיווח פרטני'!C768,גיליון3!$U$13:$X$13,0)))</f>
        <v xml:space="preserve"> </v>
      </c>
      <c r="I768" s="15"/>
      <c r="J768" s="15"/>
    </row>
    <row r="769" spans="1:10" ht="18" customHeight="1" thickBot="1" x14ac:dyDescent="0.35">
      <c r="A769" s="15"/>
      <c r="B769" s="15"/>
      <c r="C769" s="15"/>
      <c r="D769" s="15"/>
      <c r="E769" s="727"/>
      <c r="F769" s="15"/>
      <c r="G769" s="15"/>
      <c r="H769" s="58" t="str">
        <f t="array" ref="H769">IF(ISERROR(INDEX(גיליון3!$U$14:$X$28,MATCH('דיווח פרטני'!G769,גיליון3!$T$14:$T$28,0),MATCH('דיווח פרטני'!C769,גיליון3!$U$13:$X$13,0)))," ",INDEX(גיליון3!$U$14:$X$28,MATCH('דיווח פרטני'!G769,גיליון3!$T$14:$T$28,0),MATCH('דיווח פרטני'!C769,גיליון3!$U$13:$X$13,0)))</f>
        <v xml:space="preserve"> </v>
      </c>
      <c r="I769" s="15"/>
      <c r="J769" s="15"/>
    </row>
    <row r="770" spans="1:10" ht="18" customHeight="1" thickBot="1" x14ac:dyDescent="0.35">
      <c r="A770" s="15"/>
      <c r="B770" s="15"/>
      <c r="C770" s="15"/>
      <c r="D770" s="15"/>
      <c r="E770" s="727"/>
      <c r="F770" s="15"/>
      <c r="G770" s="15"/>
      <c r="H770" s="58" t="str">
        <f t="array" ref="H770">IF(ISERROR(INDEX(גיליון3!$U$14:$X$28,MATCH('דיווח פרטני'!G770,גיליון3!$T$14:$T$28,0),MATCH('דיווח פרטני'!C770,גיליון3!$U$13:$X$13,0)))," ",INDEX(גיליון3!$U$14:$X$28,MATCH('דיווח פרטני'!G770,גיליון3!$T$14:$T$28,0),MATCH('דיווח פרטני'!C770,גיליון3!$U$13:$X$13,0)))</f>
        <v xml:space="preserve"> </v>
      </c>
      <c r="I770" s="15"/>
      <c r="J770" s="15"/>
    </row>
    <row r="771" spans="1:10" ht="18" customHeight="1" thickBot="1" x14ac:dyDescent="0.35">
      <c r="A771" s="15"/>
      <c r="B771" s="15"/>
      <c r="C771" s="15"/>
      <c r="D771" s="15"/>
      <c r="E771" s="727"/>
      <c r="F771" s="15"/>
      <c r="G771" s="15"/>
      <c r="H771" s="58" t="str">
        <f t="array" ref="H771">IF(ISERROR(INDEX(גיליון3!$U$14:$X$28,MATCH('דיווח פרטני'!G771,גיליון3!$T$14:$T$28,0),MATCH('דיווח פרטני'!C771,גיליון3!$U$13:$X$13,0)))," ",INDEX(גיליון3!$U$14:$X$28,MATCH('דיווח פרטני'!G771,גיליון3!$T$14:$T$28,0),MATCH('דיווח פרטני'!C771,גיליון3!$U$13:$X$13,0)))</f>
        <v xml:space="preserve"> </v>
      </c>
      <c r="I771" s="15"/>
      <c r="J771" s="15"/>
    </row>
    <row r="772" spans="1:10" ht="18" customHeight="1" thickBot="1" x14ac:dyDescent="0.35">
      <c r="A772" s="15"/>
      <c r="B772" s="15"/>
      <c r="C772" s="15"/>
      <c r="D772" s="15"/>
      <c r="E772" s="727"/>
      <c r="F772" s="15"/>
      <c r="G772" s="15"/>
      <c r="H772" s="58" t="str">
        <f t="array" ref="H772">IF(ISERROR(INDEX(גיליון3!$U$14:$X$28,MATCH('דיווח פרטני'!G772,גיליון3!$T$14:$T$28,0),MATCH('דיווח פרטני'!C772,גיליון3!$U$13:$X$13,0)))," ",INDEX(גיליון3!$U$14:$X$28,MATCH('דיווח פרטני'!G772,גיליון3!$T$14:$T$28,0),MATCH('דיווח פרטני'!C772,גיליון3!$U$13:$X$13,0)))</f>
        <v xml:space="preserve"> </v>
      </c>
      <c r="I772" s="15"/>
      <c r="J772" s="15"/>
    </row>
    <row r="773" spans="1:10" ht="18" customHeight="1" thickBot="1" x14ac:dyDescent="0.35">
      <c r="A773" s="15"/>
      <c r="B773" s="15"/>
      <c r="C773" s="15"/>
      <c r="D773" s="15"/>
      <c r="E773" s="727"/>
      <c r="F773" s="15"/>
      <c r="G773" s="15"/>
      <c r="H773" s="58" t="str">
        <f t="array" ref="H773">IF(ISERROR(INDEX(גיליון3!$U$14:$X$28,MATCH('דיווח פרטני'!G773,גיליון3!$T$14:$T$28,0),MATCH('דיווח פרטני'!C773,גיליון3!$U$13:$X$13,0)))," ",INDEX(גיליון3!$U$14:$X$28,MATCH('דיווח פרטני'!G773,גיליון3!$T$14:$T$28,0),MATCH('דיווח פרטני'!C773,גיליון3!$U$13:$X$13,0)))</f>
        <v xml:space="preserve"> </v>
      </c>
      <c r="I773" s="15"/>
      <c r="J773" s="15"/>
    </row>
    <row r="774" spans="1:10" ht="18" customHeight="1" thickBot="1" x14ac:dyDescent="0.35">
      <c r="A774" s="15"/>
      <c r="B774" s="15"/>
      <c r="C774" s="15"/>
      <c r="D774" s="15"/>
      <c r="E774" s="727"/>
      <c r="F774" s="15"/>
      <c r="G774" s="15"/>
      <c r="H774" s="58" t="str">
        <f t="array" ref="H774">IF(ISERROR(INDEX(גיליון3!$U$14:$X$28,MATCH('דיווח פרטני'!G774,גיליון3!$T$14:$T$28,0),MATCH('דיווח פרטני'!C774,גיליון3!$U$13:$X$13,0)))," ",INDEX(גיליון3!$U$14:$X$28,MATCH('דיווח פרטני'!G774,גיליון3!$T$14:$T$28,0),MATCH('דיווח פרטני'!C774,גיליון3!$U$13:$X$13,0)))</f>
        <v xml:space="preserve"> </v>
      </c>
      <c r="I774" s="15"/>
      <c r="J774" s="15"/>
    </row>
    <row r="775" spans="1:10" ht="18" customHeight="1" thickBot="1" x14ac:dyDescent="0.35">
      <c r="A775" s="15"/>
      <c r="B775" s="15"/>
      <c r="C775" s="15"/>
      <c r="D775" s="15"/>
      <c r="E775" s="727"/>
      <c r="F775" s="15"/>
      <c r="G775" s="15"/>
      <c r="H775" s="58" t="str">
        <f t="array" ref="H775">IF(ISERROR(INDEX(גיליון3!$U$14:$X$28,MATCH('דיווח פרטני'!G775,גיליון3!$T$14:$T$28,0),MATCH('דיווח פרטני'!C775,גיליון3!$U$13:$X$13,0)))," ",INDEX(גיליון3!$U$14:$X$28,MATCH('דיווח פרטני'!G775,גיליון3!$T$14:$T$28,0),MATCH('דיווח פרטני'!C775,גיליון3!$U$13:$X$13,0)))</f>
        <v xml:space="preserve"> </v>
      </c>
      <c r="I775" s="15"/>
      <c r="J775" s="15"/>
    </row>
    <row r="776" spans="1:10" ht="18" customHeight="1" thickBot="1" x14ac:dyDescent="0.35">
      <c r="A776" s="15"/>
      <c r="B776" s="15"/>
      <c r="C776" s="15"/>
      <c r="D776" s="15"/>
      <c r="E776" s="727"/>
      <c r="F776" s="15"/>
      <c r="G776" s="15"/>
      <c r="H776" s="58" t="str">
        <f t="array" ref="H776">IF(ISERROR(INDEX(גיליון3!$U$14:$X$28,MATCH('דיווח פרטני'!G776,גיליון3!$T$14:$T$28,0),MATCH('דיווח פרטני'!C776,גיליון3!$U$13:$X$13,0)))," ",INDEX(גיליון3!$U$14:$X$28,MATCH('דיווח פרטני'!G776,גיליון3!$T$14:$T$28,0),MATCH('דיווח פרטני'!C776,גיליון3!$U$13:$X$13,0)))</f>
        <v xml:space="preserve"> </v>
      </c>
      <c r="I776" s="15"/>
      <c r="J776" s="15"/>
    </row>
    <row r="777" spans="1:10" ht="18" customHeight="1" thickBot="1" x14ac:dyDescent="0.35">
      <c r="A777" s="15"/>
      <c r="B777" s="15"/>
      <c r="C777" s="15"/>
      <c r="D777" s="15"/>
      <c r="E777" s="727"/>
      <c r="F777" s="15"/>
      <c r="G777" s="15"/>
      <c r="H777" s="58" t="str">
        <f t="array" ref="H777">IF(ISERROR(INDEX(גיליון3!$U$14:$X$28,MATCH('דיווח פרטני'!G777,גיליון3!$T$14:$T$28,0),MATCH('דיווח פרטני'!C777,גיליון3!$U$13:$X$13,0)))," ",INDEX(גיליון3!$U$14:$X$28,MATCH('דיווח פרטני'!G777,גיליון3!$T$14:$T$28,0),MATCH('דיווח פרטני'!C777,גיליון3!$U$13:$X$13,0)))</f>
        <v xml:space="preserve"> </v>
      </c>
      <c r="I777" s="15"/>
      <c r="J777" s="15"/>
    </row>
    <row r="778" spans="1:10" ht="18" customHeight="1" thickBot="1" x14ac:dyDescent="0.35">
      <c r="A778" s="15"/>
      <c r="B778" s="15"/>
      <c r="C778" s="15"/>
      <c r="D778" s="15"/>
      <c r="E778" s="727"/>
      <c r="F778" s="15"/>
      <c r="G778" s="15"/>
      <c r="H778" s="58" t="str">
        <f t="array" ref="H778">IF(ISERROR(INDEX(גיליון3!$U$14:$X$28,MATCH('דיווח פרטני'!G778,גיליון3!$T$14:$T$28,0),MATCH('דיווח פרטני'!C778,גיליון3!$U$13:$X$13,0)))," ",INDEX(גיליון3!$U$14:$X$28,MATCH('דיווח פרטני'!G778,גיליון3!$T$14:$T$28,0),MATCH('דיווח פרטני'!C778,גיליון3!$U$13:$X$13,0)))</f>
        <v xml:space="preserve"> </v>
      </c>
      <c r="I778" s="15"/>
      <c r="J778" s="15"/>
    </row>
    <row r="779" spans="1:10" ht="18" customHeight="1" thickBot="1" x14ac:dyDescent="0.35">
      <c r="A779" s="15"/>
      <c r="B779" s="15"/>
      <c r="C779" s="15"/>
      <c r="D779" s="15"/>
      <c r="E779" s="727"/>
      <c r="F779" s="15"/>
      <c r="G779" s="15"/>
      <c r="H779" s="58" t="str">
        <f t="array" ref="H779">IF(ISERROR(INDEX(גיליון3!$U$14:$X$28,MATCH('דיווח פרטני'!G779,גיליון3!$T$14:$T$28,0),MATCH('דיווח פרטני'!C779,גיליון3!$U$13:$X$13,0)))," ",INDEX(גיליון3!$U$14:$X$28,MATCH('דיווח פרטני'!G779,גיליון3!$T$14:$T$28,0),MATCH('דיווח פרטני'!C779,גיליון3!$U$13:$X$13,0)))</f>
        <v xml:space="preserve"> </v>
      </c>
      <c r="I779" s="15"/>
      <c r="J779" s="15"/>
    </row>
    <row r="780" spans="1:10" ht="18" customHeight="1" thickBot="1" x14ac:dyDescent="0.35">
      <c r="A780" s="15"/>
      <c r="B780" s="15"/>
      <c r="C780" s="15"/>
      <c r="D780" s="15"/>
      <c r="E780" s="727"/>
      <c r="F780" s="15"/>
      <c r="G780" s="15"/>
      <c r="H780" s="58" t="str">
        <f t="array" ref="H780">IF(ISERROR(INDEX(גיליון3!$U$14:$X$28,MATCH('דיווח פרטני'!G780,גיליון3!$T$14:$T$28,0),MATCH('דיווח פרטני'!C780,גיליון3!$U$13:$X$13,0)))," ",INDEX(גיליון3!$U$14:$X$28,MATCH('דיווח פרטני'!G780,גיליון3!$T$14:$T$28,0),MATCH('דיווח פרטני'!C780,גיליון3!$U$13:$X$13,0)))</f>
        <v xml:space="preserve"> </v>
      </c>
      <c r="I780" s="15"/>
      <c r="J780" s="15"/>
    </row>
    <row r="781" spans="1:10" ht="18" customHeight="1" thickBot="1" x14ac:dyDescent="0.35">
      <c r="A781" s="15"/>
      <c r="B781" s="15"/>
      <c r="C781" s="15"/>
      <c r="D781" s="15"/>
      <c r="E781" s="727"/>
      <c r="F781" s="15"/>
      <c r="G781" s="15"/>
      <c r="H781" s="58" t="str">
        <f t="array" ref="H781">IF(ISERROR(INDEX(גיליון3!$U$14:$X$28,MATCH('דיווח פרטני'!G781,גיליון3!$T$14:$T$28,0),MATCH('דיווח פרטני'!C781,גיליון3!$U$13:$X$13,0)))," ",INDEX(גיליון3!$U$14:$X$28,MATCH('דיווח פרטני'!G781,גיליון3!$T$14:$T$28,0),MATCH('דיווח פרטני'!C781,גיליון3!$U$13:$X$13,0)))</f>
        <v xml:space="preserve"> </v>
      </c>
      <c r="I781" s="15"/>
      <c r="J781" s="15"/>
    </row>
    <row r="782" spans="1:10" ht="18" customHeight="1" thickBot="1" x14ac:dyDescent="0.35">
      <c r="A782" s="15"/>
      <c r="B782" s="15"/>
      <c r="C782" s="15"/>
      <c r="D782" s="15"/>
      <c r="E782" s="727"/>
      <c r="F782" s="15"/>
      <c r="G782" s="15"/>
      <c r="H782" s="58" t="str">
        <f t="array" ref="H782">IF(ISERROR(INDEX(גיליון3!$U$14:$X$28,MATCH('דיווח פרטני'!G782,גיליון3!$T$14:$T$28,0),MATCH('דיווח פרטני'!C782,גיליון3!$U$13:$X$13,0)))," ",INDEX(גיליון3!$U$14:$X$28,MATCH('דיווח פרטני'!G782,גיליון3!$T$14:$T$28,0),MATCH('דיווח פרטני'!C782,גיליון3!$U$13:$X$13,0)))</f>
        <v xml:space="preserve"> </v>
      </c>
      <c r="I782" s="15"/>
      <c r="J782" s="15"/>
    </row>
    <row r="783" spans="1:10" ht="18" customHeight="1" thickBot="1" x14ac:dyDescent="0.35">
      <c r="A783" s="15"/>
      <c r="B783" s="15"/>
      <c r="C783" s="15"/>
      <c r="D783" s="15"/>
      <c r="E783" s="727"/>
      <c r="F783" s="15"/>
      <c r="G783" s="15"/>
      <c r="H783" s="58" t="str">
        <f t="array" ref="H783">IF(ISERROR(INDEX(גיליון3!$U$14:$X$28,MATCH('דיווח פרטני'!G783,גיליון3!$T$14:$T$28,0),MATCH('דיווח פרטני'!C783,גיליון3!$U$13:$X$13,0)))," ",INDEX(גיליון3!$U$14:$X$28,MATCH('דיווח פרטני'!G783,גיליון3!$T$14:$T$28,0),MATCH('דיווח פרטני'!C783,גיליון3!$U$13:$X$13,0)))</f>
        <v xml:space="preserve"> </v>
      </c>
      <c r="I783" s="15"/>
      <c r="J783" s="15"/>
    </row>
    <row r="784" spans="1:10" ht="18" customHeight="1" thickBot="1" x14ac:dyDescent="0.35">
      <c r="A784" s="15"/>
      <c r="B784" s="15"/>
      <c r="C784" s="15"/>
      <c r="D784" s="15"/>
      <c r="E784" s="727"/>
      <c r="F784" s="15"/>
      <c r="G784" s="15"/>
      <c r="H784" s="58" t="str">
        <f t="array" ref="H784">IF(ISERROR(INDEX(גיליון3!$U$14:$X$28,MATCH('דיווח פרטני'!G784,גיליון3!$T$14:$T$28,0),MATCH('דיווח פרטני'!C784,גיליון3!$U$13:$X$13,0)))," ",INDEX(גיליון3!$U$14:$X$28,MATCH('דיווח פרטני'!G784,גיליון3!$T$14:$T$28,0),MATCH('דיווח פרטני'!C784,גיליון3!$U$13:$X$13,0)))</f>
        <v xml:space="preserve"> </v>
      </c>
      <c r="I784" s="15"/>
      <c r="J784" s="15"/>
    </row>
    <row r="785" spans="1:10" ht="18" customHeight="1" thickBot="1" x14ac:dyDescent="0.35">
      <c r="A785" s="15"/>
      <c r="B785" s="15"/>
      <c r="C785" s="15"/>
      <c r="D785" s="15"/>
      <c r="E785" s="727"/>
      <c r="F785" s="15"/>
      <c r="G785" s="15"/>
      <c r="H785" s="58" t="str">
        <f t="array" ref="H785">IF(ISERROR(INDEX(גיליון3!$U$14:$X$28,MATCH('דיווח פרטני'!G785,גיליון3!$T$14:$T$28,0),MATCH('דיווח פרטני'!C785,גיליון3!$U$13:$X$13,0)))," ",INDEX(גיליון3!$U$14:$X$28,MATCH('דיווח פרטני'!G785,גיליון3!$T$14:$T$28,0),MATCH('דיווח פרטני'!C785,גיליון3!$U$13:$X$13,0)))</f>
        <v xml:space="preserve"> </v>
      </c>
      <c r="I785" s="15"/>
      <c r="J785" s="15"/>
    </row>
    <row r="786" spans="1:10" ht="18" customHeight="1" thickBot="1" x14ac:dyDescent="0.35">
      <c r="A786" s="15"/>
      <c r="B786" s="15"/>
      <c r="C786" s="15"/>
      <c r="D786" s="15"/>
      <c r="E786" s="727"/>
      <c r="F786" s="15"/>
      <c r="G786" s="15"/>
      <c r="H786" s="58" t="str">
        <f t="array" ref="H786">IF(ISERROR(INDEX(גיליון3!$U$14:$X$28,MATCH('דיווח פרטני'!G786,גיליון3!$T$14:$T$28,0),MATCH('דיווח פרטני'!C786,גיליון3!$U$13:$X$13,0)))," ",INDEX(גיליון3!$U$14:$X$28,MATCH('דיווח פרטני'!G786,גיליון3!$T$14:$T$28,0),MATCH('דיווח פרטני'!C786,גיליון3!$U$13:$X$13,0)))</f>
        <v xml:space="preserve"> </v>
      </c>
      <c r="I786" s="15"/>
      <c r="J786" s="15"/>
    </row>
    <row r="787" spans="1:10" ht="18" customHeight="1" thickBot="1" x14ac:dyDescent="0.35">
      <c r="A787" s="15"/>
      <c r="B787" s="15"/>
      <c r="C787" s="15"/>
      <c r="D787" s="15"/>
      <c r="E787" s="727"/>
      <c r="F787" s="15"/>
      <c r="G787" s="15"/>
      <c r="H787" s="58" t="str">
        <f t="array" ref="H787">IF(ISERROR(INDEX(גיליון3!$U$14:$X$28,MATCH('דיווח פרטני'!G787,גיליון3!$T$14:$T$28,0),MATCH('דיווח פרטני'!C787,גיליון3!$U$13:$X$13,0)))," ",INDEX(גיליון3!$U$14:$X$28,MATCH('דיווח פרטני'!G787,גיליון3!$T$14:$T$28,0),MATCH('דיווח פרטני'!C787,גיליון3!$U$13:$X$13,0)))</f>
        <v xml:space="preserve"> </v>
      </c>
      <c r="I787" s="15"/>
      <c r="J787" s="15"/>
    </row>
    <row r="788" spans="1:10" ht="18" customHeight="1" thickBot="1" x14ac:dyDescent="0.35">
      <c r="A788" s="15"/>
      <c r="B788" s="15"/>
      <c r="C788" s="15"/>
      <c r="D788" s="15"/>
      <c r="E788" s="727"/>
      <c r="F788" s="15"/>
      <c r="G788" s="15"/>
      <c r="H788" s="58" t="str">
        <f t="array" ref="H788">IF(ISERROR(INDEX(גיליון3!$U$14:$X$28,MATCH('דיווח פרטני'!G788,גיליון3!$T$14:$T$28,0),MATCH('דיווח פרטני'!C788,גיליון3!$U$13:$X$13,0)))," ",INDEX(גיליון3!$U$14:$X$28,MATCH('דיווח פרטני'!G788,גיליון3!$T$14:$T$28,0),MATCH('דיווח פרטני'!C788,גיליון3!$U$13:$X$13,0)))</f>
        <v xml:space="preserve"> </v>
      </c>
      <c r="I788" s="15"/>
      <c r="J788" s="15"/>
    </row>
    <row r="789" spans="1:10" ht="18" customHeight="1" thickBot="1" x14ac:dyDescent="0.35">
      <c r="A789" s="15"/>
      <c r="B789" s="15"/>
      <c r="C789" s="15"/>
      <c r="D789" s="15"/>
      <c r="E789" s="727"/>
      <c r="F789" s="15"/>
      <c r="G789" s="15"/>
      <c r="H789" s="58" t="str">
        <f t="array" ref="H789">IF(ISERROR(INDEX(גיליון3!$U$14:$X$28,MATCH('דיווח פרטני'!G789,גיליון3!$T$14:$T$28,0),MATCH('דיווח פרטני'!C789,גיליון3!$U$13:$X$13,0)))," ",INDEX(גיליון3!$U$14:$X$28,MATCH('דיווח פרטני'!G789,גיליון3!$T$14:$T$28,0),MATCH('דיווח פרטני'!C789,גיליון3!$U$13:$X$13,0)))</f>
        <v xml:space="preserve"> </v>
      </c>
      <c r="I789" s="15"/>
      <c r="J789" s="15"/>
    </row>
    <row r="790" spans="1:10" ht="18" customHeight="1" thickBot="1" x14ac:dyDescent="0.35">
      <c r="A790" s="15"/>
      <c r="B790" s="15"/>
      <c r="C790" s="15"/>
      <c r="D790" s="15"/>
      <c r="E790" s="727"/>
      <c r="F790" s="15"/>
      <c r="G790" s="15"/>
      <c r="H790" s="58" t="str">
        <f t="array" ref="H790">IF(ISERROR(INDEX(גיליון3!$U$14:$X$28,MATCH('דיווח פרטני'!G790,גיליון3!$T$14:$T$28,0),MATCH('דיווח פרטני'!C790,גיליון3!$U$13:$X$13,0)))," ",INDEX(גיליון3!$U$14:$X$28,MATCH('דיווח פרטני'!G790,גיליון3!$T$14:$T$28,0),MATCH('דיווח פרטני'!C790,גיליון3!$U$13:$X$13,0)))</f>
        <v xml:space="preserve"> </v>
      </c>
      <c r="I790" s="15"/>
      <c r="J790" s="15"/>
    </row>
    <row r="791" spans="1:10" ht="18" customHeight="1" thickBot="1" x14ac:dyDescent="0.35">
      <c r="A791" s="15"/>
      <c r="B791" s="15"/>
      <c r="C791" s="15"/>
      <c r="D791" s="15"/>
      <c r="E791" s="727"/>
      <c r="F791" s="15"/>
      <c r="G791" s="15"/>
      <c r="H791" s="58" t="str">
        <f t="array" ref="H791">IF(ISERROR(INDEX(גיליון3!$U$14:$X$28,MATCH('דיווח פרטני'!G791,גיליון3!$T$14:$T$28,0),MATCH('דיווח פרטני'!C791,גיליון3!$U$13:$X$13,0)))," ",INDEX(גיליון3!$U$14:$X$28,MATCH('דיווח פרטני'!G791,גיליון3!$T$14:$T$28,0),MATCH('דיווח פרטני'!C791,גיליון3!$U$13:$X$13,0)))</f>
        <v xml:space="preserve"> </v>
      </c>
      <c r="I791" s="15"/>
      <c r="J791" s="15"/>
    </row>
    <row r="792" spans="1:10" ht="18" customHeight="1" thickBot="1" x14ac:dyDescent="0.35">
      <c r="A792" s="15"/>
      <c r="B792" s="15"/>
      <c r="C792" s="15"/>
      <c r="D792" s="15"/>
      <c r="E792" s="727"/>
      <c r="F792" s="15"/>
      <c r="G792" s="15"/>
      <c r="H792" s="58" t="str">
        <f t="array" ref="H792">IF(ISERROR(INDEX(גיליון3!$U$14:$X$28,MATCH('דיווח פרטני'!G792,גיליון3!$T$14:$T$28,0),MATCH('דיווח פרטני'!C792,גיליון3!$U$13:$X$13,0)))," ",INDEX(גיליון3!$U$14:$X$28,MATCH('דיווח פרטני'!G792,גיליון3!$T$14:$T$28,0),MATCH('דיווח פרטני'!C792,גיליון3!$U$13:$X$13,0)))</f>
        <v xml:space="preserve"> </v>
      </c>
      <c r="I792" s="15"/>
      <c r="J792" s="15"/>
    </row>
    <row r="793" spans="1:10" ht="18" customHeight="1" thickBot="1" x14ac:dyDescent="0.35">
      <c r="A793" s="15"/>
      <c r="B793" s="15"/>
      <c r="C793" s="15"/>
      <c r="D793" s="15"/>
      <c r="E793" s="727"/>
      <c r="F793" s="15"/>
      <c r="G793" s="15"/>
      <c r="H793" s="58" t="str">
        <f t="array" ref="H793">IF(ISERROR(INDEX(גיליון3!$U$14:$X$28,MATCH('דיווח פרטני'!G793,גיליון3!$T$14:$T$28,0),MATCH('דיווח פרטני'!C793,גיליון3!$U$13:$X$13,0)))," ",INDEX(גיליון3!$U$14:$X$28,MATCH('דיווח פרטני'!G793,גיליון3!$T$14:$T$28,0),MATCH('דיווח פרטני'!C793,גיליון3!$U$13:$X$13,0)))</f>
        <v xml:space="preserve"> </v>
      </c>
      <c r="I793" s="15"/>
      <c r="J793" s="15"/>
    </row>
    <row r="794" spans="1:10" ht="18" customHeight="1" thickBot="1" x14ac:dyDescent="0.35">
      <c r="A794" s="15"/>
      <c r="B794" s="15"/>
      <c r="C794" s="15"/>
      <c r="D794" s="15"/>
      <c r="E794" s="727"/>
      <c r="F794" s="15"/>
      <c r="G794" s="15"/>
      <c r="H794" s="58" t="str">
        <f t="array" ref="H794">IF(ISERROR(INDEX(גיליון3!$U$14:$X$28,MATCH('דיווח פרטני'!G794,גיליון3!$T$14:$T$28,0),MATCH('דיווח פרטני'!C794,גיליון3!$U$13:$X$13,0)))," ",INDEX(גיליון3!$U$14:$X$28,MATCH('דיווח פרטני'!G794,גיליון3!$T$14:$T$28,0),MATCH('דיווח פרטני'!C794,גיליון3!$U$13:$X$13,0)))</f>
        <v xml:space="preserve"> </v>
      </c>
      <c r="I794" s="15"/>
      <c r="J794" s="15"/>
    </row>
    <row r="795" spans="1:10" ht="18" customHeight="1" thickBot="1" x14ac:dyDescent="0.35">
      <c r="A795" s="15"/>
      <c r="B795" s="15"/>
      <c r="C795" s="15"/>
      <c r="D795" s="15"/>
      <c r="E795" s="727"/>
      <c r="F795" s="15"/>
      <c r="G795" s="15"/>
      <c r="H795" s="58" t="str">
        <f t="array" ref="H795">IF(ISERROR(INDEX(גיליון3!$U$14:$X$28,MATCH('דיווח פרטני'!G795,גיליון3!$T$14:$T$28,0),MATCH('דיווח פרטני'!C795,גיליון3!$U$13:$X$13,0)))," ",INDEX(גיליון3!$U$14:$X$28,MATCH('דיווח פרטני'!G795,גיליון3!$T$14:$T$28,0),MATCH('דיווח פרטני'!C795,גיליון3!$U$13:$X$13,0)))</f>
        <v xml:space="preserve"> </v>
      </c>
      <c r="I795" s="15"/>
      <c r="J795" s="15"/>
    </row>
    <row r="796" spans="1:10" ht="18" customHeight="1" thickBot="1" x14ac:dyDescent="0.35">
      <c r="A796" s="15"/>
      <c r="B796" s="15"/>
      <c r="C796" s="15"/>
      <c r="D796" s="15"/>
      <c r="E796" s="727"/>
      <c r="F796" s="15"/>
      <c r="G796" s="15"/>
      <c r="H796" s="58" t="str">
        <f t="array" ref="H796">IF(ISERROR(INDEX(גיליון3!$U$14:$X$28,MATCH('דיווח פרטני'!G796,גיליון3!$T$14:$T$28,0),MATCH('דיווח פרטני'!C796,גיליון3!$U$13:$X$13,0)))," ",INDEX(גיליון3!$U$14:$X$28,MATCH('דיווח פרטני'!G796,גיליון3!$T$14:$T$28,0),MATCH('דיווח פרטני'!C796,גיליון3!$U$13:$X$13,0)))</f>
        <v xml:space="preserve"> </v>
      </c>
      <c r="I796" s="15"/>
      <c r="J796" s="15"/>
    </row>
    <row r="797" spans="1:10" ht="18" customHeight="1" thickBot="1" x14ac:dyDescent="0.35">
      <c r="A797" s="15"/>
      <c r="B797" s="15"/>
      <c r="C797" s="15"/>
      <c r="D797" s="15"/>
      <c r="E797" s="727"/>
      <c r="F797" s="15"/>
      <c r="G797" s="15"/>
      <c r="H797" s="58" t="str">
        <f t="array" ref="H797">IF(ISERROR(INDEX(גיליון3!$U$14:$X$28,MATCH('דיווח פרטני'!G797,גיליון3!$T$14:$T$28,0),MATCH('דיווח פרטני'!C797,גיליון3!$U$13:$X$13,0)))," ",INDEX(גיליון3!$U$14:$X$28,MATCH('דיווח פרטני'!G797,גיליון3!$T$14:$T$28,0),MATCH('דיווח פרטני'!C797,גיליון3!$U$13:$X$13,0)))</f>
        <v xml:space="preserve"> </v>
      </c>
      <c r="I797" s="15"/>
      <c r="J797" s="15"/>
    </row>
    <row r="798" spans="1:10" ht="18" customHeight="1" thickBot="1" x14ac:dyDescent="0.35">
      <c r="A798" s="15"/>
      <c r="B798" s="15"/>
      <c r="C798" s="15"/>
      <c r="D798" s="15"/>
      <c r="E798" s="727"/>
      <c r="F798" s="15"/>
      <c r="G798" s="15"/>
      <c r="H798" s="58" t="str">
        <f t="array" ref="H798">IF(ISERROR(INDEX(גיליון3!$U$14:$X$28,MATCH('דיווח פרטני'!G798,גיליון3!$T$14:$T$28,0),MATCH('דיווח פרטני'!C798,גיליון3!$U$13:$X$13,0)))," ",INDEX(גיליון3!$U$14:$X$28,MATCH('דיווח פרטני'!G798,גיליון3!$T$14:$T$28,0),MATCH('דיווח פרטני'!C798,גיליון3!$U$13:$X$13,0)))</f>
        <v xml:space="preserve"> </v>
      </c>
      <c r="I798" s="15"/>
      <c r="J798" s="15"/>
    </row>
    <row r="799" spans="1:10" ht="18" customHeight="1" thickBot="1" x14ac:dyDescent="0.35">
      <c r="A799" s="15"/>
      <c r="B799" s="15"/>
      <c r="C799" s="15"/>
      <c r="D799" s="15"/>
      <c r="E799" s="727"/>
      <c r="F799" s="15"/>
      <c r="G799" s="15"/>
      <c r="H799" s="58" t="str">
        <f t="array" ref="H799">IF(ISERROR(INDEX(גיליון3!$U$14:$X$28,MATCH('דיווח פרטני'!G799,גיליון3!$T$14:$T$28,0),MATCH('דיווח פרטני'!C799,גיליון3!$U$13:$X$13,0)))," ",INDEX(גיליון3!$U$14:$X$28,MATCH('דיווח פרטני'!G799,גיליון3!$T$14:$T$28,0),MATCH('דיווח פרטני'!C799,גיליון3!$U$13:$X$13,0)))</f>
        <v xml:space="preserve"> </v>
      </c>
      <c r="I799" s="15"/>
      <c r="J799" s="15"/>
    </row>
    <row r="800" spans="1:10" ht="18" customHeight="1" thickBot="1" x14ac:dyDescent="0.35">
      <c r="A800" s="15"/>
      <c r="B800" s="15"/>
      <c r="C800" s="15"/>
      <c r="D800" s="15"/>
      <c r="E800" s="727"/>
      <c r="F800" s="15"/>
      <c r="G800" s="15"/>
      <c r="H800" s="58" t="str">
        <f t="array" ref="H800">IF(ISERROR(INDEX(גיליון3!$U$14:$X$28,MATCH('דיווח פרטני'!G800,גיליון3!$T$14:$T$28,0),MATCH('דיווח פרטני'!C800,גיליון3!$U$13:$X$13,0)))," ",INDEX(גיליון3!$U$14:$X$28,MATCH('דיווח פרטני'!G800,גיליון3!$T$14:$T$28,0),MATCH('דיווח פרטני'!C800,גיליון3!$U$13:$X$13,0)))</f>
        <v xml:space="preserve"> </v>
      </c>
      <c r="I800" s="15"/>
      <c r="J800" s="15"/>
    </row>
    <row r="801" spans="1:10" ht="18" customHeight="1" thickBot="1" x14ac:dyDescent="0.35">
      <c r="A801" s="15"/>
      <c r="B801" s="15"/>
      <c r="C801" s="15"/>
      <c r="D801" s="15"/>
      <c r="E801" s="727"/>
      <c r="F801" s="15"/>
      <c r="G801" s="15"/>
      <c r="H801" s="58" t="str">
        <f t="array" ref="H801">IF(ISERROR(INDEX(גיליון3!$U$14:$X$28,MATCH('דיווח פרטני'!G801,גיליון3!$T$14:$T$28,0),MATCH('דיווח פרטני'!C801,גיליון3!$U$13:$X$13,0)))," ",INDEX(גיליון3!$U$14:$X$28,MATCH('דיווח פרטני'!G801,גיליון3!$T$14:$T$28,0),MATCH('דיווח פרטני'!C801,גיליון3!$U$13:$X$13,0)))</f>
        <v xml:space="preserve"> </v>
      </c>
      <c r="I801" s="15"/>
      <c r="J801" s="15"/>
    </row>
    <row r="802" spans="1:10" ht="18" customHeight="1" thickBot="1" x14ac:dyDescent="0.35">
      <c r="A802" s="15"/>
      <c r="B802" s="15"/>
      <c r="C802" s="15"/>
      <c r="D802" s="15"/>
      <c r="E802" s="727"/>
      <c r="F802" s="15"/>
      <c r="G802" s="15"/>
      <c r="H802" s="58" t="str">
        <f t="array" ref="H802">IF(ISERROR(INDEX(גיליון3!$U$14:$X$28,MATCH('דיווח פרטני'!G802,גיליון3!$T$14:$T$28,0),MATCH('דיווח פרטני'!C802,גיליון3!$U$13:$X$13,0)))," ",INDEX(גיליון3!$U$14:$X$28,MATCH('דיווח פרטני'!G802,גיליון3!$T$14:$T$28,0),MATCH('דיווח פרטני'!C802,גיליון3!$U$13:$X$13,0)))</f>
        <v xml:space="preserve"> </v>
      </c>
      <c r="I802" s="15"/>
      <c r="J802" s="15"/>
    </row>
    <row r="803" spans="1:10" ht="18" customHeight="1" thickBot="1" x14ac:dyDescent="0.35">
      <c r="A803" s="15"/>
      <c r="B803" s="15"/>
      <c r="C803" s="15"/>
      <c r="D803" s="15"/>
      <c r="E803" s="727"/>
      <c r="F803" s="15"/>
      <c r="G803" s="15"/>
      <c r="H803" s="58" t="str">
        <f t="array" ref="H803">IF(ISERROR(INDEX(גיליון3!$U$14:$X$28,MATCH('דיווח פרטני'!G803,גיליון3!$T$14:$T$28,0),MATCH('דיווח פרטני'!C803,גיליון3!$U$13:$X$13,0)))," ",INDEX(גיליון3!$U$14:$X$28,MATCH('דיווח פרטני'!G803,גיליון3!$T$14:$T$28,0),MATCH('דיווח פרטני'!C803,גיליון3!$U$13:$X$13,0)))</f>
        <v xml:space="preserve"> </v>
      </c>
      <c r="I803" s="15"/>
      <c r="J803" s="15"/>
    </row>
    <row r="804" spans="1:10" ht="18" customHeight="1" thickBot="1" x14ac:dyDescent="0.35">
      <c r="A804" s="15"/>
      <c r="B804" s="15"/>
      <c r="C804" s="15"/>
      <c r="D804" s="15"/>
      <c r="E804" s="727"/>
      <c r="F804" s="15"/>
      <c r="G804" s="15"/>
      <c r="H804" s="58" t="str">
        <f t="array" ref="H804">IF(ISERROR(INDEX(גיליון3!$U$14:$X$28,MATCH('דיווח פרטני'!G804,גיליון3!$T$14:$T$28,0),MATCH('דיווח פרטני'!C804,גיליון3!$U$13:$X$13,0)))," ",INDEX(גיליון3!$U$14:$X$28,MATCH('דיווח פרטני'!G804,גיליון3!$T$14:$T$28,0),MATCH('דיווח פרטני'!C804,גיליון3!$U$13:$X$13,0)))</f>
        <v xml:space="preserve"> </v>
      </c>
      <c r="I804" s="15"/>
      <c r="J804" s="15"/>
    </row>
    <row r="805" spans="1:10" ht="18" customHeight="1" thickBot="1" x14ac:dyDescent="0.35">
      <c r="A805" s="15"/>
      <c r="B805" s="15"/>
      <c r="C805" s="15"/>
      <c r="D805" s="15"/>
      <c r="E805" s="727"/>
      <c r="F805" s="15"/>
      <c r="G805" s="15"/>
      <c r="H805" s="58" t="str">
        <f t="array" ref="H805">IF(ISERROR(INDEX(גיליון3!$U$14:$X$28,MATCH('דיווח פרטני'!G805,גיליון3!$T$14:$T$28,0),MATCH('דיווח פרטני'!C805,גיליון3!$U$13:$X$13,0)))," ",INDEX(גיליון3!$U$14:$X$28,MATCH('דיווח פרטני'!G805,גיליון3!$T$14:$T$28,0),MATCH('דיווח פרטני'!C805,גיליון3!$U$13:$X$13,0)))</f>
        <v xml:space="preserve"> </v>
      </c>
      <c r="I805" s="15"/>
      <c r="J805" s="15"/>
    </row>
    <row r="806" spans="1:10" ht="18" customHeight="1" thickBot="1" x14ac:dyDescent="0.35">
      <c r="A806" s="15"/>
      <c r="B806" s="15"/>
      <c r="C806" s="15"/>
      <c r="D806" s="15"/>
      <c r="E806" s="727"/>
      <c r="F806" s="15"/>
      <c r="G806" s="15"/>
      <c r="H806" s="58" t="str">
        <f t="array" ref="H806">IF(ISERROR(INDEX(גיליון3!$U$14:$X$28,MATCH('דיווח פרטני'!G806,גיליון3!$T$14:$T$28,0),MATCH('דיווח פרטני'!C806,גיליון3!$U$13:$X$13,0)))," ",INDEX(גיליון3!$U$14:$X$28,MATCH('דיווח פרטני'!G806,גיליון3!$T$14:$T$28,0),MATCH('דיווח פרטני'!C806,גיליון3!$U$13:$X$13,0)))</f>
        <v xml:space="preserve"> </v>
      </c>
      <c r="I806" s="15"/>
      <c r="J806" s="15"/>
    </row>
    <row r="807" spans="1:10" ht="18" customHeight="1" thickBot="1" x14ac:dyDescent="0.35">
      <c r="A807" s="15"/>
      <c r="B807" s="15"/>
      <c r="C807" s="15"/>
      <c r="D807" s="15"/>
      <c r="E807" s="727"/>
      <c r="F807" s="15"/>
      <c r="G807" s="15"/>
      <c r="H807" s="58" t="str">
        <f t="array" ref="H807">IF(ISERROR(INDEX(גיליון3!$U$14:$X$28,MATCH('דיווח פרטני'!G807,גיליון3!$T$14:$T$28,0),MATCH('דיווח פרטני'!C807,גיליון3!$U$13:$X$13,0)))," ",INDEX(גיליון3!$U$14:$X$28,MATCH('דיווח פרטני'!G807,גיליון3!$T$14:$T$28,0),MATCH('דיווח פרטני'!C807,גיליון3!$U$13:$X$13,0)))</f>
        <v xml:space="preserve"> </v>
      </c>
      <c r="I807" s="15"/>
      <c r="J807" s="15"/>
    </row>
    <row r="808" spans="1:10" ht="18" customHeight="1" thickBot="1" x14ac:dyDescent="0.35">
      <c r="A808" s="15"/>
      <c r="B808" s="15"/>
      <c r="C808" s="15"/>
      <c r="D808" s="15"/>
      <c r="E808" s="727"/>
      <c r="F808" s="15"/>
      <c r="G808" s="15"/>
      <c r="H808" s="58" t="str">
        <f t="array" ref="H808">IF(ISERROR(INDEX(גיליון3!$U$14:$X$28,MATCH('דיווח פרטני'!G808,גיליון3!$T$14:$T$28,0),MATCH('דיווח פרטני'!C808,גיליון3!$U$13:$X$13,0)))," ",INDEX(גיליון3!$U$14:$X$28,MATCH('דיווח פרטני'!G808,גיליון3!$T$14:$T$28,0),MATCH('דיווח פרטני'!C808,גיליון3!$U$13:$X$13,0)))</f>
        <v xml:space="preserve"> </v>
      </c>
      <c r="I808" s="15"/>
      <c r="J808" s="15"/>
    </row>
    <row r="809" spans="1:10" ht="18" customHeight="1" thickBot="1" x14ac:dyDescent="0.35">
      <c r="A809" s="15"/>
      <c r="B809" s="15"/>
      <c r="C809" s="15"/>
      <c r="D809" s="15"/>
      <c r="E809" s="727"/>
      <c r="F809" s="15"/>
      <c r="G809" s="15"/>
      <c r="H809" s="58" t="str">
        <f t="array" ref="H809">IF(ISERROR(INDEX(גיליון3!$U$14:$X$28,MATCH('דיווח פרטני'!G809,גיליון3!$T$14:$T$28,0),MATCH('דיווח פרטני'!C809,גיליון3!$U$13:$X$13,0)))," ",INDEX(גיליון3!$U$14:$X$28,MATCH('דיווח פרטני'!G809,גיליון3!$T$14:$T$28,0),MATCH('דיווח פרטני'!C809,גיליון3!$U$13:$X$13,0)))</f>
        <v xml:space="preserve"> </v>
      </c>
      <c r="I809" s="15"/>
      <c r="J809" s="15"/>
    </row>
    <row r="810" spans="1:10" ht="18" customHeight="1" thickBot="1" x14ac:dyDescent="0.35">
      <c r="A810" s="15"/>
      <c r="B810" s="15"/>
      <c r="C810" s="15"/>
      <c r="D810" s="15"/>
      <c r="E810" s="727"/>
      <c r="F810" s="15"/>
      <c r="G810" s="15"/>
      <c r="H810" s="58" t="str">
        <f t="array" ref="H810">IF(ISERROR(INDEX(גיליון3!$U$14:$X$28,MATCH('דיווח פרטני'!G810,גיליון3!$T$14:$T$28,0),MATCH('דיווח פרטני'!C810,גיליון3!$U$13:$X$13,0)))," ",INDEX(גיליון3!$U$14:$X$28,MATCH('דיווח פרטני'!G810,גיליון3!$T$14:$T$28,0),MATCH('דיווח פרטני'!C810,גיליון3!$U$13:$X$13,0)))</f>
        <v xml:space="preserve"> </v>
      </c>
      <c r="I810" s="15"/>
      <c r="J810" s="15"/>
    </row>
    <row r="811" spans="1:10" ht="18" customHeight="1" thickBot="1" x14ac:dyDescent="0.35">
      <c r="A811" s="15"/>
      <c r="B811" s="15"/>
      <c r="C811" s="15"/>
      <c r="D811" s="15"/>
      <c r="E811" s="727"/>
      <c r="F811" s="15"/>
      <c r="G811" s="15"/>
      <c r="H811" s="58" t="str">
        <f t="array" ref="H811">IF(ISERROR(INDEX(גיליון3!$U$14:$X$28,MATCH('דיווח פרטני'!G811,גיליון3!$T$14:$T$28,0),MATCH('דיווח פרטני'!C811,גיליון3!$U$13:$X$13,0)))," ",INDEX(גיליון3!$U$14:$X$28,MATCH('דיווח פרטני'!G811,גיליון3!$T$14:$T$28,0),MATCH('דיווח פרטני'!C811,גיליון3!$U$13:$X$13,0)))</f>
        <v xml:space="preserve"> </v>
      </c>
      <c r="I811" s="15"/>
      <c r="J811" s="15"/>
    </row>
    <row r="812" spans="1:10" ht="18" customHeight="1" thickBot="1" x14ac:dyDescent="0.35">
      <c r="A812" s="15"/>
      <c r="B812" s="15"/>
      <c r="C812" s="15"/>
      <c r="D812" s="15"/>
      <c r="E812" s="727"/>
      <c r="F812" s="15"/>
      <c r="G812" s="15"/>
      <c r="H812" s="58" t="str">
        <f t="array" ref="H812">IF(ISERROR(INDEX(גיליון3!$U$14:$X$28,MATCH('דיווח פרטני'!G812,גיליון3!$T$14:$T$28,0),MATCH('דיווח פרטני'!C812,גיליון3!$U$13:$X$13,0)))," ",INDEX(גיליון3!$U$14:$X$28,MATCH('דיווח פרטני'!G812,גיליון3!$T$14:$T$28,0),MATCH('דיווח פרטני'!C812,גיליון3!$U$13:$X$13,0)))</f>
        <v xml:space="preserve"> </v>
      </c>
      <c r="I812" s="15"/>
      <c r="J812" s="15"/>
    </row>
    <row r="813" spans="1:10" ht="18" customHeight="1" thickBot="1" x14ac:dyDescent="0.35">
      <c r="A813" s="15"/>
      <c r="B813" s="15"/>
      <c r="C813" s="15"/>
      <c r="D813" s="15"/>
      <c r="E813" s="727"/>
      <c r="F813" s="15"/>
      <c r="G813" s="15"/>
      <c r="H813" s="58" t="str">
        <f t="array" ref="H813">IF(ISERROR(INDEX(גיליון3!$U$14:$X$28,MATCH('דיווח פרטני'!G813,גיליון3!$T$14:$T$28,0),MATCH('דיווח פרטני'!C813,גיליון3!$U$13:$X$13,0)))," ",INDEX(גיליון3!$U$14:$X$28,MATCH('דיווח פרטני'!G813,גיליון3!$T$14:$T$28,0),MATCH('דיווח פרטני'!C813,גיליון3!$U$13:$X$13,0)))</f>
        <v xml:space="preserve"> </v>
      </c>
      <c r="I813" s="15"/>
      <c r="J813" s="15"/>
    </row>
    <row r="814" spans="1:10" ht="18" customHeight="1" thickBot="1" x14ac:dyDescent="0.35">
      <c r="A814" s="15"/>
      <c r="B814" s="15"/>
      <c r="C814" s="15"/>
      <c r="D814" s="15"/>
      <c r="E814" s="727"/>
      <c r="F814" s="15"/>
      <c r="G814" s="15"/>
      <c r="H814" s="58" t="str">
        <f t="array" ref="H814">IF(ISERROR(INDEX(גיליון3!$U$14:$X$28,MATCH('דיווח פרטני'!G814,גיליון3!$T$14:$T$28,0),MATCH('דיווח פרטני'!C814,גיליון3!$U$13:$X$13,0)))," ",INDEX(גיליון3!$U$14:$X$28,MATCH('דיווח פרטני'!G814,גיליון3!$T$14:$T$28,0),MATCH('דיווח פרטני'!C814,גיליון3!$U$13:$X$13,0)))</f>
        <v xml:space="preserve"> </v>
      </c>
      <c r="I814" s="15"/>
      <c r="J814" s="15"/>
    </row>
    <row r="815" spans="1:10" ht="18" customHeight="1" thickBot="1" x14ac:dyDescent="0.35">
      <c r="A815" s="15"/>
      <c r="B815" s="15"/>
      <c r="C815" s="15"/>
      <c r="D815" s="15"/>
      <c r="E815" s="727"/>
      <c r="F815" s="15"/>
      <c r="G815" s="15"/>
      <c r="H815" s="58" t="str">
        <f t="array" ref="H815">IF(ISERROR(INDEX(גיליון3!$U$14:$X$28,MATCH('דיווח פרטני'!G815,גיליון3!$T$14:$T$28,0),MATCH('דיווח פרטני'!C815,גיליון3!$U$13:$X$13,0)))," ",INDEX(גיליון3!$U$14:$X$28,MATCH('דיווח פרטני'!G815,גיליון3!$T$14:$T$28,0),MATCH('דיווח פרטני'!C815,גיליון3!$U$13:$X$13,0)))</f>
        <v xml:space="preserve"> </v>
      </c>
      <c r="I815" s="15"/>
      <c r="J815" s="15"/>
    </row>
    <row r="816" spans="1:10" ht="18" customHeight="1" thickBot="1" x14ac:dyDescent="0.35">
      <c r="A816" s="15"/>
      <c r="B816" s="15"/>
      <c r="C816" s="15"/>
      <c r="D816" s="15"/>
      <c r="E816" s="727"/>
      <c r="F816" s="15"/>
      <c r="G816" s="15"/>
      <c r="H816" s="58" t="str">
        <f t="array" ref="H816">IF(ISERROR(INDEX(גיליון3!$U$14:$X$28,MATCH('דיווח פרטני'!G816,גיליון3!$T$14:$T$28,0),MATCH('דיווח פרטני'!C816,גיליון3!$U$13:$X$13,0)))," ",INDEX(גיליון3!$U$14:$X$28,MATCH('דיווח פרטני'!G816,גיליון3!$T$14:$T$28,0),MATCH('דיווח פרטני'!C816,גיליון3!$U$13:$X$13,0)))</f>
        <v xml:space="preserve"> </v>
      </c>
      <c r="I816" s="15"/>
      <c r="J816" s="15"/>
    </row>
    <row r="817" spans="1:10" ht="18" customHeight="1" thickBot="1" x14ac:dyDescent="0.35">
      <c r="A817" s="15"/>
      <c r="B817" s="15"/>
      <c r="C817" s="15"/>
      <c r="D817" s="15"/>
      <c r="E817" s="727"/>
      <c r="F817" s="15"/>
      <c r="G817" s="15"/>
      <c r="H817" s="58" t="str">
        <f t="array" ref="H817">IF(ISERROR(INDEX(גיליון3!$U$14:$X$28,MATCH('דיווח פרטני'!G817,גיליון3!$T$14:$T$28,0),MATCH('דיווח פרטני'!C817,גיליון3!$U$13:$X$13,0)))," ",INDEX(גיליון3!$U$14:$X$28,MATCH('דיווח פרטני'!G817,גיליון3!$T$14:$T$28,0),MATCH('דיווח פרטני'!C817,גיליון3!$U$13:$X$13,0)))</f>
        <v xml:space="preserve"> </v>
      </c>
      <c r="I817" s="15"/>
      <c r="J817" s="15"/>
    </row>
    <row r="818" spans="1:10" ht="18" customHeight="1" thickBot="1" x14ac:dyDescent="0.35">
      <c r="A818" s="15"/>
      <c r="B818" s="15"/>
      <c r="C818" s="15"/>
      <c r="D818" s="15"/>
      <c r="E818" s="727"/>
      <c r="F818" s="15"/>
      <c r="G818" s="15"/>
      <c r="H818" s="58" t="str">
        <f t="array" ref="H818">IF(ISERROR(INDEX(גיליון3!$U$14:$X$28,MATCH('דיווח פרטני'!G818,גיליון3!$T$14:$T$28,0),MATCH('דיווח פרטני'!C818,גיליון3!$U$13:$X$13,0)))," ",INDEX(גיליון3!$U$14:$X$28,MATCH('דיווח פרטני'!G818,גיליון3!$T$14:$T$28,0),MATCH('דיווח פרטני'!C818,גיליון3!$U$13:$X$13,0)))</f>
        <v xml:space="preserve"> </v>
      </c>
      <c r="I818" s="15"/>
      <c r="J818" s="15"/>
    </row>
    <row r="819" spans="1:10" ht="18" customHeight="1" thickBot="1" x14ac:dyDescent="0.35">
      <c r="A819" s="15"/>
      <c r="B819" s="15"/>
      <c r="C819" s="15"/>
      <c r="D819" s="15"/>
      <c r="E819" s="727"/>
      <c r="F819" s="15"/>
      <c r="G819" s="15"/>
      <c r="H819" s="58" t="str">
        <f t="array" ref="H819">IF(ISERROR(INDEX(גיליון3!$U$14:$X$28,MATCH('דיווח פרטני'!G819,גיליון3!$T$14:$T$28,0),MATCH('דיווח פרטני'!C819,גיליון3!$U$13:$X$13,0)))," ",INDEX(גיליון3!$U$14:$X$28,MATCH('דיווח פרטני'!G819,גיליון3!$T$14:$T$28,0),MATCH('דיווח פרטני'!C819,גיליון3!$U$13:$X$13,0)))</f>
        <v xml:space="preserve"> </v>
      </c>
      <c r="I819" s="15"/>
      <c r="J819" s="15"/>
    </row>
    <row r="820" spans="1:10" ht="18" customHeight="1" thickBot="1" x14ac:dyDescent="0.35">
      <c r="A820" s="15"/>
      <c r="B820" s="15"/>
      <c r="C820" s="15"/>
      <c r="D820" s="15"/>
      <c r="E820" s="727"/>
      <c r="F820" s="15"/>
      <c r="G820" s="15"/>
      <c r="H820" s="58" t="str">
        <f t="array" ref="H820">IF(ISERROR(INDEX(גיליון3!$U$14:$X$28,MATCH('דיווח פרטני'!G820,גיליון3!$T$14:$T$28,0),MATCH('דיווח פרטני'!C820,גיליון3!$U$13:$X$13,0)))," ",INDEX(גיליון3!$U$14:$X$28,MATCH('דיווח פרטני'!G820,גיליון3!$T$14:$T$28,0),MATCH('דיווח פרטני'!C820,גיליון3!$U$13:$X$13,0)))</f>
        <v xml:space="preserve"> </v>
      </c>
      <c r="I820" s="15"/>
      <c r="J820" s="15"/>
    </row>
    <row r="821" spans="1:10" ht="18" customHeight="1" thickBot="1" x14ac:dyDescent="0.35">
      <c r="A821" s="15"/>
      <c r="B821" s="15"/>
      <c r="C821" s="15"/>
      <c r="D821" s="15"/>
      <c r="E821" s="727"/>
      <c r="F821" s="15"/>
      <c r="G821" s="15"/>
      <c r="H821" s="58" t="str">
        <f t="array" ref="H821">IF(ISERROR(INDEX(גיליון3!$U$14:$X$28,MATCH('דיווח פרטני'!G821,גיליון3!$T$14:$T$28,0),MATCH('דיווח פרטני'!C821,גיליון3!$U$13:$X$13,0)))," ",INDEX(גיליון3!$U$14:$X$28,MATCH('דיווח פרטני'!G821,גיליון3!$T$14:$T$28,0),MATCH('דיווח פרטני'!C821,גיליון3!$U$13:$X$13,0)))</f>
        <v xml:space="preserve"> </v>
      </c>
      <c r="I821" s="15"/>
      <c r="J821" s="15"/>
    </row>
    <row r="822" spans="1:10" ht="18" customHeight="1" thickBot="1" x14ac:dyDescent="0.35">
      <c r="A822" s="15"/>
      <c r="B822" s="15"/>
      <c r="C822" s="15"/>
      <c r="D822" s="15"/>
      <c r="E822" s="727"/>
      <c r="F822" s="15"/>
      <c r="G822" s="15"/>
      <c r="H822" s="58" t="str">
        <f t="array" ref="H822">IF(ISERROR(INDEX(גיליון3!$U$14:$X$28,MATCH('דיווח פרטני'!G822,גיליון3!$T$14:$T$28,0),MATCH('דיווח פרטני'!C822,גיליון3!$U$13:$X$13,0)))," ",INDEX(גיליון3!$U$14:$X$28,MATCH('דיווח פרטני'!G822,גיליון3!$T$14:$T$28,0),MATCH('דיווח פרטני'!C822,גיליון3!$U$13:$X$13,0)))</f>
        <v xml:space="preserve"> </v>
      </c>
      <c r="I822" s="15"/>
      <c r="J822" s="15"/>
    </row>
    <row r="823" spans="1:10" ht="18" customHeight="1" thickBot="1" x14ac:dyDescent="0.35">
      <c r="A823" s="15"/>
      <c r="B823" s="15"/>
      <c r="C823" s="15"/>
      <c r="D823" s="15"/>
      <c r="E823" s="727"/>
      <c r="F823" s="15"/>
      <c r="G823" s="15"/>
      <c r="H823" s="58" t="str">
        <f t="array" ref="H823">IF(ISERROR(INDEX(גיליון3!$U$14:$X$28,MATCH('דיווח פרטני'!G823,גיליון3!$T$14:$T$28,0),MATCH('דיווח פרטני'!C823,גיליון3!$U$13:$X$13,0)))," ",INDEX(גיליון3!$U$14:$X$28,MATCH('דיווח פרטני'!G823,גיליון3!$T$14:$T$28,0),MATCH('דיווח פרטני'!C823,גיליון3!$U$13:$X$13,0)))</f>
        <v xml:space="preserve"> </v>
      </c>
      <c r="I823" s="15"/>
      <c r="J823" s="15"/>
    </row>
    <row r="824" spans="1:10" ht="18" customHeight="1" thickBot="1" x14ac:dyDescent="0.35">
      <c r="A824" s="15"/>
      <c r="B824" s="15"/>
      <c r="C824" s="15"/>
      <c r="D824" s="15"/>
      <c r="E824" s="727"/>
      <c r="F824" s="15"/>
      <c r="G824" s="15"/>
      <c r="H824" s="58" t="str">
        <f t="array" ref="H824">IF(ISERROR(INDEX(גיליון3!$U$14:$X$28,MATCH('דיווח פרטני'!G824,גיליון3!$T$14:$T$28,0),MATCH('דיווח פרטני'!C824,גיליון3!$U$13:$X$13,0)))," ",INDEX(גיליון3!$U$14:$X$28,MATCH('דיווח פרטני'!G824,גיליון3!$T$14:$T$28,0),MATCH('דיווח פרטני'!C824,גיליון3!$U$13:$X$13,0)))</f>
        <v xml:space="preserve"> </v>
      </c>
      <c r="I824" s="15"/>
      <c r="J824" s="15"/>
    </row>
    <row r="825" spans="1:10" ht="18" customHeight="1" thickBot="1" x14ac:dyDescent="0.35">
      <c r="A825" s="15"/>
      <c r="B825" s="15"/>
      <c r="C825" s="15"/>
      <c r="D825" s="15"/>
      <c r="E825" s="727"/>
      <c r="F825" s="15"/>
      <c r="G825" s="15"/>
      <c r="H825" s="58" t="str">
        <f t="array" ref="H825">IF(ISERROR(INDEX(גיליון3!$U$14:$X$28,MATCH('דיווח פרטני'!G825,גיליון3!$T$14:$T$28,0),MATCH('דיווח פרטני'!C825,גיליון3!$U$13:$X$13,0)))," ",INDEX(גיליון3!$U$14:$X$28,MATCH('דיווח פרטני'!G825,גיליון3!$T$14:$T$28,0),MATCH('דיווח פרטני'!C825,גיליון3!$U$13:$X$13,0)))</f>
        <v xml:space="preserve"> </v>
      </c>
      <c r="I825" s="15"/>
      <c r="J825" s="15"/>
    </row>
    <row r="826" spans="1:10" ht="18" customHeight="1" thickBot="1" x14ac:dyDescent="0.35">
      <c r="A826" s="15"/>
      <c r="B826" s="15"/>
      <c r="C826" s="15"/>
      <c r="D826" s="15"/>
      <c r="E826" s="727"/>
      <c r="F826" s="15"/>
      <c r="G826" s="15"/>
      <c r="H826" s="58" t="str">
        <f t="array" ref="H826">IF(ISERROR(INDEX(גיליון3!$U$14:$X$28,MATCH('דיווח פרטני'!G826,גיליון3!$T$14:$T$28,0),MATCH('דיווח פרטני'!C826,גיליון3!$U$13:$X$13,0)))," ",INDEX(גיליון3!$U$14:$X$28,MATCH('דיווח פרטני'!G826,גיליון3!$T$14:$T$28,0),MATCH('דיווח פרטני'!C826,גיליון3!$U$13:$X$13,0)))</f>
        <v xml:space="preserve"> </v>
      </c>
      <c r="I826" s="15"/>
      <c r="J826" s="15"/>
    </row>
    <row r="827" spans="1:10" ht="18" customHeight="1" thickBot="1" x14ac:dyDescent="0.35">
      <c r="A827" s="15"/>
      <c r="B827" s="15"/>
      <c r="C827" s="15"/>
      <c r="D827" s="15"/>
      <c r="E827" s="727"/>
      <c r="F827" s="15"/>
      <c r="G827" s="15"/>
      <c r="H827" s="58" t="str">
        <f t="array" ref="H827">IF(ISERROR(INDEX(גיליון3!$U$14:$X$28,MATCH('דיווח פרטני'!G827,גיליון3!$T$14:$T$28,0),MATCH('דיווח פרטני'!C827,גיליון3!$U$13:$X$13,0)))," ",INDEX(גיליון3!$U$14:$X$28,MATCH('דיווח פרטני'!G827,גיליון3!$T$14:$T$28,0),MATCH('דיווח פרטני'!C827,גיליון3!$U$13:$X$13,0)))</f>
        <v xml:space="preserve"> </v>
      </c>
      <c r="I827" s="15"/>
      <c r="J827" s="15"/>
    </row>
    <row r="828" spans="1:10" ht="18" customHeight="1" thickBot="1" x14ac:dyDescent="0.35">
      <c r="A828" s="15"/>
      <c r="B828" s="15"/>
      <c r="C828" s="15"/>
      <c r="D828" s="15"/>
      <c r="E828" s="727"/>
      <c r="F828" s="15"/>
      <c r="G828" s="15"/>
      <c r="H828" s="58" t="str">
        <f t="array" ref="H828">IF(ISERROR(INDEX(גיליון3!$U$14:$X$28,MATCH('דיווח פרטני'!G828,גיליון3!$T$14:$T$28,0),MATCH('דיווח פרטני'!C828,גיליון3!$U$13:$X$13,0)))," ",INDEX(גיליון3!$U$14:$X$28,MATCH('דיווח פרטני'!G828,גיליון3!$T$14:$T$28,0),MATCH('דיווח פרטני'!C828,גיליון3!$U$13:$X$13,0)))</f>
        <v xml:space="preserve"> </v>
      </c>
      <c r="I828" s="15"/>
      <c r="J828" s="15"/>
    </row>
    <row r="829" spans="1:10" ht="18" customHeight="1" thickBot="1" x14ac:dyDescent="0.35">
      <c r="A829" s="15"/>
      <c r="B829" s="15"/>
      <c r="C829" s="15"/>
      <c r="D829" s="15"/>
      <c r="E829" s="727"/>
      <c r="F829" s="15"/>
      <c r="G829" s="15"/>
      <c r="H829" s="58" t="str">
        <f t="array" ref="H829">IF(ISERROR(INDEX(גיליון3!$U$14:$X$28,MATCH('דיווח פרטני'!G829,גיליון3!$T$14:$T$28,0),MATCH('דיווח פרטני'!C829,גיליון3!$U$13:$X$13,0)))," ",INDEX(גיליון3!$U$14:$X$28,MATCH('דיווח פרטני'!G829,גיליון3!$T$14:$T$28,0),MATCH('דיווח פרטני'!C829,גיליון3!$U$13:$X$13,0)))</f>
        <v xml:space="preserve"> </v>
      </c>
      <c r="I829" s="15"/>
      <c r="J829" s="15"/>
    </row>
    <row r="830" spans="1:10" ht="18" customHeight="1" thickBot="1" x14ac:dyDescent="0.35">
      <c r="A830" s="15"/>
      <c r="B830" s="15"/>
      <c r="C830" s="15"/>
      <c r="D830" s="15"/>
      <c r="E830" s="727"/>
      <c r="F830" s="15"/>
      <c r="G830" s="15"/>
      <c r="H830" s="58" t="str">
        <f t="array" ref="H830">IF(ISERROR(INDEX(גיליון3!$U$14:$X$28,MATCH('דיווח פרטני'!G830,גיליון3!$T$14:$T$28,0),MATCH('דיווח פרטני'!C830,גיליון3!$U$13:$X$13,0)))," ",INDEX(גיליון3!$U$14:$X$28,MATCH('דיווח פרטני'!G830,גיליון3!$T$14:$T$28,0),MATCH('דיווח פרטני'!C830,גיליון3!$U$13:$X$13,0)))</f>
        <v xml:space="preserve"> </v>
      </c>
      <c r="I830" s="15"/>
      <c r="J830" s="15"/>
    </row>
    <row r="831" spans="1:10" ht="18" customHeight="1" thickBot="1" x14ac:dyDescent="0.35">
      <c r="A831" s="15"/>
      <c r="B831" s="15"/>
      <c r="C831" s="15"/>
      <c r="D831" s="15"/>
      <c r="E831" s="727"/>
      <c r="F831" s="15"/>
      <c r="G831" s="15"/>
      <c r="H831" s="58" t="str">
        <f t="array" ref="H831">IF(ISERROR(INDEX(גיליון3!$U$14:$X$28,MATCH('דיווח פרטני'!G831,גיליון3!$T$14:$T$28,0),MATCH('דיווח פרטני'!C831,גיליון3!$U$13:$X$13,0)))," ",INDEX(גיליון3!$U$14:$X$28,MATCH('דיווח פרטני'!G831,גיליון3!$T$14:$T$28,0),MATCH('דיווח פרטני'!C831,גיליון3!$U$13:$X$13,0)))</f>
        <v xml:space="preserve"> </v>
      </c>
      <c r="I831" s="15"/>
      <c r="J831" s="15"/>
    </row>
    <row r="832" spans="1:10" ht="18" customHeight="1" thickBot="1" x14ac:dyDescent="0.35">
      <c r="A832" s="15"/>
      <c r="B832" s="15"/>
      <c r="C832" s="15"/>
      <c r="D832" s="15"/>
      <c r="E832" s="727"/>
      <c r="F832" s="15"/>
      <c r="G832" s="15"/>
      <c r="H832" s="58" t="str">
        <f t="array" ref="H832">IF(ISERROR(INDEX(גיליון3!$U$14:$X$28,MATCH('דיווח פרטני'!G832,גיליון3!$T$14:$T$28,0),MATCH('דיווח פרטני'!C832,גיליון3!$U$13:$X$13,0)))," ",INDEX(גיליון3!$U$14:$X$28,MATCH('דיווח פרטני'!G832,גיליון3!$T$14:$T$28,0),MATCH('דיווח פרטני'!C832,גיליון3!$U$13:$X$13,0)))</f>
        <v xml:space="preserve"> </v>
      </c>
      <c r="I832" s="15"/>
      <c r="J832" s="15"/>
    </row>
    <row r="833" spans="1:10" ht="18" customHeight="1" thickBot="1" x14ac:dyDescent="0.35">
      <c r="A833" s="15"/>
      <c r="B833" s="15"/>
      <c r="C833" s="15"/>
      <c r="D833" s="15"/>
      <c r="E833" s="727"/>
      <c r="F833" s="15"/>
      <c r="G833" s="15"/>
      <c r="H833" s="58" t="str">
        <f t="array" ref="H833">IF(ISERROR(INDEX(גיליון3!$U$14:$X$28,MATCH('דיווח פרטני'!G833,גיליון3!$T$14:$T$28,0),MATCH('דיווח פרטני'!C833,גיליון3!$U$13:$X$13,0)))," ",INDEX(גיליון3!$U$14:$X$28,MATCH('דיווח פרטני'!G833,גיליון3!$T$14:$T$28,0),MATCH('דיווח פרטני'!C833,גיליון3!$U$13:$X$13,0)))</f>
        <v xml:space="preserve"> </v>
      </c>
      <c r="I833" s="15"/>
      <c r="J833" s="15"/>
    </row>
    <row r="834" spans="1:10" ht="18" customHeight="1" thickBot="1" x14ac:dyDescent="0.35">
      <c r="A834" s="15"/>
      <c r="B834" s="15"/>
      <c r="C834" s="15"/>
      <c r="D834" s="15"/>
      <c r="E834" s="727"/>
      <c r="F834" s="15"/>
      <c r="G834" s="15"/>
      <c r="H834" s="58" t="str">
        <f t="array" ref="H834">IF(ISERROR(INDEX(גיליון3!$U$14:$X$28,MATCH('דיווח פרטני'!G834,גיליון3!$T$14:$T$28,0),MATCH('דיווח פרטני'!C834,גיליון3!$U$13:$X$13,0)))," ",INDEX(גיליון3!$U$14:$X$28,MATCH('דיווח פרטני'!G834,גיליון3!$T$14:$T$28,0),MATCH('דיווח פרטני'!C834,גיליון3!$U$13:$X$13,0)))</f>
        <v xml:space="preserve"> </v>
      </c>
      <c r="I834" s="15"/>
      <c r="J834" s="15"/>
    </row>
    <row r="835" spans="1:10" ht="18" customHeight="1" thickBot="1" x14ac:dyDescent="0.35">
      <c r="A835" s="15"/>
      <c r="B835" s="15"/>
      <c r="C835" s="15"/>
      <c r="D835" s="15"/>
      <c r="E835" s="727"/>
      <c r="F835" s="15"/>
      <c r="G835" s="15"/>
      <c r="H835" s="58" t="str">
        <f t="array" ref="H835">IF(ISERROR(INDEX(גיליון3!$U$14:$X$28,MATCH('דיווח פרטני'!G835,גיליון3!$T$14:$T$28,0),MATCH('דיווח פרטני'!C835,גיליון3!$U$13:$X$13,0)))," ",INDEX(גיליון3!$U$14:$X$28,MATCH('דיווח פרטני'!G835,גיליון3!$T$14:$T$28,0),MATCH('דיווח פרטני'!C835,גיליון3!$U$13:$X$13,0)))</f>
        <v xml:space="preserve"> </v>
      </c>
      <c r="I835" s="15"/>
      <c r="J835" s="15"/>
    </row>
    <row r="836" spans="1:10" ht="18" customHeight="1" thickBot="1" x14ac:dyDescent="0.35">
      <c r="A836" s="15"/>
      <c r="B836" s="15"/>
      <c r="C836" s="15"/>
      <c r="D836" s="15"/>
      <c r="E836" s="727"/>
      <c r="F836" s="15"/>
      <c r="G836" s="15"/>
      <c r="H836" s="58" t="str">
        <f t="array" ref="H836">IF(ISERROR(INDEX(גיליון3!$U$14:$X$28,MATCH('דיווח פרטני'!G836,גיליון3!$T$14:$T$28,0),MATCH('דיווח פרטני'!C836,גיליון3!$U$13:$X$13,0)))," ",INDEX(גיליון3!$U$14:$X$28,MATCH('דיווח פרטני'!G836,גיליון3!$T$14:$T$28,0),MATCH('דיווח פרטני'!C836,גיליון3!$U$13:$X$13,0)))</f>
        <v xml:space="preserve"> </v>
      </c>
      <c r="I836" s="15"/>
      <c r="J836" s="15"/>
    </row>
    <row r="837" spans="1:10" ht="18" customHeight="1" thickBot="1" x14ac:dyDescent="0.35">
      <c r="A837" s="15"/>
      <c r="B837" s="15"/>
      <c r="C837" s="15"/>
      <c r="D837" s="15"/>
      <c r="E837" s="727"/>
      <c r="F837" s="15"/>
      <c r="G837" s="15"/>
      <c r="H837" s="58" t="str">
        <f t="array" ref="H837">IF(ISERROR(INDEX(גיליון3!$U$14:$X$28,MATCH('דיווח פרטני'!G837,גיליון3!$T$14:$T$28,0),MATCH('דיווח פרטני'!C837,גיליון3!$U$13:$X$13,0)))," ",INDEX(גיליון3!$U$14:$X$28,MATCH('דיווח פרטני'!G837,גיליון3!$T$14:$T$28,0),MATCH('דיווח פרטני'!C837,גיליון3!$U$13:$X$13,0)))</f>
        <v xml:space="preserve"> </v>
      </c>
      <c r="I837" s="15"/>
      <c r="J837" s="15"/>
    </row>
    <row r="838" spans="1:10" ht="18" customHeight="1" thickBot="1" x14ac:dyDescent="0.35">
      <c r="A838" s="15"/>
      <c r="B838" s="15"/>
      <c r="C838" s="15"/>
      <c r="D838" s="15"/>
      <c r="E838" s="727"/>
      <c r="F838" s="15"/>
      <c r="G838" s="15"/>
      <c r="H838" s="58" t="str">
        <f t="array" ref="H838">IF(ISERROR(INDEX(גיליון3!$U$14:$X$28,MATCH('דיווח פרטני'!G838,גיליון3!$T$14:$T$28,0),MATCH('דיווח פרטני'!C838,גיליון3!$U$13:$X$13,0)))," ",INDEX(גיליון3!$U$14:$X$28,MATCH('דיווח פרטני'!G838,גיליון3!$T$14:$T$28,0),MATCH('דיווח פרטני'!C838,גיליון3!$U$13:$X$13,0)))</f>
        <v xml:space="preserve"> </v>
      </c>
      <c r="I838" s="15"/>
      <c r="J838" s="15"/>
    </row>
    <row r="839" spans="1:10" ht="18" customHeight="1" thickBot="1" x14ac:dyDescent="0.35">
      <c r="A839" s="15"/>
      <c r="B839" s="15"/>
      <c r="C839" s="15"/>
      <c r="D839" s="15"/>
      <c r="E839" s="727"/>
      <c r="F839" s="15"/>
      <c r="G839" s="15"/>
      <c r="H839" s="58" t="str">
        <f t="array" ref="H839">IF(ISERROR(INDEX(גיליון3!$U$14:$X$28,MATCH('דיווח פרטני'!G839,גיליון3!$T$14:$T$28,0),MATCH('דיווח פרטני'!C839,גיליון3!$U$13:$X$13,0)))," ",INDEX(גיליון3!$U$14:$X$28,MATCH('דיווח פרטני'!G839,גיליון3!$T$14:$T$28,0),MATCH('דיווח פרטני'!C839,גיליון3!$U$13:$X$13,0)))</f>
        <v xml:space="preserve"> </v>
      </c>
      <c r="I839" s="15"/>
      <c r="J839" s="15"/>
    </row>
    <row r="840" spans="1:10" ht="18" customHeight="1" thickBot="1" x14ac:dyDescent="0.35">
      <c r="A840" s="15"/>
      <c r="B840" s="15"/>
      <c r="C840" s="15"/>
      <c r="D840" s="15"/>
      <c r="E840" s="727"/>
      <c r="F840" s="15"/>
      <c r="G840" s="15"/>
      <c r="H840" s="58" t="str">
        <f t="array" ref="H840">IF(ISERROR(INDEX(גיליון3!$U$14:$X$28,MATCH('דיווח פרטני'!G840,גיליון3!$T$14:$T$28,0),MATCH('דיווח פרטני'!C840,גיליון3!$U$13:$X$13,0)))," ",INDEX(גיליון3!$U$14:$X$28,MATCH('דיווח פרטני'!G840,גיליון3!$T$14:$T$28,0),MATCH('דיווח פרטני'!C840,גיליון3!$U$13:$X$13,0)))</f>
        <v xml:space="preserve"> </v>
      </c>
      <c r="I840" s="15"/>
      <c r="J840" s="15"/>
    </row>
    <row r="841" spans="1:10" ht="18" customHeight="1" thickBot="1" x14ac:dyDescent="0.35">
      <c r="A841" s="15"/>
      <c r="B841" s="15"/>
      <c r="C841" s="15"/>
      <c r="D841" s="15"/>
      <c r="E841" s="727"/>
      <c r="F841" s="15"/>
      <c r="G841" s="15"/>
      <c r="H841" s="58" t="str">
        <f t="array" ref="H841">IF(ISERROR(INDEX(גיליון3!$U$14:$X$28,MATCH('דיווח פרטני'!G841,גיליון3!$T$14:$T$28,0),MATCH('דיווח פרטני'!C841,גיליון3!$U$13:$X$13,0)))," ",INDEX(גיליון3!$U$14:$X$28,MATCH('דיווח פרטני'!G841,גיליון3!$T$14:$T$28,0),MATCH('דיווח פרטני'!C841,גיליון3!$U$13:$X$13,0)))</f>
        <v xml:space="preserve"> </v>
      </c>
      <c r="I841" s="15"/>
      <c r="J841" s="15"/>
    </row>
    <row r="842" spans="1:10" ht="18" customHeight="1" thickBot="1" x14ac:dyDescent="0.35">
      <c r="A842" s="15"/>
      <c r="B842" s="15"/>
      <c r="C842" s="15"/>
      <c r="D842" s="15"/>
      <c r="E842" s="727"/>
      <c r="F842" s="15"/>
      <c r="G842" s="15"/>
      <c r="H842" s="58" t="str">
        <f t="array" ref="H842">IF(ISERROR(INDEX(גיליון3!$U$14:$X$28,MATCH('דיווח פרטני'!G842,גיליון3!$T$14:$T$28,0),MATCH('דיווח פרטני'!C842,גיליון3!$U$13:$X$13,0)))," ",INDEX(גיליון3!$U$14:$X$28,MATCH('דיווח פרטני'!G842,גיליון3!$T$14:$T$28,0),MATCH('דיווח פרטני'!C842,גיליון3!$U$13:$X$13,0)))</f>
        <v xml:space="preserve"> </v>
      </c>
      <c r="I842" s="15"/>
      <c r="J842" s="15"/>
    </row>
    <row r="843" spans="1:10" ht="18" customHeight="1" thickBot="1" x14ac:dyDescent="0.35">
      <c r="A843" s="15"/>
      <c r="B843" s="15"/>
      <c r="C843" s="15"/>
      <c r="D843" s="15"/>
      <c r="E843" s="727"/>
      <c r="F843" s="15"/>
      <c r="G843" s="15"/>
      <c r="H843" s="58" t="str">
        <f t="array" ref="H843">IF(ISERROR(INDEX(גיליון3!$U$14:$X$28,MATCH('דיווח פרטני'!G843,גיליון3!$T$14:$T$28,0),MATCH('דיווח פרטני'!C843,גיליון3!$U$13:$X$13,0)))," ",INDEX(גיליון3!$U$14:$X$28,MATCH('דיווח פרטני'!G843,גיליון3!$T$14:$T$28,0),MATCH('דיווח פרטני'!C843,גיליון3!$U$13:$X$13,0)))</f>
        <v xml:space="preserve"> </v>
      </c>
      <c r="I843" s="15"/>
      <c r="J843" s="15"/>
    </row>
    <row r="844" spans="1:10" ht="18" customHeight="1" thickBot="1" x14ac:dyDescent="0.35">
      <c r="A844" s="15"/>
      <c r="B844" s="15"/>
      <c r="C844" s="15"/>
      <c r="D844" s="15"/>
      <c r="E844" s="727"/>
      <c r="F844" s="15"/>
      <c r="G844" s="15"/>
      <c r="H844" s="58" t="str">
        <f t="array" ref="H844">IF(ISERROR(INDEX(גיליון3!$U$14:$X$28,MATCH('דיווח פרטני'!G844,גיליון3!$T$14:$T$28,0),MATCH('דיווח פרטני'!C844,גיליון3!$U$13:$X$13,0)))," ",INDEX(גיליון3!$U$14:$X$28,MATCH('דיווח פרטני'!G844,גיליון3!$T$14:$T$28,0),MATCH('דיווח פרטני'!C844,גיליון3!$U$13:$X$13,0)))</f>
        <v xml:space="preserve"> </v>
      </c>
      <c r="I844" s="15"/>
      <c r="J844" s="15"/>
    </row>
    <row r="845" spans="1:10" ht="18" customHeight="1" thickBot="1" x14ac:dyDescent="0.35">
      <c r="A845" s="15"/>
      <c r="B845" s="15"/>
      <c r="C845" s="15"/>
      <c r="D845" s="15"/>
      <c r="E845" s="727"/>
      <c r="F845" s="15"/>
      <c r="G845" s="15"/>
      <c r="H845" s="58" t="str">
        <f t="array" ref="H845">IF(ISERROR(INDEX(גיליון3!$U$14:$X$28,MATCH('דיווח פרטני'!G845,גיליון3!$T$14:$T$28,0),MATCH('דיווח פרטני'!C845,גיליון3!$U$13:$X$13,0)))," ",INDEX(גיליון3!$U$14:$X$28,MATCH('דיווח פרטני'!G845,גיליון3!$T$14:$T$28,0),MATCH('דיווח פרטני'!C845,גיליון3!$U$13:$X$13,0)))</f>
        <v xml:space="preserve"> </v>
      </c>
      <c r="I845" s="15"/>
      <c r="J845" s="15"/>
    </row>
    <row r="846" spans="1:10" ht="18" customHeight="1" thickBot="1" x14ac:dyDescent="0.35">
      <c r="A846" s="15"/>
      <c r="B846" s="15"/>
      <c r="C846" s="15"/>
      <c r="D846" s="15"/>
      <c r="E846" s="727"/>
      <c r="F846" s="15"/>
      <c r="G846" s="15"/>
      <c r="H846" s="58" t="str">
        <f t="array" ref="H846">IF(ISERROR(INDEX(גיליון3!$U$14:$X$28,MATCH('דיווח פרטני'!G846,גיליון3!$T$14:$T$28,0),MATCH('דיווח פרטני'!C846,גיליון3!$U$13:$X$13,0)))," ",INDEX(גיליון3!$U$14:$X$28,MATCH('דיווח פרטני'!G846,גיליון3!$T$14:$T$28,0),MATCH('דיווח פרטני'!C846,גיליון3!$U$13:$X$13,0)))</f>
        <v xml:space="preserve"> </v>
      </c>
      <c r="I846" s="15"/>
      <c r="J846" s="15"/>
    </row>
    <row r="847" spans="1:10" ht="18" customHeight="1" thickBot="1" x14ac:dyDescent="0.35">
      <c r="A847" s="15"/>
      <c r="B847" s="15"/>
      <c r="C847" s="15"/>
      <c r="D847" s="15"/>
      <c r="E847" s="727"/>
      <c r="F847" s="15"/>
      <c r="G847" s="15"/>
      <c r="H847" s="58" t="str">
        <f t="array" ref="H847">IF(ISERROR(INDEX(גיליון3!$U$14:$X$28,MATCH('דיווח פרטני'!G847,גיליון3!$T$14:$T$28,0),MATCH('דיווח פרטני'!C847,גיליון3!$U$13:$X$13,0)))," ",INDEX(גיליון3!$U$14:$X$28,MATCH('דיווח פרטני'!G847,גיליון3!$T$14:$T$28,0),MATCH('דיווח פרטני'!C847,גיליון3!$U$13:$X$13,0)))</f>
        <v xml:space="preserve"> </v>
      </c>
      <c r="I847" s="15"/>
      <c r="J847" s="15"/>
    </row>
    <row r="848" spans="1:10" ht="18" customHeight="1" thickBot="1" x14ac:dyDescent="0.35">
      <c r="A848" s="15"/>
      <c r="B848" s="15"/>
      <c r="C848" s="15"/>
      <c r="D848" s="15"/>
      <c r="E848" s="727"/>
      <c r="F848" s="15"/>
      <c r="G848" s="15"/>
      <c r="H848" s="58" t="str">
        <f t="array" ref="H848">IF(ISERROR(INDEX(גיליון3!$U$14:$X$28,MATCH('דיווח פרטני'!G848,גיליון3!$T$14:$T$28,0),MATCH('דיווח פרטני'!C848,גיליון3!$U$13:$X$13,0)))," ",INDEX(גיליון3!$U$14:$X$28,MATCH('דיווח פרטני'!G848,גיליון3!$T$14:$T$28,0),MATCH('דיווח פרטני'!C848,גיליון3!$U$13:$X$13,0)))</f>
        <v xml:space="preserve"> </v>
      </c>
      <c r="I848" s="15"/>
      <c r="J848" s="15"/>
    </row>
    <row r="849" spans="1:10" ht="18" customHeight="1" thickBot="1" x14ac:dyDescent="0.35">
      <c r="A849" s="15"/>
      <c r="B849" s="15"/>
      <c r="C849" s="15"/>
      <c r="D849" s="15"/>
      <c r="E849" s="727"/>
      <c r="F849" s="15"/>
      <c r="G849" s="15"/>
      <c r="H849" s="58" t="str">
        <f t="array" ref="H849">IF(ISERROR(INDEX(גיליון3!$U$14:$X$28,MATCH('דיווח פרטני'!G849,גיליון3!$T$14:$T$28,0),MATCH('דיווח פרטני'!C849,גיליון3!$U$13:$X$13,0)))," ",INDEX(גיליון3!$U$14:$X$28,MATCH('דיווח פרטני'!G849,גיליון3!$T$14:$T$28,0),MATCH('דיווח פרטני'!C849,גיליון3!$U$13:$X$13,0)))</f>
        <v xml:space="preserve"> </v>
      </c>
      <c r="I849" s="15"/>
      <c r="J849" s="15"/>
    </row>
    <row r="850" spans="1:10" ht="18" customHeight="1" thickBot="1" x14ac:dyDescent="0.35">
      <c r="A850" s="15"/>
      <c r="B850" s="15"/>
      <c r="C850" s="15"/>
      <c r="D850" s="15"/>
      <c r="E850" s="727"/>
      <c r="F850" s="15"/>
      <c r="G850" s="15"/>
      <c r="H850" s="58" t="str">
        <f t="array" ref="H850">IF(ISERROR(INDEX(גיליון3!$U$14:$X$28,MATCH('דיווח פרטני'!G850,גיליון3!$T$14:$T$28,0),MATCH('דיווח פרטני'!C850,גיליון3!$U$13:$X$13,0)))," ",INDEX(גיליון3!$U$14:$X$28,MATCH('דיווח פרטני'!G850,גיליון3!$T$14:$T$28,0),MATCH('דיווח פרטני'!C850,גיליון3!$U$13:$X$13,0)))</f>
        <v xml:space="preserve"> </v>
      </c>
      <c r="I850" s="15"/>
      <c r="J850" s="15"/>
    </row>
    <row r="851" spans="1:10" ht="18" customHeight="1" thickBot="1" x14ac:dyDescent="0.35">
      <c r="A851" s="15"/>
      <c r="B851" s="15"/>
      <c r="C851" s="15"/>
      <c r="D851" s="15"/>
      <c r="E851" s="727"/>
      <c r="F851" s="15"/>
      <c r="G851" s="15"/>
      <c r="H851" s="58" t="str">
        <f t="array" ref="H851">IF(ISERROR(INDEX(גיליון3!$U$14:$X$28,MATCH('דיווח פרטני'!G851,גיליון3!$T$14:$T$28,0),MATCH('דיווח פרטני'!C851,גיליון3!$U$13:$X$13,0)))," ",INDEX(גיליון3!$U$14:$X$28,MATCH('דיווח פרטני'!G851,גיליון3!$T$14:$T$28,0),MATCH('דיווח פרטני'!C851,גיליון3!$U$13:$X$13,0)))</f>
        <v xml:space="preserve"> </v>
      </c>
      <c r="I851" s="15"/>
      <c r="J851" s="15"/>
    </row>
    <row r="852" spans="1:10" ht="18" customHeight="1" thickBot="1" x14ac:dyDescent="0.35">
      <c r="A852" s="15"/>
      <c r="B852" s="15"/>
      <c r="C852" s="15"/>
      <c r="D852" s="15"/>
      <c r="E852" s="727"/>
      <c r="F852" s="15"/>
      <c r="G852" s="15"/>
      <c r="H852" s="58" t="str">
        <f t="array" ref="H852">IF(ISERROR(INDEX(גיליון3!$U$14:$X$28,MATCH('דיווח פרטני'!G852,גיליון3!$T$14:$T$28,0),MATCH('דיווח פרטני'!C852,גיליון3!$U$13:$X$13,0)))," ",INDEX(גיליון3!$U$14:$X$28,MATCH('דיווח פרטני'!G852,גיליון3!$T$14:$T$28,0),MATCH('דיווח פרטני'!C852,גיליון3!$U$13:$X$13,0)))</f>
        <v xml:space="preserve"> </v>
      </c>
      <c r="I852" s="15"/>
      <c r="J852" s="15"/>
    </row>
    <row r="853" spans="1:10" ht="18" customHeight="1" thickBot="1" x14ac:dyDescent="0.35">
      <c r="A853" s="15"/>
      <c r="B853" s="15"/>
      <c r="C853" s="15"/>
      <c r="D853" s="15"/>
      <c r="E853" s="727"/>
      <c r="F853" s="15"/>
      <c r="G853" s="15"/>
      <c r="H853" s="58" t="str">
        <f t="array" ref="H853">IF(ISERROR(INDEX(גיליון3!$U$14:$X$28,MATCH('דיווח פרטני'!G853,גיליון3!$T$14:$T$28,0),MATCH('דיווח פרטני'!C853,גיליון3!$U$13:$X$13,0)))," ",INDEX(גיליון3!$U$14:$X$28,MATCH('דיווח פרטני'!G853,גיליון3!$T$14:$T$28,0),MATCH('דיווח פרטני'!C853,גיליון3!$U$13:$X$13,0)))</f>
        <v xml:space="preserve"> </v>
      </c>
      <c r="I853" s="15"/>
      <c r="J853" s="15"/>
    </row>
    <row r="854" spans="1:10" ht="18" customHeight="1" thickBot="1" x14ac:dyDescent="0.35">
      <c r="A854" s="15"/>
      <c r="B854" s="15"/>
      <c r="C854" s="15"/>
      <c r="D854" s="15"/>
      <c r="E854" s="727"/>
      <c r="F854" s="15"/>
      <c r="G854" s="15"/>
      <c r="H854" s="58" t="str">
        <f t="array" ref="H854">IF(ISERROR(INDEX(גיליון3!$U$14:$X$28,MATCH('דיווח פרטני'!G854,גיליון3!$T$14:$T$28,0),MATCH('דיווח פרטני'!C854,גיליון3!$U$13:$X$13,0)))," ",INDEX(גיליון3!$U$14:$X$28,MATCH('דיווח פרטני'!G854,גיליון3!$T$14:$T$28,0),MATCH('דיווח פרטני'!C854,גיליון3!$U$13:$X$13,0)))</f>
        <v xml:space="preserve"> </v>
      </c>
      <c r="I854" s="15"/>
      <c r="J854" s="15"/>
    </row>
    <row r="855" spans="1:10" ht="18" customHeight="1" thickBot="1" x14ac:dyDescent="0.35">
      <c r="A855" s="15"/>
      <c r="B855" s="15"/>
      <c r="C855" s="15"/>
      <c r="D855" s="15"/>
      <c r="E855" s="727"/>
      <c r="F855" s="15"/>
      <c r="G855" s="15"/>
      <c r="H855" s="58" t="str">
        <f t="array" ref="H855">IF(ISERROR(INDEX(גיליון3!$U$14:$X$28,MATCH('דיווח פרטני'!G855,גיליון3!$T$14:$T$28,0),MATCH('דיווח פרטני'!C855,גיליון3!$U$13:$X$13,0)))," ",INDEX(גיליון3!$U$14:$X$28,MATCH('דיווח פרטני'!G855,גיליון3!$T$14:$T$28,0),MATCH('דיווח פרטני'!C855,גיליון3!$U$13:$X$13,0)))</f>
        <v xml:space="preserve"> </v>
      </c>
      <c r="I855" s="15"/>
      <c r="J855" s="15"/>
    </row>
    <row r="856" spans="1:10" ht="18" customHeight="1" thickBot="1" x14ac:dyDescent="0.35">
      <c r="A856" s="15"/>
      <c r="B856" s="15"/>
      <c r="C856" s="15"/>
      <c r="D856" s="15"/>
      <c r="E856" s="727"/>
      <c r="F856" s="15"/>
      <c r="G856" s="15"/>
      <c r="H856" s="58" t="str">
        <f t="array" ref="H856">IF(ISERROR(INDEX(גיליון3!$U$14:$X$28,MATCH('דיווח פרטני'!G856,גיליון3!$T$14:$T$28,0),MATCH('דיווח פרטני'!C856,גיליון3!$U$13:$X$13,0)))," ",INDEX(גיליון3!$U$14:$X$28,MATCH('דיווח פרטני'!G856,גיליון3!$T$14:$T$28,0),MATCH('דיווח פרטני'!C856,גיליון3!$U$13:$X$13,0)))</f>
        <v xml:space="preserve"> </v>
      </c>
      <c r="I856" s="15"/>
      <c r="J856" s="15"/>
    </row>
    <row r="857" spans="1:10" ht="18" customHeight="1" thickBot="1" x14ac:dyDescent="0.35">
      <c r="A857" s="15"/>
      <c r="B857" s="15"/>
      <c r="C857" s="15"/>
      <c r="D857" s="15"/>
      <c r="E857" s="727"/>
      <c r="F857" s="15"/>
      <c r="G857" s="15"/>
      <c r="H857" s="58" t="str">
        <f t="array" ref="H857">IF(ISERROR(INDEX(גיליון3!$U$14:$X$28,MATCH('דיווח פרטני'!G857,גיליון3!$T$14:$T$28,0),MATCH('דיווח פרטני'!C857,גיליון3!$U$13:$X$13,0)))," ",INDEX(גיליון3!$U$14:$X$28,MATCH('דיווח פרטני'!G857,גיליון3!$T$14:$T$28,0),MATCH('דיווח פרטני'!C857,גיליון3!$U$13:$X$13,0)))</f>
        <v xml:space="preserve"> </v>
      </c>
      <c r="I857" s="15"/>
      <c r="J857" s="15"/>
    </row>
    <row r="858" spans="1:10" ht="18" customHeight="1" thickBot="1" x14ac:dyDescent="0.35">
      <c r="A858" s="15"/>
      <c r="B858" s="15"/>
      <c r="C858" s="15"/>
      <c r="D858" s="15"/>
      <c r="E858" s="727"/>
      <c r="F858" s="15"/>
      <c r="G858" s="15"/>
      <c r="H858" s="58" t="str">
        <f t="array" ref="H858">IF(ISERROR(INDEX(גיליון3!$U$14:$X$28,MATCH('דיווח פרטני'!G858,גיליון3!$T$14:$T$28,0),MATCH('דיווח פרטני'!C858,גיליון3!$U$13:$X$13,0)))," ",INDEX(גיליון3!$U$14:$X$28,MATCH('דיווח פרטני'!G858,גיליון3!$T$14:$T$28,0),MATCH('דיווח פרטני'!C858,גיליון3!$U$13:$X$13,0)))</f>
        <v xml:space="preserve"> </v>
      </c>
      <c r="I858" s="15"/>
      <c r="J858" s="15"/>
    </row>
    <row r="859" spans="1:10" ht="18" customHeight="1" thickBot="1" x14ac:dyDescent="0.35">
      <c r="A859" s="15"/>
      <c r="B859" s="15"/>
      <c r="C859" s="15"/>
      <c r="D859" s="15"/>
      <c r="E859" s="727"/>
      <c r="F859" s="15"/>
      <c r="G859" s="15"/>
      <c r="H859" s="58" t="str">
        <f t="array" ref="H859">IF(ISERROR(INDEX(גיליון3!$U$14:$X$28,MATCH('דיווח פרטני'!G859,גיליון3!$T$14:$T$28,0),MATCH('דיווח פרטני'!C859,גיליון3!$U$13:$X$13,0)))," ",INDEX(גיליון3!$U$14:$X$28,MATCH('דיווח פרטני'!G859,גיליון3!$T$14:$T$28,0),MATCH('דיווח פרטני'!C859,גיליון3!$U$13:$X$13,0)))</f>
        <v xml:space="preserve"> </v>
      </c>
      <c r="I859" s="15"/>
      <c r="J859" s="15"/>
    </row>
    <row r="860" spans="1:10" ht="18" customHeight="1" thickBot="1" x14ac:dyDescent="0.35">
      <c r="A860" s="15"/>
      <c r="B860" s="15"/>
      <c r="C860" s="15"/>
      <c r="D860" s="15"/>
      <c r="E860" s="727"/>
      <c r="F860" s="15"/>
      <c r="G860" s="15"/>
      <c r="H860" s="58" t="str">
        <f t="array" ref="H860">IF(ISERROR(INDEX(גיליון3!$U$14:$X$28,MATCH('דיווח פרטני'!G860,גיליון3!$T$14:$T$28,0),MATCH('דיווח פרטני'!C860,גיליון3!$U$13:$X$13,0)))," ",INDEX(גיליון3!$U$14:$X$28,MATCH('דיווח פרטני'!G860,גיליון3!$T$14:$T$28,0),MATCH('דיווח פרטני'!C860,גיליון3!$U$13:$X$13,0)))</f>
        <v xml:space="preserve"> </v>
      </c>
      <c r="I860" s="15"/>
      <c r="J860" s="15"/>
    </row>
    <row r="861" spans="1:10" ht="18" customHeight="1" thickBot="1" x14ac:dyDescent="0.35">
      <c r="A861" s="15"/>
      <c r="B861" s="15"/>
      <c r="C861" s="15"/>
      <c r="D861" s="15"/>
      <c r="E861" s="727"/>
      <c r="F861" s="15"/>
      <c r="G861" s="15"/>
      <c r="H861" s="58" t="str">
        <f t="array" ref="H861">IF(ISERROR(INDEX(גיליון3!$U$14:$X$28,MATCH('דיווח פרטני'!G861,גיליון3!$T$14:$T$28,0),MATCH('דיווח פרטני'!C861,גיליון3!$U$13:$X$13,0)))," ",INDEX(גיליון3!$U$14:$X$28,MATCH('דיווח פרטני'!G861,גיליון3!$T$14:$T$28,0),MATCH('דיווח פרטני'!C861,גיליון3!$U$13:$X$13,0)))</f>
        <v xml:space="preserve"> </v>
      </c>
      <c r="I861" s="15"/>
      <c r="J861" s="15"/>
    </row>
    <row r="862" spans="1:10" ht="18" customHeight="1" thickBot="1" x14ac:dyDescent="0.35">
      <c r="A862" s="15"/>
      <c r="B862" s="15"/>
      <c r="C862" s="15"/>
      <c r="D862" s="15"/>
      <c r="E862" s="727"/>
      <c r="F862" s="15"/>
      <c r="G862" s="15"/>
      <c r="H862" s="58" t="str">
        <f t="array" ref="H862">IF(ISERROR(INDEX(גיליון3!$U$14:$X$28,MATCH('דיווח פרטני'!G862,גיליון3!$T$14:$T$28,0),MATCH('דיווח פרטני'!C862,גיליון3!$U$13:$X$13,0)))," ",INDEX(גיליון3!$U$14:$X$28,MATCH('דיווח פרטני'!G862,גיליון3!$T$14:$T$28,0),MATCH('דיווח פרטני'!C862,גיליון3!$U$13:$X$13,0)))</f>
        <v xml:space="preserve"> </v>
      </c>
      <c r="I862" s="15"/>
      <c r="J862" s="15"/>
    </row>
    <row r="863" spans="1:10" ht="18" customHeight="1" thickBot="1" x14ac:dyDescent="0.35">
      <c r="A863" s="15"/>
      <c r="B863" s="15"/>
      <c r="C863" s="15"/>
      <c r="D863" s="15"/>
      <c r="E863" s="727"/>
      <c r="F863" s="15"/>
      <c r="G863" s="15"/>
      <c r="H863" s="58" t="str">
        <f t="array" ref="H863">IF(ISERROR(INDEX(גיליון3!$U$14:$X$28,MATCH('דיווח פרטני'!G863,גיליון3!$T$14:$T$28,0),MATCH('דיווח פרטני'!C863,גיליון3!$U$13:$X$13,0)))," ",INDEX(גיליון3!$U$14:$X$28,MATCH('דיווח פרטני'!G863,גיליון3!$T$14:$T$28,0),MATCH('דיווח פרטני'!C863,גיליון3!$U$13:$X$13,0)))</f>
        <v xml:space="preserve"> </v>
      </c>
      <c r="I863" s="15"/>
      <c r="J863" s="15"/>
    </row>
    <row r="864" spans="1:10" ht="18" customHeight="1" thickBot="1" x14ac:dyDescent="0.35">
      <c r="A864" s="15"/>
      <c r="B864" s="15"/>
      <c r="C864" s="15"/>
      <c r="D864" s="15"/>
      <c r="E864" s="727"/>
      <c r="F864" s="15"/>
      <c r="G864" s="15"/>
      <c r="H864" s="58" t="str">
        <f t="array" ref="H864">IF(ISERROR(INDEX(גיליון3!$U$14:$X$28,MATCH('דיווח פרטני'!G864,גיליון3!$T$14:$T$28,0),MATCH('דיווח פרטני'!C864,גיליון3!$U$13:$X$13,0)))," ",INDEX(גיליון3!$U$14:$X$28,MATCH('דיווח פרטני'!G864,גיליון3!$T$14:$T$28,0),MATCH('דיווח פרטני'!C864,גיליון3!$U$13:$X$13,0)))</f>
        <v xml:space="preserve"> </v>
      </c>
      <c r="I864" s="15"/>
      <c r="J864" s="15"/>
    </row>
    <row r="865" spans="1:10" ht="18" customHeight="1" thickBot="1" x14ac:dyDescent="0.35">
      <c r="A865" s="15"/>
      <c r="B865" s="15"/>
      <c r="C865" s="15"/>
      <c r="D865" s="15"/>
      <c r="E865" s="727"/>
      <c r="F865" s="15"/>
      <c r="G865" s="15"/>
      <c r="H865" s="58" t="str">
        <f t="array" ref="H865">IF(ISERROR(INDEX(גיליון3!$U$14:$X$28,MATCH('דיווח פרטני'!G865,גיליון3!$T$14:$T$28,0),MATCH('דיווח פרטני'!C865,גיליון3!$U$13:$X$13,0)))," ",INDEX(גיליון3!$U$14:$X$28,MATCH('דיווח פרטני'!G865,גיליון3!$T$14:$T$28,0),MATCH('דיווח פרטני'!C865,גיליון3!$U$13:$X$13,0)))</f>
        <v xml:space="preserve"> </v>
      </c>
      <c r="I865" s="15"/>
      <c r="J865" s="15"/>
    </row>
    <row r="866" spans="1:10" ht="18" customHeight="1" thickBot="1" x14ac:dyDescent="0.35">
      <c r="A866" s="15"/>
      <c r="B866" s="15"/>
      <c r="C866" s="15"/>
      <c r="D866" s="15"/>
      <c r="E866" s="727"/>
      <c r="F866" s="15"/>
      <c r="G866" s="15"/>
      <c r="H866" s="58" t="str">
        <f t="array" ref="H866">IF(ISERROR(INDEX(גיליון3!$U$14:$X$28,MATCH('דיווח פרטני'!G866,גיליון3!$T$14:$T$28,0),MATCH('דיווח פרטני'!C866,גיליון3!$U$13:$X$13,0)))," ",INDEX(גיליון3!$U$14:$X$28,MATCH('דיווח פרטני'!G866,גיליון3!$T$14:$T$28,0),MATCH('דיווח פרטני'!C866,גיליון3!$U$13:$X$13,0)))</f>
        <v xml:space="preserve"> </v>
      </c>
      <c r="I866" s="15"/>
      <c r="J866" s="15"/>
    </row>
    <row r="867" spans="1:10" ht="18" customHeight="1" thickBot="1" x14ac:dyDescent="0.35">
      <c r="A867" s="15"/>
      <c r="B867" s="15"/>
      <c r="C867" s="15"/>
      <c r="D867" s="15"/>
      <c r="E867" s="727"/>
      <c r="F867" s="15"/>
      <c r="G867" s="15"/>
      <c r="H867" s="58" t="str">
        <f t="array" ref="H867">IF(ISERROR(INDEX(גיליון3!$U$14:$X$28,MATCH('דיווח פרטני'!G867,גיליון3!$T$14:$T$28,0),MATCH('דיווח פרטני'!C867,גיליון3!$U$13:$X$13,0)))," ",INDEX(גיליון3!$U$14:$X$28,MATCH('דיווח פרטני'!G867,גיליון3!$T$14:$T$28,0),MATCH('דיווח פרטני'!C867,גיליון3!$U$13:$X$13,0)))</f>
        <v xml:space="preserve"> </v>
      </c>
      <c r="I867" s="15"/>
      <c r="J867" s="15"/>
    </row>
    <row r="868" spans="1:10" ht="18" customHeight="1" thickBot="1" x14ac:dyDescent="0.35">
      <c r="A868" s="15"/>
      <c r="B868" s="15"/>
      <c r="C868" s="15"/>
      <c r="D868" s="15"/>
      <c r="E868" s="727"/>
      <c r="F868" s="15"/>
      <c r="G868" s="15"/>
      <c r="H868" s="58" t="str">
        <f t="array" ref="H868">IF(ISERROR(INDEX(גיליון3!$U$14:$X$28,MATCH('דיווח פרטני'!G868,גיליון3!$T$14:$T$28,0),MATCH('דיווח פרטני'!C868,גיליון3!$U$13:$X$13,0)))," ",INDEX(גיליון3!$U$14:$X$28,MATCH('דיווח פרטני'!G868,גיליון3!$T$14:$T$28,0),MATCH('דיווח פרטני'!C868,גיליון3!$U$13:$X$13,0)))</f>
        <v xml:space="preserve"> </v>
      </c>
      <c r="I868" s="15"/>
      <c r="J868" s="15"/>
    </row>
    <row r="869" spans="1:10" ht="18" customHeight="1" thickBot="1" x14ac:dyDescent="0.35">
      <c r="A869" s="15"/>
      <c r="B869" s="15"/>
      <c r="C869" s="15"/>
      <c r="D869" s="15"/>
      <c r="E869" s="727"/>
      <c r="F869" s="15"/>
      <c r="G869" s="15"/>
      <c r="H869" s="58" t="str">
        <f t="array" ref="H869">IF(ISERROR(INDEX(גיליון3!$U$14:$X$28,MATCH('דיווח פרטני'!G869,גיליון3!$T$14:$T$28,0),MATCH('דיווח פרטני'!C869,גיליון3!$U$13:$X$13,0)))," ",INDEX(גיליון3!$U$14:$X$28,MATCH('דיווח פרטני'!G869,גיליון3!$T$14:$T$28,0),MATCH('דיווח פרטני'!C869,גיליון3!$U$13:$X$13,0)))</f>
        <v xml:space="preserve"> </v>
      </c>
      <c r="I869" s="15"/>
      <c r="J869" s="15"/>
    </row>
    <row r="870" spans="1:10" ht="18" customHeight="1" thickBot="1" x14ac:dyDescent="0.35">
      <c r="A870" s="15"/>
      <c r="B870" s="15"/>
      <c r="C870" s="15"/>
      <c r="D870" s="15"/>
      <c r="E870" s="727"/>
      <c r="F870" s="15"/>
      <c r="G870" s="15"/>
      <c r="H870" s="58" t="str">
        <f t="array" ref="H870">IF(ISERROR(INDEX(גיליון3!$U$14:$X$28,MATCH('דיווח פרטני'!G870,גיליון3!$T$14:$T$28,0),MATCH('דיווח פרטני'!C870,גיליון3!$U$13:$X$13,0)))," ",INDEX(גיליון3!$U$14:$X$28,MATCH('דיווח פרטני'!G870,גיליון3!$T$14:$T$28,0),MATCH('דיווח פרטני'!C870,גיליון3!$U$13:$X$13,0)))</f>
        <v xml:space="preserve"> </v>
      </c>
      <c r="I870" s="15"/>
      <c r="J870" s="15"/>
    </row>
    <row r="871" spans="1:10" ht="18" customHeight="1" thickBot="1" x14ac:dyDescent="0.35">
      <c r="A871" s="15"/>
      <c r="B871" s="15"/>
      <c r="C871" s="15"/>
      <c r="D871" s="15"/>
      <c r="E871" s="727"/>
      <c r="F871" s="15"/>
      <c r="G871" s="15"/>
      <c r="H871" s="58" t="str">
        <f t="array" ref="H871">IF(ISERROR(INDEX(גיליון3!$U$14:$X$28,MATCH('דיווח פרטני'!G871,גיליון3!$T$14:$T$28,0),MATCH('דיווח פרטני'!C871,גיליון3!$U$13:$X$13,0)))," ",INDEX(גיליון3!$U$14:$X$28,MATCH('דיווח פרטני'!G871,גיליון3!$T$14:$T$28,0),MATCH('דיווח פרטני'!C871,גיליון3!$U$13:$X$13,0)))</f>
        <v xml:space="preserve"> </v>
      </c>
      <c r="I871" s="15"/>
      <c r="J871" s="15"/>
    </row>
    <row r="872" spans="1:10" ht="18" customHeight="1" thickBot="1" x14ac:dyDescent="0.35">
      <c r="A872" s="15"/>
      <c r="B872" s="15"/>
      <c r="C872" s="15"/>
      <c r="D872" s="15"/>
      <c r="E872" s="727"/>
      <c r="F872" s="15"/>
      <c r="G872" s="15"/>
      <c r="H872" s="58" t="str">
        <f t="array" ref="H872">IF(ISERROR(INDEX(גיליון3!$U$14:$X$28,MATCH('דיווח פרטני'!G872,גיליון3!$T$14:$T$28,0),MATCH('דיווח פרטני'!C872,גיליון3!$U$13:$X$13,0)))," ",INDEX(גיליון3!$U$14:$X$28,MATCH('דיווח פרטני'!G872,גיליון3!$T$14:$T$28,0),MATCH('דיווח פרטני'!C872,גיליון3!$U$13:$X$13,0)))</f>
        <v xml:space="preserve"> </v>
      </c>
      <c r="I872" s="15"/>
      <c r="J872" s="15"/>
    </row>
    <row r="873" spans="1:10" ht="18" customHeight="1" thickBot="1" x14ac:dyDescent="0.35">
      <c r="A873" s="15"/>
      <c r="B873" s="15"/>
      <c r="C873" s="15"/>
      <c r="D873" s="15"/>
      <c r="E873" s="727"/>
      <c r="F873" s="15"/>
      <c r="G873" s="15"/>
      <c r="H873" s="58" t="str">
        <f t="array" ref="H873">IF(ISERROR(INDEX(גיליון3!$U$14:$X$28,MATCH('דיווח פרטני'!G873,גיליון3!$T$14:$T$28,0),MATCH('דיווח פרטני'!C873,גיליון3!$U$13:$X$13,0)))," ",INDEX(גיליון3!$U$14:$X$28,MATCH('דיווח פרטני'!G873,גיליון3!$T$14:$T$28,0),MATCH('דיווח פרטני'!C873,גיליון3!$U$13:$X$13,0)))</f>
        <v xml:space="preserve"> </v>
      </c>
      <c r="I873" s="15"/>
      <c r="J873" s="15"/>
    </row>
    <row r="874" spans="1:10" ht="18" customHeight="1" thickBot="1" x14ac:dyDescent="0.35">
      <c r="A874" s="15"/>
      <c r="B874" s="15"/>
      <c r="C874" s="15"/>
      <c r="D874" s="15"/>
      <c r="E874" s="727"/>
      <c r="F874" s="15"/>
      <c r="G874" s="15"/>
      <c r="H874" s="58" t="str">
        <f t="array" ref="H874">IF(ISERROR(INDEX(גיליון3!$U$14:$X$28,MATCH('דיווח פרטני'!G874,גיליון3!$T$14:$T$28,0),MATCH('דיווח פרטני'!C874,גיליון3!$U$13:$X$13,0)))," ",INDEX(גיליון3!$U$14:$X$28,MATCH('דיווח פרטני'!G874,גיליון3!$T$14:$T$28,0),MATCH('דיווח פרטני'!C874,גיליון3!$U$13:$X$13,0)))</f>
        <v xml:space="preserve"> </v>
      </c>
      <c r="I874" s="15"/>
      <c r="J874" s="15"/>
    </row>
    <row r="875" spans="1:10" ht="18" customHeight="1" thickBot="1" x14ac:dyDescent="0.35">
      <c r="A875" s="15"/>
      <c r="B875" s="15"/>
      <c r="C875" s="15"/>
      <c r="D875" s="15"/>
      <c r="E875" s="727"/>
      <c r="F875" s="15"/>
      <c r="G875" s="15"/>
      <c r="H875" s="58" t="str">
        <f t="array" ref="H875">IF(ISERROR(INDEX(גיליון3!$U$14:$X$28,MATCH('דיווח פרטני'!G875,גיליון3!$T$14:$T$28,0),MATCH('דיווח פרטני'!C875,גיליון3!$U$13:$X$13,0)))," ",INDEX(גיליון3!$U$14:$X$28,MATCH('דיווח פרטני'!G875,גיליון3!$T$14:$T$28,0),MATCH('דיווח פרטני'!C875,גיליון3!$U$13:$X$13,0)))</f>
        <v xml:space="preserve"> </v>
      </c>
      <c r="I875" s="15"/>
      <c r="J875" s="15"/>
    </row>
    <row r="876" spans="1:10" ht="18" customHeight="1" thickBot="1" x14ac:dyDescent="0.35">
      <c r="A876" s="15"/>
      <c r="B876" s="15"/>
      <c r="C876" s="15"/>
      <c r="D876" s="15"/>
      <c r="E876" s="727"/>
      <c r="F876" s="15"/>
      <c r="G876" s="15"/>
      <c r="H876" s="58" t="str">
        <f t="array" ref="H876">IF(ISERROR(INDEX(גיליון3!$U$14:$X$28,MATCH('דיווח פרטני'!G876,גיליון3!$T$14:$T$28,0),MATCH('דיווח פרטני'!C876,גיליון3!$U$13:$X$13,0)))," ",INDEX(גיליון3!$U$14:$X$28,MATCH('דיווח פרטני'!G876,גיליון3!$T$14:$T$28,0),MATCH('דיווח פרטני'!C876,גיליון3!$U$13:$X$13,0)))</f>
        <v xml:space="preserve"> </v>
      </c>
      <c r="I876" s="15"/>
      <c r="J876" s="15"/>
    </row>
    <row r="877" spans="1:10" ht="18" customHeight="1" thickBot="1" x14ac:dyDescent="0.35">
      <c r="A877" s="15"/>
      <c r="B877" s="15"/>
      <c r="C877" s="15"/>
      <c r="D877" s="15"/>
      <c r="E877" s="727"/>
      <c r="F877" s="15"/>
      <c r="G877" s="15"/>
      <c r="H877" s="58" t="str">
        <f t="array" ref="H877">IF(ISERROR(INDEX(גיליון3!$U$14:$X$28,MATCH('דיווח פרטני'!G877,גיליון3!$T$14:$T$28,0),MATCH('דיווח פרטני'!C877,גיליון3!$U$13:$X$13,0)))," ",INDEX(גיליון3!$U$14:$X$28,MATCH('דיווח פרטני'!G877,גיליון3!$T$14:$T$28,0),MATCH('דיווח פרטני'!C877,גיליון3!$U$13:$X$13,0)))</f>
        <v xml:space="preserve"> </v>
      </c>
      <c r="I877" s="15"/>
      <c r="J877" s="15"/>
    </row>
    <row r="878" spans="1:10" ht="18" customHeight="1" thickBot="1" x14ac:dyDescent="0.35">
      <c r="A878" s="15"/>
      <c r="B878" s="15"/>
      <c r="C878" s="15"/>
      <c r="D878" s="15"/>
      <c r="E878" s="727"/>
      <c r="F878" s="15"/>
      <c r="G878" s="15"/>
      <c r="H878" s="58" t="str">
        <f t="array" ref="H878">IF(ISERROR(INDEX(גיליון3!$U$14:$X$28,MATCH('דיווח פרטני'!G878,גיליון3!$T$14:$T$28,0),MATCH('דיווח פרטני'!C878,גיליון3!$U$13:$X$13,0)))," ",INDEX(גיליון3!$U$14:$X$28,MATCH('דיווח פרטני'!G878,גיליון3!$T$14:$T$28,0),MATCH('דיווח פרטני'!C878,גיליון3!$U$13:$X$13,0)))</f>
        <v xml:space="preserve"> </v>
      </c>
      <c r="I878" s="15"/>
      <c r="J878" s="15"/>
    </row>
    <row r="879" spans="1:10" ht="18" customHeight="1" thickBot="1" x14ac:dyDescent="0.35">
      <c r="A879" s="15"/>
      <c r="B879" s="15"/>
      <c r="C879" s="15"/>
      <c r="D879" s="15"/>
      <c r="E879" s="727"/>
      <c r="F879" s="15"/>
      <c r="G879" s="15"/>
      <c r="H879" s="58" t="str">
        <f t="array" ref="H879">IF(ISERROR(INDEX(גיליון3!$U$14:$X$28,MATCH('דיווח פרטני'!G879,גיליון3!$T$14:$T$28,0),MATCH('דיווח פרטני'!C879,גיליון3!$U$13:$X$13,0)))," ",INDEX(גיליון3!$U$14:$X$28,MATCH('דיווח פרטני'!G879,גיליון3!$T$14:$T$28,0),MATCH('דיווח פרטני'!C879,גיליון3!$U$13:$X$13,0)))</f>
        <v xml:space="preserve"> </v>
      </c>
      <c r="I879" s="15"/>
      <c r="J879" s="15"/>
    </row>
    <row r="880" spans="1:10" ht="18" customHeight="1" thickBot="1" x14ac:dyDescent="0.35">
      <c r="A880" s="15"/>
      <c r="B880" s="15"/>
      <c r="C880" s="15"/>
      <c r="D880" s="15"/>
      <c r="E880" s="727"/>
      <c r="F880" s="15"/>
      <c r="G880" s="15"/>
      <c r="H880" s="58" t="str">
        <f t="array" ref="H880">IF(ISERROR(INDEX(גיליון3!$U$14:$X$28,MATCH('דיווח פרטני'!G880,גיליון3!$T$14:$T$28,0),MATCH('דיווח פרטני'!C880,גיליון3!$U$13:$X$13,0)))," ",INDEX(גיליון3!$U$14:$X$28,MATCH('דיווח פרטני'!G880,גיליון3!$T$14:$T$28,0),MATCH('דיווח פרטני'!C880,גיליון3!$U$13:$X$13,0)))</f>
        <v xml:space="preserve"> </v>
      </c>
      <c r="I880" s="15"/>
      <c r="J880" s="15"/>
    </row>
    <row r="881" spans="1:10" ht="18" customHeight="1" thickBot="1" x14ac:dyDescent="0.35">
      <c r="A881" s="15"/>
      <c r="B881" s="15"/>
      <c r="C881" s="15"/>
      <c r="D881" s="15"/>
      <c r="E881" s="727"/>
      <c r="F881" s="15"/>
      <c r="G881" s="15"/>
      <c r="H881" s="58" t="str">
        <f t="array" ref="H881">IF(ISERROR(INDEX(גיליון3!$U$14:$X$28,MATCH('דיווח פרטני'!G881,גיליון3!$T$14:$T$28,0),MATCH('דיווח פרטני'!C881,גיליון3!$U$13:$X$13,0)))," ",INDEX(גיליון3!$U$14:$X$28,MATCH('דיווח פרטני'!G881,גיליון3!$T$14:$T$28,0),MATCH('דיווח פרטני'!C881,גיליון3!$U$13:$X$13,0)))</f>
        <v xml:space="preserve"> </v>
      </c>
      <c r="I881" s="15"/>
      <c r="J881" s="15"/>
    </row>
    <row r="882" spans="1:10" ht="18" customHeight="1" thickBot="1" x14ac:dyDescent="0.35">
      <c r="A882" s="15"/>
      <c r="B882" s="15"/>
      <c r="C882" s="15"/>
      <c r="D882" s="15"/>
      <c r="E882" s="727"/>
      <c r="F882" s="15"/>
      <c r="G882" s="15"/>
      <c r="H882" s="58" t="str">
        <f t="array" ref="H882">IF(ISERROR(INDEX(גיליון3!$U$14:$X$28,MATCH('דיווח פרטני'!G882,גיליון3!$T$14:$T$28,0),MATCH('דיווח פרטני'!C882,גיליון3!$U$13:$X$13,0)))," ",INDEX(גיליון3!$U$14:$X$28,MATCH('דיווח פרטני'!G882,גיליון3!$T$14:$T$28,0),MATCH('דיווח פרטני'!C882,גיליון3!$U$13:$X$13,0)))</f>
        <v xml:space="preserve"> </v>
      </c>
      <c r="I882" s="15"/>
      <c r="J882" s="15"/>
    </row>
    <row r="883" spans="1:10" ht="18" customHeight="1" thickBot="1" x14ac:dyDescent="0.35">
      <c r="A883" s="15"/>
      <c r="B883" s="15"/>
      <c r="C883" s="15"/>
      <c r="D883" s="15"/>
      <c r="E883" s="727"/>
      <c r="F883" s="15"/>
      <c r="G883" s="15"/>
      <c r="H883" s="58" t="str">
        <f t="array" ref="H883">IF(ISERROR(INDEX(גיליון3!$U$14:$X$28,MATCH('דיווח פרטני'!G883,גיליון3!$T$14:$T$28,0),MATCH('דיווח פרטני'!C883,גיליון3!$U$13:$X$13,0)))," ",INDEX(גיליון3!$U$14:$X$28,MATCH('דיווח פרטני'!G883,גיליון3!$T$14:$T$28,0),MATCH('דיווח פרטני'!C883,גיליון3!$U$13:$X$13,0)))</f>
        <v xml:space="preserve"> </v>
      </c>
      <c r="I883" s="15"/>
      <c r="J883" s="15"/>
    </row>
    <row r="884" spans="1:10" ht="18" customHeight="1" thickBot="1" x14ac:dyDescent="0.35">
      <c r="A884" s="15"/>
      <c r="B884" s="15"/>
      <c r="C884" s="15"/>
      <c r="D884" s="15"/>
      <c r="E884" s="727"/>
      <c r="F884" s="15"/>
      <c r="G884" s="15"/>
      <c r="H884" s="58" t="str">
        <f t="array" ref="H884">IF(ISERROR(INDEX(גיליון3!$U$14:$X$28,MATCH('דיווח פרטני'!G884,גיליון3!$T$14:$T$28,0),MATCH('דיווח פרטני'!C884,גיליון3!$U$13:$X$13,0)))," ",INDEX(גיליון3!$U$14:$X$28,MATCH('דיווח פרטני'!G884,גיליון3!$T$14:$T$28,0),MATCH('דיווח פרטני'!C884,גיליון3!$U$13:$X$13,0)))</f>
        <v xml:space="preserve"> </v>
      </c>
      <c r="I884" s="15"/>
      <c r="J884" s="15"/>
    </row>
    <row r="885" spans="1:10" ht="18" customHeight="1" thickBot="1" x14ac:dyDescent="0.35">
      <c r="A885" s="15"/>
      <c r="B885" s="15"/>
      <c r="C885" s="15"/>
      <c r="D885" s="15"/>
      <c r="E885" s="727"/>
      <c r="F885" s="15"/>
      <c r="G885" s="15"/>
      <c r="H885" s="58" t="str">
        <f t="array" ref="H885">IF(ISERROR(INDEX(גיליון3!$U$14:$X$28,MATCH('דיווח פרטני'!G885,גיליון3!$T$14:$T$28,0),MATCH('דיווח פרטני'!C885,גיליון3!$U$13:$X$13,0)))," ",INDEX(גיליון3!$U$14:$X$28,MATCH('דיווח פרטני'!G885,גיליון3!$T$14:$T$28,0),MATCH('דיווח פרטני'!C885,גיליון3!$U$13:$X$13,0)))</f>
        <v xml:space="preserve"> </v>
      </c>
      <c r="I885" s="15"/>
      <c r="J885" s="15"/>
    </row>
    <row r="886" spans="1:10" ht="18" customHeight="1" thickBot="1" x14ac:dyDescent="0.35">
      <c r="A886" s="15"/>
      <c r="B886" s="15"/>
      <c r="C886" s="15"/>
      <c r="D886" s="15"/>
      <c r="E886" s="727"/>
      <c r="F886" s="15"/>
      <c r="G886" s="15"/>
      <c r="H886" s="58" t="str">
        <f t="array" ref="H886">IF(ISERROR(INDEX(גיליון3!$U$14:$X$28,MATCH('דיווח פרטני'!G886,גיליון3!$T$14:$T$28,0),MATCH('דיווח פרטני'!C886,גיליון3!$U$13:$X$13,0)))," ",INDEX(גיליון3!$U$14:$X$28,MATCH('דיווח פרטני'!G886,גיליון3!$T$14:$T$28,0),MATCH('דיווח פרטני'!C886,גיליון3!$U$13:$X$13,0)))</f>
        <v xml:space="preserve"> </v>
      </c>
      <c r="I886" s="15"/>
      <c r="J886" s="15"/>
    </row>
    <row r="887" spans="1:10" ht="18" customHeight="1" thickBot="1" x14ac:dyDescent="0.35">
      <c r="A887" s="15"/>
      <c r="B887" s="15"/>
      <c r="C887" s="15"/>
      <c r="D887" s="15"/>
      <c r="E887" s="727"/>
      <c r="F887" s="15"/>
      <c r="G887" s="15"/>
      <c r="H887" s="58" t="str">
        <f t="array" ref="H887">IF(ISERROR(INDEX(גיליון3!$U$14:$X$28,MATCH('דיווח פרטני'!G887,גיליון3!$T$14:$T$28,0),MATCH('דיווח פרטני'!C887,גיליון3!$U$13:$X$13,0)))," ",INDEX(גיליון3!$U$14:$X$28,MATCH('דיווח פרטני'!G887,גיליון3!$T$14:$T$28,0),MATCH('דיווח פרטני'!C887,גיליון3!$U$13:$X$13,0)))</f>
        <v xml:space="preserve"> </v>
      </c>
      <c r="I887" s="15"/>
      <c r="J887" s="15"/>
    </row>
    <row r="888" spans="1:10" ht="18" customHeight="1" thickBot="1" x14ac:dyDescent="0.35">
      <c r="A888" s="15"/>
      <c r="B888" s="15"/>
      <c r="C888" s="15"/>
      <c r="D888" s="15"/>
      <c r="E888" s="727"/>
      <c r="F888" s="15"/>
      <c r="G888" s="15"/>
      <c r="H888" s="58" t="str">
        <f t="array" ref="H888">IF(ISERROR(INDEX(גיליון3!$U$14:$X$28,MATCH('דיווח פרטני'!G888,גיליון3!$T$14:$T$28,0),MATCH('דיווח פרטני'!C888,גיליון3!$U$13:$X$13,0)))," ",INDEX(גיליון3!$U$14:$X$28,MATCH('דיווח פרטני'!G888,גיליון3!$T$14:$T$28,0),MATCH('דיווח פרטני'!C888,גיליון3!$U$13:$X$13,0)))</f>
        <v xml:space="preserve"> </v>
      </c>
      <c r="I888" s="15"/>
      <c r="J888" s="15"/>
    </row>
    <row r="889" spans="1:10" ht="18" customHeight="1" thickBot="1" x14ac:dyDescent="0.35">
      <c r="A889" s="15"/>
      <c r="B889" s="15"/>
      <c r="C889" s="15"/>
      <c r="D889" s="15"/>
      <c r="E889" s="727"/>
      <c r="F889" s="15"/>
      <c r="G889" s="15"/>
      <c r="H889" s="58" t="str">
        <f t="array" ref="H889">IF(ISERROR(INDEX(גיליון3!$U$14:$X$28,MATCH('דיווח פרטני'!G889,גיליון3!$T$14:$T$28,0),MATCH('דיווח פרטני'!C889,גיליון3!$U$13:$X$13,0)))," ",INDEX(גיליון3!$U$14:$X$28,MATCH('דיווח פרטני'!G889,גיליון3!$T$14:$T$28,0),MATCH('דיווח פרטני'!C889,גיליון3!$U$13:$X$13,0)))</f>
        <v xml:space="preserve"> </v>
      </c>
      <c r="I889" s="15"/>
      <c r="J889" s="15"/>
    </row>
    <row r="890" spans="1:10" ht="18" customHeight="1" thickBot="1" x14ac:dyDescent="0.35">
      <c r="A890" s="15"/>
      <c r="B890" s="15"/>
      <c r="C890" s="15"/>
      <c r="D890" s="15"/>
      <c r="E890" s="727"/>
      <c r="F890" s="15"/>
      <c r="G890" s="15"/>
      <c r="H890" s="58" t="str">
        <f t="array" ref="H890">IF(ISERROR(INDEX(גיליון3!$U$14:$X$28,MATCH('דיווח פרטני'!G890,גיליון3!$T$14:$T$28,0),MATCH('דיווח פרטני'!C890,גיליון3!$U$13:$X$13,0)))," ",INDEX(גיליון3!$U$14:$X$28,MATCH('דיווח פרטני'!G890,גיליון3!$T$14:$T$28,0),MATCH('דיווח פרטני'!C890,גיליון3!$U$13:$X$13,0)))</f>
        <v xml:space="preserve"> </v>
      </c>
      <c r="I890" s="15"/>
      <c r="J890" s="15"/>
    </row>
    <row r="891" spans="1:10" ht="18" customHeight="1" thickBot="1" x14ac:dyDescent="0.35">
      <c r="A891" s="15"/>
      <c r="B891" s="15"/>
      <c r="C891" s="15"/>
      <c r="D891" s="15"/>
      <c r="E891" s="727"/>
      <c r="F891" s="15"/>
      <c r="G891" s="15"/>
      <c r="H891" s="58" t="str">
        <f t="array" ref="H891">IF(ISERROR(INDEX(גיליון3!$U$14:$X$28,MATCH('דיווח פרטני'!G891,גיליון3!$T$14:$T$28,0),MATCH('דיווח פרטני'!C891,גיליון3!$U$13:$X$13,0)))," ",INDEX(גיליון3!$U$14:$X$28,MATCH('דיווח פרטני'!G891,גיליון3!$T$14:$T$28,0),MATCH('דיווח פרטני'!C891,גיליון3!$U$13:$X$13,0)))</f>
        <v xml:space="preserve"> </v>
      </c>
      <c r="I891" s="15"/>
      <c r="J891" s="15"/>
    </row>
    <row r="892" spans="1:10" ht="18" customHeight="1" thickBot="1" x14ac:dyDescent="0.35">
      <c r="A892" s="15"/>
      <c r="B892" s="15"/>
      <c r="C892" s="15"/>
      <c r="D892" s="15"/>
      <c r="E892" s="727"/>
      <c r="F892" s="15"/>
      <c r="G892" s="15"/>
      <c r="H892" s="58" t="str">
        <f t="array" ref="H892">IF(ISERROR(INDEX(גיליון3!$U$14:$X$28,MATCH('דיווח פרטני'!G892,גיליון3!$T$14:$T$28,0),MATCH('דיווח פרטני'!C892,גיליון3!$U$13:$X$13,0)))," ",INDEX(גיליון3!$U$14:$X$28,MATCH('דיווח פרטני'!G892,גיליון3!$T$14:$T$28,0),MATCH('דיווח פרטני'!C892,גיליון3!$U$13:$X$13,0)))</f>
        <v xml:space="preserve"> </v>
      </c>
      <c r="I892" s="15"/>
      <c r="J892" s="15"/>
    </row>
    <row r="893" spans="1:10" ht="18" customHeight="1" thickBot="1" x14ac:dyDescent="0.35">
      <c r="A893" s="15"/>
      <c r="B893" s="15"/>
      <c r="C893" s="15"/>
      <c r="D893" s="15"/>
      <c r="E893" s="727"/>
      <c r="F893" s="15"/>
      <c r="G893" s="15"/>
      <c r="H893" s="58" t="str">
        <f t="array" ref="H893">IF(ISERROR(INDEX(גיליון3!$U$14:$X$28,MATCH('דיווח פרטני'!G893,גיליון3!$T$14:$T$28,0),MATCH('דיווח פרטני'!C893,גיליון3!$U$13:$X$13,0)))," ",INDEX(גיליון3!$U$14:$X$28,MATCH('דיווח פרטני'!G893,גיליון3!$T$14:$T$28,0),MATCH('דיווח פרטני'!C893,גיליון3!$U$13:$X$13,0)))</f>
        <v xml:space="preserve"> </v>
      </c>
      <c r="I893" s="15"/>
      <c r="J893" s="15"/>
    </row>
    <row r="894" spans="1:10" ht="18" customHeight="1" thickBot="1" x14ac:dyDescent="0.35">
      <c r="A894" s="15"/>
      <c r="B894" s="15"/>
      <c r="C894" s="15"/>
      <c r="D894" s="15"/>
      <c r="E894" s="727"/>
      <c r="F894" s="15"/>
      <c r="G894" s="15"/>
      <c r="H894" s="58" t="str">
        <f t="array" ref="H894">IF(ISERROR(INDEX(גיליון3!$U$14:$X$28,MATCH('דיווח פרטני'!G894,גיליון3!$T$14:$T$28,0),MATCH('דיווח פרטני'!C894,גיליון3!$U$13:$X$13,0)))," ",INDEX(גיליון3!$U$14:$X$28,MATCH('דיווח פרטני'!G894,גיליון3!$T$14:$T$28,0),MATCH('דיווח פרטני'!C894,גיליון3!$U$13:$X$13,0)))</f>
        <v xml:space="preserve"> </v>
      </c>
      <c r="I894" s="15"/>
      <c r="J894" s="15"/>
    </row>
    <row r="895" spans="1:10" ht="18" customHeight="1" thickBot="1" x14ac:dyDescent="0.35">
      <c r="A895" s="15"/>
      <c r="B895" s="15"/>
      <c r="C895" s="15"/>
      <c r="D895" s="15"/>
      <c r="E895" s="727"/>
      <c r="F895" s="15"/>
      <c r="G895" s="15"/>
      <c r="H895" s="58" t="str">
        <f t="array" ref="H895">IF(ISERROR(INDEX(גיליון3!$U$14:$X$28,MATCH('דיווח פרטני'!G895,גיליון3!$T$14:$T$28,0),MATCH('דיווח פרטני'!C895,גיליון3!$U$13:$X$13,0)))," ",INDEX(גיליון3!$U$14:$X$28,MATCH('דיווח פרטני'!G895,גיליון3!$T$14:$T$28,0),MATCH('דיווח פרטני'!C895,גיליון3!$U$13:$X$13,0)))</f>
        <v xml:space="preserve"> </v>
      </c>
      <c r="I895" s="15"/>
      <c r="J895" s="15"/>
    </row>
    <row r="896" spans="1:10" ht="18" customHeight="1" thickBot="1" x14ac:dyDescent="0.35">
      <c r="A896" s="15"/>
      <c r="B896" s="15"/>
      <c r="C896" s="15"/>
      <c r="D896" s="15"/>
      <c r="E896" s="727"/>
      <c r="F896" s="15"/>
      <c r="G896" s="15"/>
      <c r="H896" s="58" t="str">
        <f t="array" ref="H896">IF(ISERROR(INDEX(גיליון3!$U$14:$X$28,MATCH('דיווח פרטני'!G896,גיליון3!$T$14:$T$28,0),MATCH('דיווח פרטני'!C896,גיליון3!$U$13:$X$13,0)))," ",INDEX(גיליון3!$U$14:$X$28,MATCH('דיווח פרטני'!G896,גיליון3!$T$14:$T$28,0),MATCH('דיווח פרטני'!C896,גיליון3!$U$13:$X$13,0)))</f>
        <v xml:space="preserve"> </v>
      </c>
      <c r="I896" s="15"/>
      <c r="J896" s="15"/>
    </row>
    <row r="897" spans="1:10" ht="18" customHeight="1" thickBot="1" x14ac:dyDescent="0.35">
      <c r="A897" s="15"/>
      <c r="B897" s="15"/>
      <c r="C897" s="15"/>
      <c r="D897" s="15"/>
      <c r="E897" s="727"/>
      <c r="F897" s="15"/>
      <c r="G897" s="15"/>
      <c r="H897" s="58" t="str">
        <f t="array" ref="H897">IF(ISERROR(INDEX(גיליון3!$U$14:$X$28,MATCH('דיווח פרטני'!G897,גיליון3!$T$14:$T$28,0),MATCH('דיווח פרטני'!C897,גיליון3!$U$13:$X$13,0)))," ",INDEX(גיליון3!$U$14:$X$28,MATCH('דיווח פרטני'!G897,גיליון3!$T$14:$T$28,0),MATCH('דיווח פרטני'!C897,גיליון3!$U$13:$X$13,0)))</f>
        <v xml:space="preserve"> </v>
      </c>
      <c r="I897" s="15"/>
      <c r="J897" s="15"/>
    </row>
    <row r="898" spans="1:10" ht="18" customHeight="1" thickBot="1" x14ac:dyDescent="0.35">
      <c r="A898" s="15"/>
      <c r="B898" s="15"/>
      <c r="C898" s="15"/>
      <c r="D898" s="15"/>
      <c r="E898" s="727"/>
      <c r="F898" s="15"/>
      <c r="G898" s="15"/>
      <c r="H898" s="58" t="str">
        <f t="array" ref="H898">IF(ISERROR(INDEX(גיליון3!$U$14:$X$28,MATCH('דיווח פרטני'!G898,גיליון3!$T$14:$T$28,0),MATCH('דיווח פרטני'!C898,גיליון3!$U$13:$X$13,0)))," ",INDEX(גיליון3!$U$14:$X$28,MATCH('דיווח פרטני'!G898,גיליון3!$T$14:$T$28,0),MATCH('דיווח פרטני'!C898,גיליון3!$U$13:$X$13,0)))</f>
        <v xml:space="preserve"> </v>
      </c>
      <c r="I898" s="15"/>
      <c r="J898" s="15"/>
    </row>
    <row r="899" spans="1:10" ht="18" customHeight="1" thickBot="1" x14ac:dyDescent="0.35">
      <c r="A899" s="15"/>
      <c r="B899" s="15"/>
      <c r="C899" s="15"/>
      <c r="D899" s="15"/>
      <c r="E899" s="727"/>
      <c r="F899" s="15"/>
      <c r="G899" s="15"/>
      <c r="H899" s="58" t="str">
        <f t="array" ref="H899">IF(ISERROR(INDEX(גיליון3!$U$14:$X$28,MATCH('דיווח פרטני'!G899,גיליון3!$T$14:$T$28,0),MATCH('דיווח פרטני'!C899,גיליון3!$U$13:$X$13,0)))," ",INDEX(גיליון3!$U$14:$X$28,MATCH('דיווח פרטני'!G899,גיליון3!$T$14:$T$28,0),MATCH('דיווח פרטני'!C899,גיליון3!$U$13:$X$13,0)))</f>
        <v xml:space="preserve"> </v>
      </c>
      <c r="I899" s="15"/>
      <c r="J899" s="15"/>
    </row>
    <row r="900" spans="1:10" ht="18" customHeight="1" thickBot="1" x14ac:dyDescent="0.35">
      <c r="A900" s="15"/>
      <c r="B900" s="15"/>
      <c r="C900" s="15"/>
      <c r="D900" s="15"/>
      <c r="E900" s="727"/>
      <c r="F900" s="15"/>
      <c r="G900" s="15"/>
      <c r="H900" s="58" t="str">
        <f t="array" ref="H900">IF(ISERROR(INDEX(גיליון3!$U$14:$X$28,MATCH('דיווח פרטני'!G900,גיליון3!$T$14:$T$28,0),MATCH('דיווח פרטני'!C900,גיליון3!$U$13:$X$13,0)))," ",INDEX(גיליון3!$U$14:$X$28,MATCH('דיווח פרטני'!G900,גיליון3!$T$14:$T$28,0),MATCH('דיווח פרטני'!C900,גיליון3!$U$13:$X$13,0)))</f>
        <v xml:space="preserve"> </v>
      </c>
      <c r="I900" s="15"/>
      <c r="J900" s="15"/>
    </row>
    <row r="901" spans="1:10" ht="18" customHeight="1" thickBot="1" x14ac:dyDescent="0.35">
      <c r="A901" s="15"/>
      <c r="B901" s="15"/>
      <c r="C901" s="15"/>
      <c r="D901" s="15"/>
      <c r="E901" s="727"/>
      <c r="F901" s="15"/>
      <c r="G901" s="15"/>
      <c r="H901" s="58" t="str">
        <f t="array" ref="H901">IF(ISERROR(INDEX(גיליון3!$U$14:$X$28,MATCH('דיווח פרטני'!G901,גיליון3!$T$14:$T$28,0),MATCH('דיווח פרטני'!C901,גיליון3!$U$13:$X$13,0)))," ",INDEX(גיליון3!$U$14:$X$28,MATCH('דיווח פרטני'!G901,גיליון3!$T$14:$T$28,0),MATCH('דיווח פרטני'!C901,גיליון3!$U$13:$X$13,0)))</f>
        <v xml:space="preserve"> </v>
      </c>
      <c r="I901" s="15"/>
      <c r="J901" s="15"/>
    </row>
    <row r="902" spans="1:10" ht="18" customHeight="1" thickBot="1" x14ac:dyDescent="0.35">
      <c r="A902" s="15"/>
      <c r="B902" s="15"/>
      <c r="C902" s="15"/>
      <c r="D902" s="15"/>
      <c r="E902" s="727"/>
      <c r="F902" s="15"/>
      <c r="G902" s="15"/>
      <c r="H902" s="58" t="str">
        <f t="array" ref="H902">IF(ISERROR(INDEX(גיליון3!$U$14:$X$28,MATCH('דיווח פרטני'!G902,גיליון3!$T$14:$T$28,0),MATCH('דיווח פרטני'!C902,גיליון3!$U$13:$X$13,0)))," ",INDEX(גיליון3!$U$14:$X$28,MATCH('דיווח פרטני'!G902,גיליון3!$T$14:$T$28,0),MATCH('דיווח פרטני'!C902,גיליון3!$U$13:$X$13,0)))</f>
        <v xml:space="preserve"> </v>
      </c>
      <c r="I902" s="15"/>
      <c r="J902" s="15"/>
    </row>
    <row r="903" spans="1:10" ht="18" customHeight="1" thickBot="1" x14ac:dyDescent="0.35">
      <c r="A903" s="15"/>
      <c r="B903" s="15"/>
      <c r="C903" s="15"/>
      <c r="D903" s="15"/>
      <c r="E903" s="727"/>
      <c r="F903" s="15"/>
      <c r="G903" s="15"/>
      <c r="H903" s="58" t="str">
        <f t="array" ref="H903">IF(ISERROR(INDEX(גיליון3!$U$14:$X$28,MATCH('דיווח פרטני'!G903,גיליון3!$T$14:$T$28,0),MATCH('דיווח פרטני'!C903,גיליון3!$U$13:$X$13,0)))," ",INDEX(גיליון3!$U$14:$X$28,MATCH('דיווח פרטני'!G903,גיליון3!$T$14:$T$28,0),MATCH('דיווח פרטני'!C903,גיליון3!$U$13:$X$13,0)))</f>
        <v xml:space="preserve"> </v>
      </c>
      <c r="I903" s="15"/>
      <c r="J903" s="15"/>
    </row>
    <row r="904" spans="1:10" ht="18" customHeight="1" thickBot="1" x14ac:dyDescent="0.35">
      <c r="A904" s="15"/>
      <c r="B904" s="15"/>
      <c r="C904" s="15"/>
      <c r="D904" s="15"/>
      <c r="E904" s="727"/>
      <c r="F904" s="15"/>
      <c r="G904" s="15"/>
      <c r="H904" s="58" t="str">
        <f t="array" ref="H904">IF(ISERROR(INDEX(גיליון3!$U$14:$X$28,MATCH('דיווח פרטני'!G904,גיליון3!$T$14:$T$28,0),MATCH('דיווח פרטני'!C904,גיליון3!$U$13:$X$13,0)))," ",INDEX(גיליון3!$U$14:$X$28,MATCH('דיווח פרטני'!G904,גיליון3!$T$14:$T$28,0),MATCH('דיווח פרטני'!C904,גיליון3!$U$13:$X$13,0)))</f>
        <v xml:space="preserve"> </v>
      </c>
      <c r="I904" s="15"/>
      <c r="J904" s="15"/>
    </row>
    <row r="905" spans="1:10" ht="18" customHeight="1" thickBot="1" x14ac:dyDescent="0.35">
      <c r="A905" s="15"/>
      <c r="B905" s="15"/>
      <c r="C905" s="15"/>
      <c r="D905" s="15"/>
      <c r="E905" s="727"/>
      <c r="F905" s="15"/>
      <c r="G905" s="15"/>
      <c r="H905" s="58" t="str">
        <f t="array" ref="H905">IF(ISERROR(INDEX(גיליון3!$U$14:$X$28,MATCH('דיווח פרטני'!G905,גיליון3!$T$14:$T$28,0),MATCH('דיווח פרטני'!C905,גיליון3!$U$13:$X$13,0)))," ",INDEX(גיליון3!$U$14:$X$28,MATCH('דיווח פרטני'!G905,גיליון3!$T$14:$T$28,0),MATCH('דיווח פרטני'!C905,גיליון3!$U$13:$X$13,0)))</f>
        <v xml:space="preserve"> </v>
      </c>
      <c r="I905" s="15"/>
      <c r="J905" s="15"/>
    </row>
    <row r="906" spans="1:10" ht="18" customHeight="1" thickBot="1" x14ac:dyDescent="0.35">
      <c r="A906" s="15"/>
      <c r="B906" s="15"/>
      <c r="C906" s="15"/>
      <c r="D906" s="15"/>
      <c r="E906" s="727"/>
      <c r="F906" s="15"/>
      <c r="G906" s="15"/>
      <c r="H906" s="58" t="str">
        <f t="array" ref="H906">IF(ISERROR(INDEX(גיליון3!$U$14:$X$28,MATCH('דיווח פרטני'!G906,גיליון3!$T$14:$T$28,0),MATCH('דיווח פרטני'!C906,גיליון3!$U$13:$X$13,0)))," ",INDEX(גיליון3!$U$14:$X$28,MATCH('דיווח פרטני'!G906,גיליון3!$T$14:$T$28,0),MATCH('דיווח פרטני'!C906,גיליון3!$U$13:$X$13,0)))</f>
        <v xml:space="preserve"> </v>
      </c>
      <c r="I906" s="15"/>
      <c r="J906" s="15"/>
    </row>
    <row r="907" spans="1:10" ht="18" customHeight="1" thickBot="1" x14ac:dyDescent="0.35">
      <c r="A907" s="15"/>
      <c r="B907" s="15"/>
      <c r="C907" s="15"/>
      <c r="D907" s="15"/>
      <c r="E907" s="727"/>
      <c r="F907" s="15"/>
      <c r="G907" s="15"/>
      <c r="H907" s="58" t="str">
        <f t="array" ref="H907">IF(ISERROR(INDEX(גיליון3!$U$14:$X$28,MATCH('דיווח פרטני'!G907,גיליון3!$T$14:$T$28,0),MATCH('דיווח פרטני'!C907,גיליון3!$U$13:$X$13,0)))," ",INDEX(גיליון3!$U$14:$X$28,MATCH('דיווח פרטני'!G907,גיליון3!$T$14:$T$28,0),MATCH('דיווח פרטני'!C907,גיליון3!$U$13:$X$13,0)))</f>
        <v xml:space="preserve"> </v>
      </c>
      <c r="I907" s="15"/>
      <c r="J907" s="15"/>
    </row>
    <row r="908" spans="1:10" ht="18" customHeight="1" thickBot="1" x14ac:dyDescent="0.35">
      <c r="A908" s="15"/>
      <c r="B908" s="15"/>
      <c r="C908" s="15"/>
      <c r="D908" s="15"/>
      <c r="E908" s="727"/>
      <c r="F908" s="15"/>
      <c r="G908" s="15"/>
      <c r="H908" s="58" t="str">
        <f t="array" ref="H908">IF(ISERROR(INDEX(גיליון3!$U$14:$X$28,MATCH('דיווח פרטני'!G908,גיליון3!$T$14:$T$28,0),MATCH('דיווח פרטני'!C908,גיליון3!$U$13:$X$13,0)))," ",INDEX(גיליון3!$U$14:$X$28,MATCH('דיווח פרטני'!G908,גיליון3!$T$14:$T$28,0),MATCH('דיווח פרטני'!C908,גיליון3!$U$13:$X$13,0)))</f>
        <v xml:space="preserve"> </v>
      </c>
      <c r="I908" s="15"/>
      <c r="J908" s="15"/>
    </row>
    <row r="909" spans="1:10" ht="18" customHeight="1" thickBot="1" x14ac:dyDescent="0.35">
      <c r="A909" s="15"/>
      <c r="B909" s="15"/>
      <c r="C909" s="15"/>
      <c r="D909" s="15"/>
      <c r="E909" s="727"/>
      <c r="F909" s="15"/>
      <c r="G909" s="15"/>
      <c r="H909" s="58" t="str">
        <f t="array" ref="H909">IF(ISERROR(INDEX(גיליון3!$U$14:$X$28,MATCH('דיווח פרטני'!G909,גיליון3!$T$14:$T$28,0),MATCH('דיווח פרטני'!C909,גיליון3!$U$13:$X$13,0)))," ",INDEX(גיליון3!$U$14:$X$28,MATCH('דיווח פרטני'!G909,גיליון3!$T$14:$T$28,0),MATCH('דיווח פרטני'!C909,גיליון3!$U$13:$X$13,0)))</f>
        <v xml:space="preserve"> </v>
      </c>
      <c r="I909" s="15"/>
      <c r="J909" s="15"/>
    </row>
    <row r="910" spans="1:10" ht="18" customHeight="1" thickBot="1" x14ac:dyDescent="0.35">
      <c r="A910" s="15"/>
      <c r="B910" s="15"/>
      <c r="C910" s="15"/>
      <c r="D910" s="15"/>
      <c r="E910" s="727"/>
      <c r="F910" s="15"/>
      <c r="G910" s="15"/>
      <c r="H910" s="58" t="str">
        <f t="array" ref="H910">IF(ISERROR(INDEX(גיליון3!$U$14:$X$28,MATCH('דיווח פרטני'!G910,גיליון3!$T$14:$T$28,0),MATCH('דיווח פרטני'!C910,גיליון3!$U$13:$X$13,0)))," ",INDEX(גיליון3!$U$14:$X$28,MATCH('דיווח פרטני'!G910,גיליון3!$T$14:$T$28,0),MATCH('דיווח פרטני'!C910,גיליון3!$U$13:$X$13,0)))</f>
        <v xml:space="preserve"> </v>
      </c>
      <c r="I910" s="15"/>
      <c r="J910" s="15"/>
    </row>
    <row r="911" spans="1:10" ht="18" customHeight="1" thickBot="1" x14ac:dyDescent="0.35">
      <c r="A911" s="15"/>
      <c r="B911" s="15"/>
      <c r="C911" s="15"/>
      <c r="D911" s="15"/>
      <c r="E911" s="727"/>
      <c r="F911" s="15"/>
      <c r="G911" s="15"/>
      <c r="H911" s="58" t="str">
        <f t="array" ref="H911">IF(ISERROR(INDEX(גיליון3!$U$14:$X$28,MATCH('דיווח פרטני'!G911,גיליון3!$T$14:$T$28,0),MATCH('דיווח פרטני'!C911,גיליון3!$U$13:$X$13,0)))," ",INDEX(גיליון3!$U$14:$X$28,MATCH('דיווח פרטני'!G911,גיליון3!$T$14:$T$28,0),MATCH('דיווח פרטני'!C911,גיליון3!$U$13:$X$13,0)))</f>
        <v xml:space="preserve"> </v>
      </c>
      <c r="I911" s="15"/>
      <c r="J911" s="15"/>
    </row>
    <row r="912" spans="1:10" ht="18" customHeight="1" thickBot="1" x14ac:dyDescent="0.35">
      <c r="A912" s="15"/>
      <c r="B912" s="15"/>
      <c r="C912" s="15"/>
      <c r="D912" s="15"/>
      <c r="E912" s="727"/>
      <c r="F912" s="15"/>
      <c r="G912" s="15"/>
      <c r="H912" s="58" t="str">
        <f t="array" ref="H912">IF(ISERROR(INDEX(גיליון3!$U$14:$X$28,MATCH('דיווח פרטני'!G912,גיליון3!$T$14:$T$28,0),MATCH('דיווח פרטני'!C912,גיליון3!$U$13:$X$13,0)))," ",INDEX(גיליון3!$U$14:$X$28,MATCH('דיווח פרטני'!G912,גיליון3!$T$14:$T$28,0),MATCH('דיווח פרטני'!C912,גיליון3!$U$13:$X$13,0)))</f>
        <v xml:space="preserve"> </v>
      </c>
      <c r="I912" s="15"/>
      <c r="J912" s="15"/>
    </row>
    <row r="913" spans="1:10" ht="18" customHeight="1" thickBot="1" x14ac:dyDescent="0.35">
      <c r="A913" s="15"/>
      <c r="B913" s="15"/>
      <c r="C913" s="15"/>
      <c r="D913" s="15"/>
      <c r="E913" s="727"/>
      <c r="F913" s="15"/>
      <c r="G913" s="15"/>
      <c r="H913" s="58" t="str">
        <f t="array" ref="H913">IF(ISERROR(INDEX(גיליון3!$U$14:$X$28,MATCH('דיווח פרטני'!G913,גיליון3!$T$14:$T$28,0),MATCH('דיווח פרטני'!C913,גיליון3!$U$13:$X$13,0)))," ",INDEX(גיליון3!$U$14:$X$28,MATCH('דיווח פרטני'!G913,גיליון3!$T$14:$T$28,0),MATCH('דיווח פרטני'!C913,גיליון3!$U$13:$X$13,0)))</f>
        <v xml:space="preserve"> </v>
      </c>
      <c r="I913" s="15"/>
      <c r="J913" s="15"/>
    </row>
    <row r="914" spans="1:10" ht="18" customHeight="1" thickBot="1" x14ac:dyDescent="0.35">
      <c r="A914" s="15"/>
      <c r="B914" s="15"/>
      <c r="C914" s="15"/>
      <c r="D914" s="15"/>
      <c r="E914" s="727"/>
      <c r="F914" s="15"/>
      <c r="G914" s="15"/>
      <c r="H914" s="58" t="str">
        <f t="array" ref="H914">IF(ISERROR(INDEX(גיליון3!$U$14:$X$28,MATCH('דיווח פרטני'!G914,גיליון3!$T$14:$T$28,0),MATCH('דיווח פרטני'!C914,גיליון3!$U$13:$X$13,0)))," ",INDEX(גיליון3!$U$14:$X$28,MATCH('דיווח פרטני'!G914,גיליון3!$T$14:$T$28,0),MATCH('דיווח פרטני'!C914,גיליון3!$U$13:$X$13,0)))</f>
        <v xml:space="preserve"> </v>
      </c>
      <c r="I914" s="15"/>
      <c r="J914" s="15"/>
    </row>
    <row r="915" spans="1:10" ht="18" customHeight="1" thickBot="1" x14ac:dyDescent="0.35">
      <c r="A915" s="15"/>
      <c r="B915" s="15"/>
      <c r="C915" s="15"/>
      <c r="D915" s="15"/>
      <c r="E915" s="727"/>
      <c r="F915" s="15"/>
      <c r="G915" s="15"/>
      <c r="H915" s="58" t="str">
        <f t="array" ref="H915">IF(ISERROR(INDEX(גיליון3!$U$14:$X$28,MATCH('דיווח פרטני'!G915,גיליון3!$T$14:$T$28,0),MATCH('דיווח פרטני'!C915,גיליון3!$U$13:$X$13,0)))," ",INDEX(גיליון3!$U$14:$X$28,MATCH('דיווח פרטני'!G915,גיליון3!$T$14:$T$28,0),MATCH('דיווח פרטני'!C915,גיליון3!$U$13:$X$13,0)))</f>
        <v xml:space="preserve"> </v>
      </c>
      <c r="I915" s="15"/>
      <c r="J915" s="15"/>
    </row>
    <row r="916" spans="1:10" ht="18" customHeight="1" thickBot="1" x14ac:dyDescent="0.35">
      <c r="A916" s="15"/>
      <c r="B916" s="15"/>
      <c r="C916" s="15"/>
      <c r="D916" s="15"/>
      <c r="E916" s="727"/>
      <c r="F916" s="15"/>
      <c r="G916" s="15"/>
      <c r="H916" s="58" t="str">
        <f t="array" ref="H916">IF(ISERROR(INDEX(גיליון3!$U$14:$X$28,MATCH('דיווח פרטני'!G916,גיליון3!$T$14:$T$28,0),MATCH('דיווח פרטני'!C916,גיליון3!$U$13:$X$13,0)))," ",INDEX(גיליון3!$U$14:$X$28,MATCH('דיווח פרטני'!G916,גיליון3!$T$14:$T$28,0),MATCH('דיווח פרטני'!C916,גיליון3!$U$13:$X$13,0)))</f>
        <v xml:space="preserve"> </v>
      </c>
      <c r="I916" s="15"/>
      <c r="J916" s="15"/>
    </row>
    <row r="917" spans="1:10" ht="18" customHeight="1" thickBot="1" x14ac:dyDescent="0.35">
      <c r="A917" s="15"/>
      <c r="B917" s="15"/>
      <c r="C917" s="15"/>
      <c r="D917" s="15"/>
      <c r="E917" s="727"/>
      <c r="F917" s="15"/>
      <c r="G917" s="15"/>
      <c r="H917" s="58" t="str">
        <f t="array" ref="H917">IF(ISERROR(INDEX(גיליון3!$U$14:$X$28,MATCH('דיווח פרטני'!G917,גיליון3!$T$14:$T$28,0),MATCH('דיווח פרטני'!C917,גיליון3!$U$13:$X$13,0)))," ",INDEX(גיליון3!$U$14:$X$28,MATCH('דיווח פרטני'!G917,גיליון3!$T$14:$T$28,0),MATCH('דיווח פרטני'!C917,גיליון3!$U$13:$X$13,0)))</f>
        <v xml:space="preserve"> </v>
      </c>
      <c r="I917" s="15"/>
      <c r="J917" s="15"/>
    </row>
    <row r="918" spans="1:10" ht="18" customHeight="1" thickBot="1" x14ac:dyDescent="0.35">
      <c r="A918" s="15"/>
      <c r="B918" s="15"/>
      <c r="C918" s="15"/>
      <c r="D918" s="15"/>
      <c r="E918" s="727"/>
      <c r="F918" s="15"/>
      <c r="G918" s="15"/>
      <c r="H918" s="58" t="str">
        <f t="array" ref="H918">IF(ISERROR(INDEX(גיליון3!$U$14:$X$28,MATCH('דיווח פרטני'!G918,גיליון3!$T$14:$T$28,0),MATCH('דיווח פרטני'!C918,גיליון3!$U$13:$X$13,0)))," ",INDEX(גיליון3!$U$14:$X$28,MATCH('דיווח פרטני'!G918,גיליון3!$T$14:$T$28,0),MATCH('דיווח פרטני'!C918,גיליון3!$U$13:$X$13,0)))</f>
        <v xml:space="preserve"> </v>
      </c>
      <c r="I918" s="15"/>
      <c r="J918" s="15"/>
    </row>
    <row r="919" spans="1:10" ht="18" customHeight="1" thickBot="1" x14ac:dyDescent="0.35">
      <c r="A919" s="15"/>
      <c r="B919" s="15"/>
      <c r="C919" s="15"/>
      <c r="D919" s="15"/>
      <c r="E919" s="727"/>
      <c r="F919" s="15"/>
      <c r="G919" s="15"/>
      <c r="H919" s="58" t="str">
        <f t="array" ref="H919">IF(ISERROR(INDEX(גיליון3!$U$14:$X$28,MATCH('דיווח פרטני'!G919,גיליון3!$T$14:$T$28,0),MATCH('דיווח פרטני'!C919,גיליון3!$U$13:$X$13,0)))," ",INDEX(גיליון3!$U$14:$X$28,MATCH('דיווח פרטני'!G919,גיליון3!$T$14:$T$28,0),MATCH('דיווח פרטני'!C919,גיליון3!$U$13:$X$13,0)))</f>
        <v xml:space="preserve"> </v>
      </c>
      <c r="I919" s="15"/>
      <c r="J919" s="15"/>
    </row>
    <row r="920" spans="1:10" ht="18" customHeight="1" thickBot="1" x14ac:dyDescent="0.35">
      <c r="A920" s="15"/>
      <c r="B920" s="15"/>
      <c r="C920" s="15"/>
      <c r="D920" s="15"/>
      <c r="E920" s="727"/>
      <c r="F920" s="15"/>
      <c r="G920" s="15"/>
      <c r="H920" s="58" t="str">
        <f t="array" ref="H920">IF(ISERROR(INDEX(גיליון3!$U$14:$X$28,MATCH('דיווח פרטני'!G920,גיליון3!$T$14:$T$28,0),MATCH('דיווח פרטני'!C920,גיליון3!$U$13:$X$13,0)))," ",INDEX(גיליון3!$U$14:$X$28,MATCH('דיווח פרטני'!G920,גיליון3!$T$14:$T$28,0),MATCH('דיווח פרטני'!C920,גיליון3!$U$13:$X$13,0)))</f>
        <v xml:space="preserve"> </v>
      </c>
      <c r="I920" s="15"/>
      <c r="J920" s="15"/>
    </row>
    <row r="921" spans="1:10" ht="18" customHeight="1" thickBot="1" x14ac:dyDescent="0.35">
      <c r="A921" s="15"/>
      <c r="B921" s="15"/>
      <c r="C921" s="15"/>
      <c r="D921" s="15"/>
      <c r="E921" s="727"/>
      <c r="F921" s="15"/>
      <c r="G921" s="15"/>
      <c r="H921" s="58" t="str">
        <f t="array" ref="H921">IF(ISERROR(INDEX(גיליון3!$U$14:$X$28,MATCH('דיווח פרטני'!G921,גיליון3!$T$14:$T$28,0),MATCH('דיווח פרטני'!C921,גיליון3!$U$13:$X$13,0)))," ",INDEX(גיליון3!$U$14:$X$28,MATCH('דיווח פרטני'!G921,גיליון3!$T$14:$T$28,0),MATCH('דיווח פרטני'!C921,גיליון3!$U$13:$X$13,0)))</f>
        <v xml:space="preserve"> </v>
      </c>
      <c r="I921" s="15"/>
      <c r="J921" s="15"/>
    </row>
    <row r="922" spans="1:10" ht="18" customHeight="1" thickBot="1" x14ac:dyDescent="0.35">
      <c r="A922" s="15"/>
      <c r="B922" s="15"/>
      <c r="C922" s="15"/>
      <c r="D922" s="15"/>
      <c r="E922" s="727"/>
      <c r="F922" s="15"/>
      <c r="G922" s="15"/>
      <c r="H922" s="58" t="str">
        <f t="array" ref="H922">IF(ISERROR(INDEX(גיליון3!$U$14:$X$28,MATCH('דיווח פרטני'!G922,גיליון3!$T$14:$T$28,0),MATCH('דיווח פרטני'!C922,גיליון3!$U$13:$X$13,0)))," ",INDEX(גיליון3!$U$14:$X$28,MATCH('דיווח פרטני'!G922,גיליון3!$T$14:$T$28,0),MATCH('דיווח פרטני'!C922,גיליון3!$U$13:$X$13,0)))</f>
        <v xml:space="preserve"> </v>
      </c>
      <c r="I922" s="15"/>
      <c r="J922" s="15"/>
    </row>
    <row r="923" spans="1:10" ht="18" customHeight="1" thickBot="1" x14ac:dyDescent="0.35">
      <c r="A923" s="15"/>
      <c r="B923" s="15"/>
      <c r="C923" s="15"/>
      <c r="D923" s="15"/>
      <c r="E923" s="727"/>
      <c r="F923" s="15"/>
      <c r="G923" s="15"/>
      <c r="H923" s="58" t="str">
        <f t="array" ref="H923">IF(ISERROR(INDEX(גיליון3!$U$14:$X$28,MATCH('דיווח פרטני'!G923,גיליון3!$T$14:$T$28,0),MATCH('דיווח פרטני'!C923,גיליון3!$U$13:$X$13,0)))," ",INDEX(גיליון3!$U$14:$X$28,MATCH('דיווח פרטני'!G923,גיליון3!$T$14:$T$28,0),MATCH('דיווח פרטני'!C923,גיליון3!$U$13:$X$13,0)))</f>
        <v xml:space="preserve"> </v>
      </c>
      <c r="I923" s="15"/>
      <c r="J923" s="15"/>
    </row>
    <row r="924" spans="1:10" ht="18" customHeight="1" thickBot="1" x14ac:dyDescent="0.35">
      <c r="A924" s="15"/>
      <c r="B924" s="15"/>
      <c r="C924" s="15"/>
      <c r="D924" s="15"/>
      <c r="E924" s="727"/>
      <c r="F924" s="15"/>
      <c r="G924" s="15"/>
      <c r="H924" s="58" t="str">
        <f t="array" ref="H924">IF(ISERROR(INDEX(גיליון3!$U$14:$X$28,MATCH('דיווח פרטני'!G924,גיליון3!$T$14:$T$28,0),MATCH('דיווח פרטני'!C924,גיליון3!$U$13:$X$13,0)))," ",INDEX(גיליון3!$U$14:$X$28,MATCH('דיווח פרטני'!G924,גיליון3!$T$14:$T$28,0),MATCH('דיווח פרטני'!C924,גיליון3!$U$13:$X$13,0)))</f>
        <v xml:space="preserve"> </v>
      </c>
      <c r="I924" s="15"/>
      <c r="J924" s="15"/>
    </row>
    <row r="925" spans="1:10" ht="18" customHeight="1" thickBot="1" x14ac:dyDescent="0.35">
      <c r="A925" s="15"/>
      <c r="B925" s="15"/>
      <c r="C925" s="15"/>
      <c r="D925" s="15"/>
      <c r="E925" s="727"/>
      <c r="F925" s="15"/>
      <c r="G925" s="15"/>
      <c r="H925" s="58" t="str">
        <f t="array" ref="H925">IF(ISERROR(INDEX(גיליון3!$U$14:$X$28,MATCH('דיווח פרטני'!G925,גיליון3!$T$14:$T$28,0),MATCH('דיווח פרטני'!C925,גיליון3!$U$13:$X$13,0)))," ",INDEX(גיליון3!$U$14:$X$28,MATCH('דיווח פרטני'!G925,גיליון3!$T$14:$T$28,0),MATCH('דיווח פרטני'!C925,גיליון3!$U$13:$X$13,0)))</f>
        <v xml:space="preserve"> </v>
      </c>
      <c r="I925" s="15"/>
      <c r="J925" s="15"/>
    </row>
    <row r="926" spans="1:10" ht="18" customHeight="1" thickBot="1" x14ac:dyDescent="0.35">
      <c r="A926" s="15"/>
      <c r="B926" s="15"/>
      <c r="C926" s="15"/>
      <c r="D926" s="15"/>
      <c r="E926" s="727"/>
      <c r="F926" s="15"/>
      <c r="G926" s="15"/>
      <c r="H926" s="58" t="str">
        <f t="array" ref="H926">IF(ISERROR(INDEX(גיליון3!$U$14:$X$28,MATCH('דיווח פרטני'!G926,גיליון3!$T$14:$T$28,0),MATCH('דיווח פרטני'!C926,גיליון3!$U$13:$X$13,0)))," ",INDEX(גיליון3!$U$14:$X$28,MATCH('דיווח פרטני'!G926,גיליון3!$T$14:$T$28,0),MATCH('דיווח פרטני'!C926,גיליון3!$U$13:$X$13,0)))</f>
        <v xml:space="preserve"> </v>
      </c>
      <c r="I926" s="15"/>
      <c r="J926" s="15"/>
    </row>
    <row r="927" spans="1:10" ht="18" customHeight="1" thickBot="1" x14ac:dyDescent="0.35">
      <c r="A927" s="15"/>
      <c r="B927" s="15"/>
      <c r="C927" s="15"/>
      <c r="D927" s="15"/>
      <c r="E927" s="727"/>
      <c r="F927" s="15"/>
      <c r="G927" s="15"/>
      <c r="H927" s="58" t="str">
        <f t="array" ref="H927">IF(ISERROR(INDEX(גיליון3!$U$14:$X$28,MATCH('דיווח פרטני'!G927,גיליון3!$T$14:$T$28,0),MATCH('דיווח פרטני'!C927,גיליון3!$U$13:$X$13,0)))," ",INDEX(גיליון3!$U$14:$X$28,MATCH('דיווח פרטני'!G927,גיליון3!$T$14:$T$28,0),MATCH('דיווח פרטני'!C927,גיליון3!$U$13:$X$13,0)))</f>
        <v xml:space="preserve"> </v>
      </c>
      <c r="I927" s="15"/>
      <c r="J927" s="15"/>
    </row>
    <row r="928" spans="1:10" ht="18" customHeight="1" thickBot="1" x14ac:dyDescent="0.35">
      <c r="A928" s="15"/>
      <c r="B928" s="15"/>
      <c r="C928" s="15"/>
      <c r="D928" s="15"/>
      <c r="E928" s="727"/>
      <c r="F928" s="15"/>
      <c r="G928" s="15"/>
      <c r="H928" s="58" t="str">
        <f t="array" ref="H928">IF(ISERROR(INDEX(גיליון3!$U$14:$X$28,MATCH('דיווח פרטני'!G928,גיליון3!$T$14:$T$28,0),MATCH('דיווח פרטני'!C928,גיליון3!$U$13:$X$13,0)))," ",INDEX(גיליון3!$U$14:$X$28,MATCH('דיווח פרטני'!G928,גיליון3!$T$14:$T$28,0),MATCH('דיווח פרטני'!C928,גיליון3!$U$13:$X$13,0)))</f>
        <v xml:space="preserve"> </v>
      </c>
      <c r="I928" s="15"/>
      <c r="J928" s="15"/>
    </row>
    <row r="929" spans="1:10" ht="18" customHeight="1" thickBot="1" x14ac:dyDescent="0.35">
      <c r="A929" s="15"/>
      <c r="B929" s="15"/>
      <c r="C929" s="15"/>
      <c r="D929" s="15"/>
      <c r="E929" s="727"/>
      <c r="F929" s="15"/>
      <c r="G929" s="15"/>
      <c r="H929" s="58" t="str">
        <f t="array" ref="H929">IF(ISERROR(INDEX(גיליון3!$U$14:$X$28,MATCH('דיווח פרטני'!G929,גיליון3!$T$14:$T$28,0),MATCH('דיווח פרטני'!C929,גיליון3!$U$13:$X$13,0)))," ",INDEX(גיליון3!$U$14:$X$28,MATCH('דיווח פרטני'!G929,גיליון3!$T$14:$T$28,0),MATCH('דיווח פרטני'!C929,גיליון3!$U$13:$X$13,0)))</f>
        <v xml:space="preserve"> </v>
      </c>
      <c r="I929" s="15"/>
      <c r="J929" s="15"/>
    </row>
    <row r="930" spans="1:10" ht="18" customHeight="1" thickBot="1" x14ac:dyDescent="0.35">
      <c r="A930" s="15"/>
      <c r="B930" s="15"/>
      <c r="C930" s="15"/>
      <c r="D930" s="15"/>
      <c r="E930" s="727"/>
      <c r="F930" s="15"/>
      <c r="G930" s="15"/>
      <c r="H930" s="58" t="str">
        <f t="array" ref="H930">IF(ISERROR(INDEX(גיליון3!$U$14:$X$28,MATCH('דיווח פרטני'!G930,גיליון3!$T$14:$T$28,0),MATCH('דיווח פרטני'!C930,גיליון3!$U$13:$X$13,0)))," ",INDEX(גיליון3!$U$14:$X$28,MATCH('דיווח פרטני'!G930,גיליון3!$T$14:$T$28,0),MATCH('דיווח פרטני'!C930,גיליון3!$U$13:$X$13,0)))</f>
        <v xml:space="preserve"> </v>
      </c>
      <c r="I930" s="15"/>
      <c r="J930" s="15"/>
    </row>
    <row r="931" spans="1:10" ht="18" customHeight="1" thickBot="1" x14ac:dyDescent="0.35">
      <c r="A931" s="15"/>
      <c r="B931" s="15"/>
      <c r="C931" s="15"/>
      <c r="D931" s="15"/>
      <c r="E931" s="727"/>
      <c r="F931" s="15"/>
      <c r="G931" s="15"/>
      <c r="H931" s="58" t="str">
        <f t="array" ref="H931">IF(ISERROR(INDEX(גיליון3!$U$14:$X$28,MATCH('דיווח פרטני'!G931,גיליון3!$T$14:$T$28,0),MATCH('דיווח פרטני'!C931,גיליון3!$U$13:$X$13,0)))," ",INDEX(גיליון3!$U$14:$X$28,MATCH('דיווח פרטני'!G931,גיליון3!$T$14:$T$28,0),MATCH('דיווח פרטני'!C931,גיליון3!$U$13:$X$13,0)))</f>
        <v xml:space="preserve"> </v>
      </c>
      <c r="I931" s="15"/>
      <c r="J931" s="15"/>
    </row>
    <row r="932" spans="1:10" ht="18" customHeight="1" thickBot="1" x14ac:dyDescent="0.35">
      <c r="A932" s="15"/>
      <c r="B932" s="15"/>
      <c r="C932" s="15"/>
      <c r="D932" s="15"/>
      <c r="E932" s="727"/>
      <c r="F932" s="15"/>
      <c r="G932" s="15"/>
      <c r="H932" s="58" t="str">
        <f t="array" ref="H932">IF(ISERROR(INDEX(גיליון3!$U$14:$X$28,MATCH('דיווח פרטני'!G932,גיליון3!$T$14:$T$28,0),MATCH('דיווח פרטני'!C932,גיליון3!$U$13:$X$13,0)))," ",INDEX(גיליון3!$U$14:$X$28,MATCH('דיווח פרטני'!G932,גיליון3!$T$14:$T$28,0),MATCH('דיווח פרטני'!C932,גיליון3!$U$13:$X$13,0)))</f>
        <v xml:space="preserve"> </v>
      </c>
      <c r="I932" s="15"/>
      <c r="J932" s="15"/>
    </row>
    <row r="933" spans="1:10" ht="18" customHeight="1" thickBot="1" x14ac:dyDescent="0.35">
      <c r="A933" s="15"/>
      <c r="B933" s="15"/>
      <c r="C933" s="15"/>
      <c r="D933" s="15"/>
      <c r="E933" s="727"/>
      <c r="F933" s="15"/>
      <c r="G933" s="15"/>
      <c r="H933" s="58" t="str">
        <f t="array" ref="H933">IF(ISERROR(INDEX(גיליון3!$U$14:$X$28,MATCH('דיווח פרטני'!G933,גיליון3!$T$14:$T$28,0),MATCH('דיווח פרטני'!C933,גיליון3!$U$13:$X$13,0)))," ",INDEX(גיליון3!$U$14:$X$28,MATCH('דיווח פרטני'!G933,גיליון3!$T$14:$T$28,0),MATCH('דיווח פרטני'!C933,גיליון3!$U$13:$X$13,0)))</f>
        <v xml:space="preserve"> </v>
      </c>
      <c r="I933" s="15"/>
      <c r="J933" s="15"/>
    </row>
    <row r="934" spans="1:10" ht="18" customHeight="1" thickBot="1" x14ac:dyDescent="0.35">
      <c r="A934" s="15"/>
      <c r="B934" s="15"/>
      <c r="C934" s="15"/>
      <c r="D934" s="15"/>
      <c r="E934" s="727"/>
      <c r="F934" s="15"/>
      <c r="G934" s="15"/>
      <c r="H934" s="58" t="str">
        <f t="array" ref="H934">IF(ISERROR(INDEX(גיליון3!$U$14:$X$28,MATCH('דיווח פרטני'!G934,גיליון3!$T$14:$T$28,0),MATCH('דיווח פרטני'!C934,גיליון3!$U$13:$X$13,0)))," ",INDEX(גיליון3!$U$14:$X$28,MATCH('דיווח פרטני'!G934,גיליון3!$T$14:$T$28,0),MATCH('דיווח פרטני'!C934,גיליון3!$U$13:$X$13,0)))</f>
        <v xml:space="preserve"> </v>
      </c>
      <c r="I934" s="15"/>
      <c r="J934" s="15"/>
    </row>
    <row r="935" spans="1:10" ht="18" customHeight="1" thickBot="1" x14ac:dyDescent="0.35">
      <c r="A935" s="15"/>
      <c r="B935" s="15"/>
      <c r="C935" s="15"/>
      <c r="D935" s="15"/>
      <c r="E935" s="727"/>
      <c r="F935" s="15"/>
      <c r="G935" s="15"/>
      <c r="H935" s="58" t="str">
        <f t="array" ref="H935">IF(ISERROR(INDEX(גיליון3!$U$14:$X$28,MATCH('דיווח פרטני'!G935,גיליון3!$T$14:$T$28,0),MATCH('דיווח פרטני'!C935,גיליון3!$U$13:$X$13,0)))," ",INDEX(גיליון3!$U$14:$X$28,MATCH('דיווח פרטני'!G935,גיליון3!$T$14:$T$28,0),MATCH('דיווח פרטני'!C935,גיליון3!$U$13:$X$13,0)))</f>
        <v xml:space="preserve"> </v>
      </c>
      <c r="I935" s="15"/>
      <c r="J935" s="15"/>
    </row>
    <row r="936" spans="1:10" ht="18" customHeight="1" thickBot="1" x14ac:dyDescent="0.35">
      <c r="A936" s="15"/>
      <c r="B936" s="15"/>
      <c r="C936" s="15"/>
      <c r="D936" s="15"/>
      <c r="E936" s="727"/>
      <c r="F936" s="15"/>
      <c r="G936" s="15"/>
      <c r="H936" s="58" t="str">
        <f t="array" ref="H936">IF(ISERROR(INDEX(גיליון3!$U$14:$X$28,MATCH('דיווח פרטני'!G936,גיליון3!$T$14:$T$28,0),MATCH('דיווח פרטני'!C936,גיליון3!$U$13:$X$13,0)))," ",INDEX(גיליון3!$U$14:$X$28,MATCH('דיווח פרטני'!G936,גיליון3!$T$14:$T$28,0),MATCH('דיווח פרטני'!C936,גיליון3!$U$13:$X$13,0)))</f>
        <v xml:space="preserve"> </v>
      </c>
      <c r="I936" s="15"/>
      <c r="J936" s="15"/>
    </row>
    <row r="937" spans="1:10" ht="18" customHeight="1" thickBot="1" x14ac:dyDescent="0.35">
      <c r="A937" s="15"/>
      <c r="B937" s="15"/>
      <c r="C937" s="15"/>
      <c r="D937" s="15"/>
      <c r="E937" s="727"/>
      <c r="F937" s="15"/>
      <c r="G937" s="15"/>
      <c r="H937" s="58" t="str">
        <f t="array" ref="H937">IF(ISERROR(INDEX(גיליון3!$U$14:$X$28,MATCH('דיווח פרטני'!G937,גיליון3!$T$14:$T$28,0),MATCH('דיווח פרטני'!C937,גיליון3!$U$13:$X$13,0)))," ",INDEX(גיליון3!$U$14:$X$28,MATCH('דיווח פרטני'!G937,גיליון3!$T$14:$T$28,0),MATCH('דיווח פרטני'!C937,גיליון3!$U$13:$X$13,0)))</f>
        <v xml:space="preserve"> </v>
      </c>
      <c r="I937" s="15"/>
      <c r="J937" s="15"/>
    </row>
    <row r="938" spans="1:10" ht="18" customHeight="1" thickBot="1" x14ac:dyDescent="0.35">
      <c r="A938" s="15"/>
      <c r="B938" s="15"/>
      <c r="C938" s="15"/>
      <c r="D938" s="15"/>
      <c r="E938" s="727"/>
      <c r="F938" s="15"/>
      <c r="G938" s="15"/>
      <c r="H938" s="58" t="str">
        <f t="array" ref="H938">IF(ISERROR(INDEX(גיליון3!$U$14:$X$28,MATCH('דיווח פרטני'!G938,גיליון3!$T$14:$T$28,0),MATCH('דיווח פרטני'!C938,גיליון3!$U$13:$X$13,0)))," ",INDEX(גיליון3!$U$14:$X$28,MATCH('דיווח פרטני'!G938,גיליון3!$T$14:$T$28,0),MATCH('דיווח פרטני'!C938,גיליון3!$U$13:$X$13,0)))</f>
        <v xml:space="preserve"> </v>
      </c>
      <c r="I938" s="15"/>
      <c r="J938" s="15"/>
    </row>
    <row r="939" spans="1:10" ht="18" customHeight="1" thickBot="1" x14ac:dyDescent="0.35">
      <c r="A939" s="15"/>
      <c r="B939" s="15"/>
      <c r="C939" s="15"/>
      <c r="D939" s="15"/>
      <c r="E939" s="727"/>
      <c r="F939" s="15"/>
      <c r="G939" s="15"/>
      <c r="H939" s="58" t="str">
        <f t="array" ref="H939">IF(ISERROR(INDEX(גיליון3!$U$14:$X$28,MATCH('דיווח פרטני'!G939,גיליון3!$T$14:$T$28,0),MATCH('דיווח פרטני'!C939,גיליון3!$U$13:$X$13,0)))," ",INDEX(גיליון3!$U$14:$X$28,MATCH('דיווח פרטני'!G939,גיליון3!$T$14:$T$28,0),MATCH('דיווח פרטני'!C939,גיליון3!$U$13:$X$13,0)))</f>
        <v xml:space="preserve"> </v>
      </c>
      <c r="I939" s="15"/>
      <c r="J939" s="15"/>
    </row>
    <row r="940" spans="1:10" ht="18" customHeight="1" thickBot="1" x14ac:dyDescent="0.35">
      <c r="A940" s="15"/>
      <c r="B940" s="15"/>
      <c r="C940" s="15"/>
      <c r="D940" s="15"/>
      <c r="E940" s="727"/>
      <c r="F940" s="15"/>
      <c r="G940" s="15"/>
      <c r="H940" s="58" t="str">
        <f t="array" ref="H940">IF(ISERROR(INDEX(גיליון3!$U$14:$X$28,MATCH('דיווח פרטני'!G940,גיליון3!$T$14:$T$28,0),MATCH('דיווח פרטני'!C940,גיליון3!$U$13:$X$13,0)))," ",INDEX(גיליון3!$U$14:$X$28,MATCH('דיווח פרטני'!G940,גיליון3!$T$14:$T$28,0),MATCH('דיווח פרטני'!C940,גיליון3!$U$13:$X$13,0)))</f>
        <v xml:space="preserve"> </v>
      </c>
      <c r="I940" s="15"/>
      <c r="J940" s="15"/>
    </row>
    <row r="941" spans="1:10" ht="18" customHeight="1" thickBot="1" x14ac:dyDescent="0.35">
      <c r="A941" s="15"/>
      <c r="B941" s="15"/>
      <c r="C941" s="15"/>
      <c r="D941" s="15"/>
      <c r="E941" s="727"/>
      <c r="F941" s="15"/>
      <c r="G941" s="15"/>
      <c r="H941" s="58" t="str">
        <f t="array" ref="H941">IF(ISERROR(INDEX(גיליון3!$U$14:$X$28,MATCH('דיווח פרטני'!G941,גיליון3!$T$14:$T$28,0),MATCH('דיווח פרטני'!C941,גיליון3!$U$13:$X$13,0)))," ",INDEX(גיליון3!$U$14:$X$28,MATCH('דיווח פרטני'!G941,גיליון3!$T$14:$T$28,0),MATCH('דיווח פרטני'!C941,גיליון3!$U$13:$X$13,0)))</f>
        <v xml:space="preserve"> </v>
      </c>
      <c r="I941" s="15"/>
      <c r="J941" s="15"/>
    </row>
    <row r="942" spans="1:10" ht="18" customHeight="1" thickBot="1" x14ac:dyDescent="0.35">
      <c r="A942" s="15"/>
      <c r="B942" s="15"/>
      <c r="C942" s="15"/>
      <c r="D942" s="15"/>
      <c r="E942" s="727"/>
      <c r="F942" s="15"/>
      <c r="G942" s="15"/>
      <c r="H942" s="58" t="str">
        <f t="array" ref="H942">IF(ISERROR(INDEX(גיליון3!$U$14:$X$28,MATCH('דיווח פרטני'!G942,גיליון3!$T$14:$T$28,0),MATCH('דיווח פרטני'!C942,גיליון3!$U$13:$X$13,0)))," ",INDEX(גיליון3!$U$14:$X$28,MATCH('דיווח פרטני'!G942,גיליון3!$T$14:$T$28,0),MATCH('דיווח פרטני'!C942,גיליון3!$U$13:$X$13,0)))</f>
        <v xml:space="preserve"> </v>
      </c>
      <c r="I942" s="15"/>
      <c r="J942" s="15"/>
    </row>
    <row r="943" spans="1:10" ht="18" customHeight="1" thickBot="1" x14ac:dyDescent="0.35">
      <c r="A943" s="15"/>
      <c r="B943" s="15"/>
      <c r="C943" s="15"/>
      <c r="D943" s="15"/>
      <c r="E943" s="727"/>
      <c r="F943" s="15"/>
      <c r="G943" s="15"/>
      <c r="H943" s="58" t="str">
        <f t="array" ref="H943">IF(ISERROR(INDEX(גיליון3!$U$14:$X$28,MATCH('דיווח פרטני'!G943,גיליון3!$T$14:$T$28,0),MATCH('דיווח פרטני'!C943,גיליון3!$U$13:$X$13,0)))," ",INDEX(גיליון3!$U$14:$X$28,MATCH('דיווח פרטני'!G943,גיליון3!$T$14:$T$28,0),MATCH('דיווח פרטני'!C943,גיליון3!$U$13:$X$13,0)))</f>
        <v xml:space="preserve"> </v>
      </c>
      <c r="I943" s="15"/>
      <c r="J943" s="15"/>
    </row>
    <row r="944" spans="1:10" ht="18" customHeight="1" thickBot="1" x14ac:dyDescent="0.35">
      <c r="A944" s="15"/>
      <c r="B944" s="15"/>
      <c r="C944" s="15"/>
      <c r="D944" s="15"/>
      <c r="E944" s="727"/>
      <c r="F944" s="15"/>
      <c r="G944" s="15"/>
      <c r="H944" s="58" t="str">
        <f t="array" ref="H944">IF(ISERROR(INDEX(גיליון3!$U$14:$X$28,MATCH('דיווח פרטני'!G944,גיליון3!$T$14:$T$28,0),MATCH('דיווח פרטני'!C944,גיליון3!$U$13:$X$13,0)))," ",INDEX(גיליון3!$U$14:$X$28,MATCH('דיווח פרטני'!G944,גיליון3!$T$14:$T$28,0),MATCH('דיווח פרטני'!C944,גיליון3!$U$13:$X$13,0)))</f>
        <v xml:space="preserve"> </v>
      </c>
      <c r="I944" s="15"/>
      <c r="J944" s="15"/>
    </row>
    <row r="945" spans="1:10" ht="18" customHeight="1" thickBot="1" x14ac:dyDescent="0.35">
      <c r="A945" s="15"/>
      <c r="B945" s="15"/>
      <c r="C945" s="15"/>
      <c r="D945" s="15"/>
      <c r="E945" s="727"/>
      <c r="F945" s="15"/>
      <c r="G945" s="15"/>
      <c r="H945" s="58" t="str">
        <f t="array" ref="H945">IF(ISERROR(INDEX(גיליון3!$U$14:$X$28,MATCH('דיווח פרטני'!G945,גיליון3!$T$14:$T$28,0),MATCH('דיווח פרטני'!C945,גיליון3!$U$13:$X$13,0)))," ",INDEX(גיליון3!$U$14:$X$28,MATCH('דיווח פרטני'!G945,גיליון3!$T$14:$T$28,0),MATCH('דיווח פרטני'!C945,גיליון3!$U$13:$X$13,0)))</f>
        <v xml:space="preserve"> </v>
      </c>
      <c r="I945" s="15"/>
      <c r="J945" s="15"/>
    </row>
    <row r="946" spans="1:10" ht="18" customHeight="1" thickBot="1" x14ac:dyDescent="0.35">
      <c r="A946" s="15"/>
      <c r="B946" s="15"/>
      <c r="C946" s="15"/>
      <c r="D946" s="15"/>
      <c r="E946" s="727"/>
      <c r="F946" s="15"/>
      <c r="G946" s="15"/>
      <c r="H946" s="58" t="str">
        <f t="array" ref="H946">IF(ISERROR(INDEX(גיליון3!$U$14:$X$28,MATCH('דיווח פרטני'!G946,גיליון3!$T$14:$T$28,0),MATCH('דיווח פרטני'!C946,גיליון3!$U$13:$X$13,0)))," ",INDEX(גיליון3!$U$14:$X$28,MATCH('דיווח פרטני'!G946,גיליון3!$T$14:$T$28,0),MATCH('דיווח פרטני'!C946,גיליון3!$U$13:$X$13,0)))</f>
        <v xml:space="preserve"> </v>
      </c>
      <c r="I946" s="15"/>
      <c r="J946" s="15"/>
    </row>
    <row r="947" spans="1:10" ht="18" customHeight="1" thickBot="1" x14ac:dyDescent="0.35">
      <c r="A947" s="15"/>
      <c r="B947" s="15"/>
      <c r="C947" s="15"/>
      <c r="D947" s="15"/>
      <c r="E947" s="727"/>
      <c r="F947" s="15"/>
      <c r="G947" s="15"/>
      <c r="H947" s="58" t="str">
        <f t="array" ref="H947">IF(ISERROR(INDEX(גיליון3!$U$14:$X$28,MATCH('דיווח פרטני'!G947,גיליון3!$T$14:$T$28,0),MATCH('דיווח פרטני'!C947,גיליון3!$U$13:$X$13,0)))," ",INDEX(גיליון3!$U$14:$X$28,MATCH('דיווח פרטני'!G947,גיליון3!$T$14:$T$28,0),MATCH('דיווח פרטני'!C947,גיליון3!$U$13:$X$13,0)))</f>
        <v xml:space="preserve"> </v>
      </c>
      <c r="I947" s="15"/>
      <c r="J947" s="15"/>
    </row>
    <row r="948" spans="1:10" ht="18" customHeight="1" thickBot="1" x14ac:dyDescent="0.35">
      <c r="A948" s="15"/>
      <c r="B948" s="15"/>
      <c r="C948" s="15"/>
      <c r="D948" s="15"/>
      <c r="E948" s="727"/>
      <c r="F948" s="15"/>
      <c r="G948" s="15"/>
      <c r="H948" s="58" t="str">
        <f t="array" ref="H948">IF(ISERROR(INDEX(גיליון3!$U$14:$X$28,MATCH('דיווח פרטני'!G948,גיליון3!$T$14:$T$28,0),MATCH('דיווח פרטני'!C948,גיליון3!$U$13:$X$13,0)))," ",INDEX(גיליון3!$U$14:$X$28,MATCH('דיווח פרטני'!G948,גיליון3!$T$14:$T$28,0),MATCH('דיווח פרטני'!C948,גיליון3!$U$13:$X$13,0)))</f>
        <v xml:space="preserve"> </v>
      </c>
      <c r="I948" s="15"/>
      <c r="J948" s="15"/>
    </row>
    <row r="949" spans="1:10" ht="18" customHeight="1" thickBot="1" x14ac:dyDescent="0.35">
      <c r="A949" s="15"/>
      <c r="B949" s="15"/>
      <c r="C949" s="15"/>
      <c r="D949" s="15"/>
      <c r="E949" s="727"/>
      <c r="F949" s="15"/>
      <c r="G949" s="15"/>
      <c r="H949" s="58" t="str">
        <f t="array" ref="H949">IF(ISERROR(INDEX(גיליון3!$U$14:$X$28,MATCH('דיווח פרטני'!G949,גיליון3!$T$14:$T$28,0),MATCH('דיווח פרטני'!C949,גיליון3!$U$13:$X$13,0)))," ",INDEX(גיליון3!$U$14:$X$28,MATCH('דיווח פרטני'!G949,גיליון3!$T$14:$T$28,0),MATCH('דיווח פרטני'!C949,גיליון3!$U$13:$X$13,0)))</f>
        <v xml:space="preserve"> </v>
      </c>
      <c r="I949" s="15"/>
      <c r="J949" s="15"/>
    </row>
    <row r="950" spans="1:10" ht="18" customHeight="1" thickBot="1" x14ac:dyDescent="0.35">
      <c r="A950" s="15"/>
      <c r="B950" s="15"/>
      <c r="C950" s="15"/>
      <c r="D950" s="15"/>
      <c r="E950" s="727"/>
      <c r="F950" s="15"/>
      <c r="G950" s="15"/>
      <c r="H950" s="58" t="str">
        <f t="array" ref="H950">IF(ISERROR(INDEX(גיליון3!$U$14:$X$28,MATCH('דיווח פרטני'!G950,גיליון3!$T$14:$T$28,0),MATCH('דיווח פרטני'!C950,גיליון3!$U$13:$X$13,0)))," ",INDEX(גיליון3!$U$14:$X$28,MATCH('דיווח פרטני'!G950,גיליון3!$T$14:$T$28,0),MATCH('דיווח פרטני'!C950,גיליון3!$U$13:$X$13,0)))</f>
        <v xml:space="preserve"> </v>
      </c>
      <c r="I950" s="15"/>
      <c r="J950" s="15"/>
    </row>
    <row r="951" spans="1:10" ht="18" customHeight="1" thickBot="1" x14ac:dyDescent="0.35">
      <c r="A951" s="15"/>
      <c r="B951" s="15"/>
      <c r="C951" s="15"/>
      <c r="D951" s="15"/>
      <c r="E951" s="727"/>
      <c r="F951" s="15"/>
      <c r="G951" s="15"/>
      <c r="H951" s="58" t="str">
        <f t="array" ref="H951">IF(ISERROR(INDEX(גיליון3!$U$14:$X$28,MATCH('דיווח פרטני'!G951,גיליון3!$T$14:$T$28,0),MATCH('דיווח פרטני'!C951,גיליון3!$U$13:$X$13,0)))," ",INDEX(גיליון3!$U$14:$X$28,MATCH('דיווח פרטני'!G951,גיליון3!$T$14:$T$28,0),MATCH('דיווח פרטני'!C951,גיליון3!$U$13:$X$13,0)))</f>
        <v xml:space="preserve"> </v>
      </c>
      <c r="I951" s="15"/>
      <c r="J951" s="15"/>
    </row>
    <row r="952" spans="1:10" ht="18" customHeight="1" thickBot="1" x14ac:dyDescent="0.35">
      <c r="A952" s="15"/>
      <c r="B952" s="15"/>
      <c r="C952" s="15"/>
      <c r="D952" s="15"/>
      <c r="E952" s="727"/>
      <c r="F952" s="15"/>
      <c r="G952" s="15"/>
      <c r="H952" s="58" t="str">
        <f t="array" ref="H952">IF(ISERROR(INDEX(גיליון3!$U$14:$X$28,MATCH('דיווח פרטני'!G952,גיליון3!$T$14:$T$28,0),MATCH('דיווח פרטני'!C952,גיליון3!$U$13:$X$13,0)))," ",INDEX(גיליון3!$U$14:$X$28,MATCH('דיווח פרטני'!G952,גיליון3!$T$14:$T$28,0),MATCH('דיווח פרטני'!C952,גיליון3!$U$13:$X$13,0)))</f>
        <v xml:space="preserve"> </v>
      </c>
      <c r="I952" s="15"/>
      <c r="J952" s="15"/>
    </row>
    <row r="953" spans="1:10" ht="18" customHeight="1" thickBot="1" x14ac:dyDescent="0.35">
      <c r="A953" s="15"/>
      <c r="B953" s="15"/>
      <c r="C953" s="15"/>
      <c r="D953" s="15"/>
      <c r="E953" s="727"/>
      <c r="F953" s="15"/>
      <c r="G953" s="15"/>
      <c r="H953" s="58" t="str">
        <f t="array" ref="H953">IF(ISERROR(INDEX(גיליון3!$U$14:$X$28,MATCH('דיווח פרטני'!G953,גיליון3!$T$14:$T$28,0),MATCH('דיווח פרטני'!C953,גיליון3!$U$13:$X$13,0)))," ",INDEX(גיליון3!$U$14:$X$28,MATCH('דיווח פרטני'!G953,גיליון3!$T$14:$T$28,0),MATCH('דיווח פרטני'!C953,גיליון3!$U$13:$X$13,0)))</f>
        <v xml:space="preserve"> </v>
      </c>
      <c r="I953" s="15"/>
      <c r="J953" s="15"/>
    </row>
    <row r="954" spans="1:10" ht="18" customHeight="1" thickBot="1" x14ac:dyDescent="0.35">
      <c r="A954" s="15"/>
      <c r="B954" s="15"/>
      <c r="C954" s="15"/>
      <c r="D954" s="15"/>
      <c r="E954" s="727"/>
      <c r="F954" s="15"/>
      <c r="G954" s="15"/>
      <c r="H954" s="58" t="str">
        <f t="array" ref="H954">IF(ISERROR(INDEX(גיליון3!$U$14:$X$28,MATCH('דיווח פרטני'!G954,גיליון3!$T$14:$T$28,0),MATCH('דיווח פרטני'!C954,גיליון3!$U$13:$X$13,0)))," ",INDEX(גיליון3!$U$14:$X$28,MATCH('דיווח פרטני'!G954,גיליון3!$T$14:$T$28,0),MATCH('דיווח פרטני'!C954,גיליון3!$U$13:$X$13,0)))</f>
        <v xml:space="preserve"> </v>
      </c>
      <c r="I954" s="15"/>
      <c r="J954" s="15"/>
    </row>
    <row r="955" spans="1:10" ht="18" customHeight="1" thickBot="1" x14ac:dyDescent="0.35">
      <c r="A955" s="15"/>
      <c r="B955" s="15"/>
      <c r="C955" s="15"/>
      <c r="D955" s="15"/>
      <c r="E955" s="727"/>
      <c r="F955" s="15"/>
      <c r="G955" s="15"/>
      <c r="H955" s="58" t="str">
        <f t="array" ref="H955">IF(ISERROR(INDEX(גיליון3!$U$14:$X$28,MATCH('דיווח פרטני'!G955,גיליון3!$T$14:$T$28,0),MATCH('דיווח פרטני'!C955,גיליון3!$U$13:$X$13,0)))," ",INDEX(גיליון3!$U$14:$X$28,MATCH('דיווח פרטני'!G955,גיליון3!$T$14:$T$28,0),MATCH('דיווח פרטני'!C955,גיליון3!$U$13:$X$13,0)))</f>
        <v xml:space="preserve"> </v>
      </c>
      <c r="I955" s="15"/>
      <c r="J955" s="15"/>
    </row>
    <row r="956" spans="1:10" ht="18" customHeight="1" thickBot="1" x14ac:dyDescent="0.35">
      <c r="A956" s="15"/>
      <c r="B956" s="15"/>
      <c r="C956" s="15"/>
      <c r="D956" s="15"/>
      <c r="E956" s="727"/>
      <c r="F956" s="15"/>
      <c r="G956" s="15"/>
      <c r="H956" s="58" t="str">
        <f t="array" ref="H956">IF(ISERROR(INDEX(גיליון3!$U$14:$X$28,MATCH('דיווח פרטני'!G956,גיליון3!$T$14:$T$28,0),MATCH('דיווח פרטני'!C956,גיליון3!$U$13:$X$13,0)))," ",INDEX(גיליון3!$U$14:$X$28,MATCH('דיווח פרטני'!G956,גיליון3!$T$14:$T$28,0),MATCH('דיווח פרטני'!C956,גיליון3!$U$13:$X$13,0)))</f>
        <v xml:space="preserve"> </v>
      </c>
      <c r="I956" s="15"/>
      <c r="J956" s="15"/>
    </row>
    <row r="957" spans="1:10" ht="18" customHeight="1" thickBot="1" x14ac:dyDescent="0.35">
      <c r="A957" s="15"/>
      <c r="B957" s="15"/>
      <c r="C957" s="15"/>
      <c r="D957" s="15"/>
      <c r="E957" s="727"/>
      <c r="F957" s="15"/>
      <c r="G957" s="15"/>
      <c r="H957" s="58" t="str">
        <f t="array" ref="H957">IF(ISERROR(INDEX(גיליון3!$U$14:$X$28,MATCH('דיווח פרטני'!G957,גיליון3!$T$14:$T$28,0),MATCH('דיווח פרטני'!C957,גיליון3!$U$13:$X$13,0)))," ",INDEX(גיליון3!$U$14:$X$28,MATCH('דיווח פרטני'!G957,גיליון3!$T$14:$T$28,0),MATCH('דיווח פרטני'!C957,גיליון3!$U$13:$X$13,0)))</f>
        <v xml:space="preserve"> </v>
      </c>
      <c r="I957" s="15"/>
      <c r="J957" s="15"/>
    </row>
    <row r="958" spans="1:10" ht="18" customHeight="1" thickBot="1" x14ac:dyDescent="0.35">
      <c r="A958" s="15"/>
      <c r="B958" s="15"/>
      <c r="C958" s="15"/>
      <c r="D958" s="15"/>
      <c r="E958" s="727"/>
      <c r="F958" s="15"/>
      <c r="G958" s="15"/>
      <c r="H958" s="58" t="str">
        <f t="array" ref="H958">IF(ISERROR(INDEX(גיליון3!$U$14:$X$28,MATCH('דיווח פרטני'!G958,גיליון3!$T$14:$T$28,0),MATCH('דיווח פרטני'!C958,גיליון3!$U$13:$X$13,0)))," ",INDEX(גיליון3!$U$14:$X$28,MATCH('דיווח פרטני'!G958,גיליון3!$T$14:$T$28,0),MATCH('דיווח פרטני'!C958,גיליון3!$U$13:$X$13,0)))</f>
        <v xml:space="preserve"> </v>
      </c>
      <c r="I958" s="15"/>
      <c r="J958" s="15"/>
    </row>
    <row r="959" spans="1:10" ht="18" customHeight="1" thickBot="1" x14ac:dyDescent="0.35">
      <c r="A959" s="15"/>
      <c r="B959" s="15"/>
      <c r="C959" s="15"/>
      <c r="D959" s="15"/>
      <c r="E959" s="727"/>
      <c r="F959" s="15"/>
      <c r="G959" s="15"/>
      <c r="H959" s="58" t="str">
        <f t="array" ref="H959">IF(ISERROR(INDEX(גיליון3!$U$14:$X$28,MATCH('דיווח פרטני'!G959,גיליון3!$T$14:$T$28,0),MATCH('דיווח פרטני'!C959,גיליון3!$U$13:$X$13,0)))," ",INDEX(גיליון3!$U$14:$X$28,MATCH('דיווח פרטני'!G959,גיליון3!$T$14:$T$28,0),MATCH('דיווח פרטני'!C959,גיליון3!$U$13:$X$13,0)))</f>
        <v xml:space="preserve"> </v>
      </c>
      <c r="I959" s="15"/>
      <c r="J959" s="15"/>
    </row>
    <row r="960" spans="1:10" ht="18" customHeight="1" thickBot="1" x14ac:dyDescent="0.35">
      <c r="A960" s="15"/>
      <c r="B960" s="15"/>
      <c r="C960" s="15"/>
      <c r="D960" s="15"/>
      <c r="E960" s="727"/>
      <c r="F960" s="15"/>
      <c r="G960" s="15"/>
      <c r="H960" s="58" t="str">
        <f t="array" ref="H960">IF(ISERROR(INDEX(גיליון3!$U$14:$X$28,MATCH('דיווח פרטני'!G960,גיליון3!$T$14:$T$28,0),MATCH('דיווח פרטני'!C960,גיליון3!$U$13:$X$13,0)))," ",INDEX(גיליון3!$U$14:$X$28,MATCH('דיווח פרטני'!G960,גיליון3!$T$14:$T$28,0),MATCH('דיווח פרטני'!C960,גיליון3!$U$13:$X$13,0)))</f>
        <v xml:space="preserve"> </v>
      </c>
      <c r="I960" s="15"/>
      <c r="J960" s="15"/>
    </row>
    <row r="961" spans="1:10" ht="18" customHeight="1" thickBot="1" x14ac:dyDescent="0.35">
      <c r="A961" s="15"/>
      <c r="B961" s="15"/>
      <c r="C961" s="15"/>
      <c r="D961" s="15"/>
      <c r="E961" s="727"/>
      <c r="F961" s="15"/>
      <c r="G961" s="15"/>
      <c r="H961" s="58" t="str">
        <f t="array" ref="H961">IF(ISERROR(INDEX(גיליון3!$U$14:$X$28,MATCH('דיווח פרטני'!G961,גיליון3!$T$14:$T$28,0),MATCH('דיווח פרטני'!C961,גיליון3!$U$13:$X$13,0)))," ",INDEX(גיליון3!$U$14:$X$28,MATCH('דיווח פרטני'!G961,גיליון3!$T$14:$T$28,0),MATCH('דיווח פרטני'!C961,גיליון3!$U$13:$X$13,0)))</f>
        <v xml:space="preserve"> </v>
      </c>
      <c r="I961" s="15"/>
      <c r="J961" s="15"/>
    </row>
    <row r="962" spans="1:10" ht="18" customHeight="1" thickBot="1" x14ac:dyDescent="0.35">
      <c r="A962" s="15"/>
      <c r="B962" s="15"/>
      <c r="C962" s="15"/>
      <c r="D962" s="15"/>
      <c r="E962" s="727"/>
      <c r="F962" s="15"/>
      <c r="G962" s="15"/>
      <c r="H962" s="58" t="str">
        <f t="array" ref="H962">IF(ISERROR(INDEX(גיליון3!$U$14:$X$28,MATCH('דיווח פרטני'!G962,גיליון3!$T$14:$T$28,0),MATCH('דיווח פרטני'!C962,גיליון3!$U$13:$X$13,0)))," ",INDEX(גיליון3!$U$14:$X$28,MATCH('דיווח פרטני'!G962,גיליון3!$T$14:$T$28,0),MATCH('דיווח פרטני'!C962,גיליון3!$U$13:$X$13,0)))</f>
        <v xml:space="preserve"> </v>
      </c>
      <c r="I962" s="15"/>
      <c r="J962" s="15"/>
    </row>
    <row r="963" spans="1:10" ht="18" customHeight="1" thickBot="1" x14ac:dyDescent="0.35">
      <c r="A963" s="15"/>
      <c r="B963" s="15"/>
      <c r="C963" s="15"/>
      <c r="D963" s="15"/>
      <c r="E963" s="727"/>
      <c r="F963" s="15"/>
      <c r="G963" s="15"/>
      <c r="H963" s="58" t="str">
        <f t="array" ref="H963">IF(ISERROR(INDEX(גיליון3!$U$14:$X$28,MATCH('דיווח פרטני'!G963,גיליון3!$T$14:$T$28,0),MATCH('דיווח פרטני'!C963,גיליון3!$U$13:$X$13,0)))," ",INDEX(גיליון3!$U$14:$X$28,MATCH('דיווח פרטני'!G963,גיליון3!$T$14:$T$28,0),MATCH('דיווח פרטני'!C963,גיליון3!$U$13:$X$13,0)))</f>
        <v xml:space="preserve"> </v>
      </c>
      <c r="I963" s="15"/>
      <c r="J963" s="15"/>
    </row>
    <row r="964" spans="1:10" ht="18" customHeight="1" thickBot="1" x14ac:dyDescent="0.35">
      <c r="A964" s="15"/>
      <c r="B964" s="15"/>
      <c r="C964" s="15"/>
      <c r="D964" s="15"/>
      <c r="E964" s="727"/>
      <c r="F964" s="15"/>
      <c r="G964" s="15"/>
      <c r="H964" s="58" t="str">
        <f t="array" ref="H964">IF(ISERROR(INDEX(גיליון3!$U$14:$X$28,MATCH('דיווח פרטני'!G964,גיליון3!$T$14:$T$28,0),MATCH('דיווח פרטני'!C964,גיליון3!$U$13:$X$13,0)))," ",INDEX(גיליון3!$U$14:$X$28,MATCH('דיווח פרטני'!G964,גיליון3!$T$14:$T$28,0),MATCH('דיווח פרטני'!C964,גיליון3!$U$13:$X$13,0)))</f>
        <v xml:space="preserve"> </v>
      </c>
      <c r="I964" s="15"/>
      <c r="J964" s="15"/>
    </row>
    <row r="965" spans="1:10" ht="18" customHeight="1" thickBot="1" x14ac:dyDescent="0.35">
      <c r="A965" s="15"/>
      <c r="B965" s="15"/>
      <c r="C965" s="15"/>
      <c r="D965" s="15"/>
      <c r="E965" s="727"/>
      <c r="F965" s="15"/>
      <c r="G965" s="15"/>
      <c r="H965" s="58" t="str">
        <f t="array" ref="H965">IF(ISERROR(INDEX(גיליון3!$U$14:$X$28,MATCH('דיווח פרטני'!G965,גיליון3!$T$14:$T$28,0),MATCH('דיווח פרטני'!C965,גיליון3!$U$13:$X$13,0)))," ",INDEX(גיליון3!$U$14:$X$28,MATCH('דיווח פרטני'!G965,גיליון3!$T$14:$T$28,0),MATCH('דיווח פרטני'!C965,גיליון3!$U$13:$X$13,0)))</f>
        <v xml:space="preserve"> </v>
      </c>
      <c r="I965" s="15"/>
      <c r="J965" s="15"/>
    </row>
    <row r="966" spans="1:10" ht="18" customHeight="1" thickBot="1" x14ac:dyDescent="0.35">
      <c r="A966" s="15"/>
      <c r="B966" s="15"/>
      <c r="C966" s="15"/>
      <c r="D966" s="15"/>
      <c r="E966" s="727"/>
      <c r="F966" s="15"/>
      <c r="G966" s="15"/>
      <c r="H966" s="58" t="str">
        <f t="array" ref="H966">IF(ISERROR(INDEX(גיליון3!$U$14:$X$28,MATCH('דיווח פרטני'!G966,גיליון3!$T$14:$T$28,0),MATCH('דיווח פרטני'!C966,גיליון3!$U$13:$X$13,0)))," ",INDEX(גיליון3!$U$14:$X$28,MATCH('דיווח פרטני'!G966,גיליון3!$T$14:$T$28,0),MATCH('דיווח פרטני'!C966,גיליון3!$U$13:$X$13,0)))</f>
        <v xml:space="preserve"> </v>
      </c>
      <c r="I966" s="15"/>
      <c r="J966" s="15"/>
    </row>
    <row r="967" spans="1:10" ht="18" customHeight="1" thickBot="1" x14ac:dyDescent="0.35">
      <c r="A967" s="15"/>
      <c r="B967" s="15"/>
      <c r="C967" s="15"/>
      <c r="D967" s="15"/>
      <c r="E967" s="727"/>
      <c r="F967" s="15"/>
      <c r="G967" s="15"/>
      <c r="H967" s="58" t="str">
        <f t="array" ref="H967">IF(ISERROR(INDEX(גיליון3!$U$14:$X$28,MATCH('דיווח פרטני'!G967,גיליון3!$T$14:$T$28,0),MATCH('דיווח פרטני'!C967,גיליון3!$U$13:$X$13,0)))," ",INDEX(גיליון3!$U$14:$X$28,MATCH('דיווח פרטני'!G967,גיליון3!$T$14:$T$28,0),MATCH('דיווח פרטני'!C967,גיליון3!$U$13:$X$13,0)))</f>
        <v xml:space="preserve"> </v>
      </c>
      <c r="I967" s="15"/>
      <c r="J967" s="15"/>
    </row>
    <row r="968" spans="1:10" ht="18" customHeight="1" thickBot="1" x14ac:dyDescent="0.35">
      <c r="A968" s="15"/>
      <c r="B968" s="15"/>
      <c r="C968" s="15"/>
      <c r="D968" s="15"/>
      <c r="E968" s="727"/>
      <c r="F968" s="15"/>
      <c r="G968" s="15"/>
      <c r="H968" s="58" t="str">
        <f t="array" ref="H968">IF(ISERROR(INDEX(גיליון3!$U$14:$X$28,MATCH('דיווח פרטני'!G968,גיליון3!$T$14:$T$28,0),MATCH('דיווח פרטני'!C968,גיליון3!$U$13:$X$13,0)))," ",INDEX(גיליון3!$U$14:$X$28,MATCH('דיווח פרטני'!G968,גיליון3!$T$14:$T$28,0),MATCH('דיווח פרטני'!C968,גיליון3!$U$13:$X$13,0)))</f>
        <v xml:space="preserve"> </v>
      </c>
      <c r="I968" s="15"/>
      <c r="J968" s="15"/>
    </row>
    <row r="969" spans="1:10" ht="18" customHeight="1" thickBot="1" x14ac:dyDescent="0.35">
      <c r="A969" s="15"/>
      <c r="B969" s="15"/>
      <c r="C969" s="15"/>
      <c r="D969" s="15"/>
      <c r="E969" s="727"/>
      <c r="F969" s="15"/>
      <c r="G969" s="15"/>
      <c r="H969" s="58" t="str">
        <f t="array" ref="H969">IF(ISERROR(INDEX(גיליון3!$U$14:$X$28,MATCH('דיווח פרטני'!G969,גיליון3!$T$14:$T$28,0),MATCH('דיווח פרטני'!C969,גיליון3!$U$13:$X$13,0)))," ",INDEX(גיליון3!$U$14:$X$28,MATCH('דיווח פרטני'!G969,גיליון3!$T$14:$T$28,0),MATCH('דיווח פרטני'!C969,גיליון3!$U$13:$X$13,0)))</f>
        <v xml:space="preserve"> </v>
      </c>
      <c r="I969" s="15"/>
      <c r="J969" s="15"/>
    </row>
    <row r="970" spans="1:10" ht="18" customHeight="1" thickBot="1" x14ac:dyDescent="0.35">
      <c r="A970" s="15"/>
      <c r="B970" s="15"/>
      <c r="C970" s="15"/>
      <c r="D970" s="15"/>
      <c r="E970" s="727"/>
      <c r="F970" s="15"/>
      <c r="G970" s="15"/>
      <c r="H970" s="58" t="str">
        <f t="array" ref="H970">IF(ISERROR(INDEX(גיליון3!$U$14:$X$28,MATCH('דיווח פרטני'!G970,גיליון3!$T$14:$T$28,0),MATCH('דיווח פרטני'!C970,גיליון3!$U$13:$X$13,0)))," ",INDEX(גיליון3!$U$14:$X$28,MATCH('דיווח פרטני'!G970,גיליון3!$T$14:$T$28,0),MATCH('דיווח פרטני'!C970,גיליון3!$U$13:$X$13,0)))</f>
        <v xml:space="preserve"> </v>
      </c>
      <c r="I970" s="15"/>
      <c r="J970" s="15"/>
    </row>
    <row r="971" spans="1:10" ht="18" customHeight="1" thickBot="1" x14ac:dyDescent="0.35">
      <c r="A971" s="15"/>
      <c r="B971" s="15"/>
      <c r="C971" s="15"/>
      <c r="D971" s="15"/>
      <c r="E971" s="727"/>
      <c r="F971" s="15"/>
      <c r="G971" s="15"/>
      <c r="H971" s="58" t="str">
        <f t="array" ref="H971">IF(ISERROR(INDEX(גיליון3!$U$14:$X$28,MATCH('דיווח פרטני'!G971,גיליון3!$T$14:$T$28,0),MATCH('דיווח פרטני'!C971,גיליון3!$U$13:$X$13,0)))," ",INDEX(גיליון3!$U$14:$X$28,MATCH('דיווח פרטני'!G971,גיליון3!$T$14:$T$28,0),MATCH('דיווח פרטני'!C971,גיליון3!$U$13:$X$13,0)))</f>
        <v xml:space="preserve"> </v>
      </c>
      <c r="I971" s="15"/>
      <c r="J971" s="15"/>
    </row>
    <row r="972" spans="1:10" ht="18" customHeight="1" thickBot="1" x14ac:dyDescent="0.35">
      <c r="A972" s="15"/>
      <c r="B972" s="15"/>
      <c r="C972" s="15"/>
      <c r="D972" s="15"/>
      <c r="E972" s="727"/>
      <c r="F972" s="15"/>
      <c r="G972" s="15"/>
      <c r="H972" s="58" t="str">
        <f t="array" ref="H972">IF(ISERROR(INDEX(גיליון3!$U$14:$X$28,MATCH('דיווח פרטני'!G972,גיליון3!$T$14:$T$28,0),MATCH('דיווח פרטני'!C972,גיליון3!$U$13:$X$13,0)))," ",INDEX(גיליון3!$U$14:$X$28,MATCH('דיווח פרטני'!G972,גיליון3!$T$14:$T$28,0),MATCH('דיווח פרטני'!C972,גיליון3!$U$13:$X$13,0)))</f>
        <v xml:space="preserve"> </v>
      </c>
      <c r="I972" s="15"/>
      <c r="J972" s="15"/>
    </row>
    <row r="973" spans="1:10" ht="18" customHeight="1" thickBot="1" x14ac:dyDescent="0.35">
      <c r="A973" s="15"/>
      <c r="B973" s="15"/>
      <c r="C973" s="15"/>
      <c r="D973" s="15"/>
      <c r="E973" s="727"/>
      <c r="F973" s="15"/>
      <c r="G973" s="15"/>
      <c r="H973" s="58" t="str">
        <f t="array" ref="H973">IF(ISERROR(INDEX(גיליון3!$U$14:$X$28,MATCH('דיווח פרטני'!G973,גיליון3!$T$14:$T$28,0),MATCH('דיווח פרטני'!C973,גיליון3!$U$13:$X$13,0)))," ",INDEX(גיליון3!$U$14:$X$28,MATCH('דיווח פרטני'!G973,גיליון3!$T$14:$T$28,0),MATCH('דיווח פרטני'!C973,גיליון3!$U$13:$X$13,0)))</f>
        <v xml:space="preserve"> </v>
      </c>
      <c r="I973" s="15"/>
      <c r="J973" s="15"/>
    </row>
    <row r="974" spans="1:10" ht="18" customHeight="1" thickBot="1" x14ac:dyDescent="0.35">
      <c r="A974" s="15"/>
      <c r="B974" s="15"/>
      <c r="C974" s="15"/>
      <c r="D974" s="15"/>
      <c r="E974" s="727"/>
      <c r="F974" s="15"/>
      <c r="G974" s="15"/>
      <c r="H974" s="58" t="str">
        <f t="array" ref="H974">IF(ISERROR(INDEX(גיליון3!$U$14:$X$28,MATCH('דיווח פרטני'!G974,גיליון3!$T$14:$T$28,0),MATCH('דיווח פרטני'!C974,גיליון3!$U$13:$X$13,0)))," ",INDEX(גיליון3!$U$14:$X$28,MATCH('דיווח פרטני'!G974,גיליון3!$T$14:$T$28,0),MATCH('דיווח פרטני'!C974,גיליון3!$U$13:$X$13,0)))</f>
        <v xml:space="preserve"> </v>
      </c>
      <c r="I974" s="15"/>
      <c r="J974" s="15"/>
    </row>
    <row r="975" spans="1:10" ht="18" customHeight="1" thickBot="1" x14ac:dyDescent="0.35">
      <c r="A975" s="15"/>
      <c r="B975" s="15"/>
      <c r="C975" s="15"/>
      <c r="D975" s="15"/>
      <c r="E975" s="727"/>
      <c r="F975" s="15"/>
      <c r="G975" s="15"/>
      <c r="H975" s="58" t="str">
        <f t="array" ref="H975">IF(ISERROR(INDEX(גיליון3!$U$14:$X$28,MATCH('דיווח פרטני'!G975,גיליון3!$T$14:$T$28,0),MATCH('דיווח פרטני'!C975,גיליון3!$U$13:$X$13,0)))," ",INDEX(גיליון3!$U$14:$X$28,MATCH('דיווח פרטני'!G975,גיליון3!$T$14:$T$28,0),MATCH('דיווח פרטני'!C975,גיליון3!$U$13:$X$13,0)))</f>
        <v xml:space="preserve"> </v>
      </c>
      <c r="I975" s="15"/>
      <c r="J975" s="15"/>
    </row>
    <row r="976" spans="1:10" ht="18" customHeight="1" thickBot="1" x14ac:dyDescent="0.35">
      <c r="A976" s="15"/>
      <c r="B976" s="15"/>
      <c r="C976" s="15"/>
      <c r="D976" s="15"/>
      <c r="E976" s="727"/>
      <c r="F976" s="15"/>
      <c r="G976" s="15"/>
      <c r="H976" s="58" t="str">
        <f t="array" ref="H976">IF(ISERROR(INDEX(גיליון3!$U$14:$X$28,MATCH('דיווח פרטני'!G976,גיליון3!$T$14:$T$28,0),MATCH('דיווח פרטני'!C976,גיליון3!$U$13:$X$13,0)))," ",INDEX(גיליון3!$U$14:$X$28,MATCH('דיווח פרטני'!G976,גיליון3!$T$14:$T$28,0),MATCH('דיווח פרטני'!C976,גיליון3!$U$13:$X$13,0)))</f>
        <v xml:space="preserve"> </v>
      </c>
      <c r="I976" s="15"/>
      <c r="J976" s="15"/>
    </row>
    <row r="977" spans="1:10" ht="18" customHeight="1" thickBot="1" x14ac:dyDescent="0.35">
      <c r="A977" s="15"/>
      <c r="B977" s="15"/>
      <c r="C977" s="15"/>
      <c r="D977" s="15"/>
      <c r="E977" s="727"/>
      <c r="F977" s="15"/>
      <c r="G977" s="15"/>
      <c r="H977" s="58" t="str">
        <f t="array" ref="H977">IF(ISERROR(INDEX(גיליון3!$U$14:$X$28,MATCH('דיווח פרטני'!G977,גיליון3!$T$14:$T$28,0),MATCH('דיווח פרטני'!C977,גיליון3!$U$13:$X$13,0)))," ",INDEX(גיליון3!$U$14:$X$28,MATCH('דיווח פרטני'!G977,גיליון3!$T$14:$T$28,0),MATCH('דיווח פרטני'!C977,גיליון3!$U$13:$X$13,0)))</f>
        <v xml:space="preserve"> </v>
      </c>
      <c r="I977" s="15"/>
      <c r="J977" s="15"/>
    </row>
    <row r="978" spans="1:10" ht="18" customHeight="1" thickBot="1" x14ac:dyDescent="0.35">
      <c r="A978" s="15"/>
      <c r="B978" s="15"/>
      <c r="C978" s="15"/>
      <c r="D978" s="15"/>
      <c r="E978" s="727"/>
      <c r="F978" s="15"/>
      <c r="G978" s="15"/>
      <c r="H978" s="58" t="str">
        <f t="array" ref="H978">IF(ISERROR(INDEX(גיליון3!$U$14:$X$28,MATCH('דיווח פרטני'!G978,גיליון3!$T$14:$T$28,0),MATCH('דיווח פרטני'!C978,גיליון3!$U$13:$X$13,0)))," ",INDEX(גיליון3!$U$14:$X$28,MATCH('דיווח פרטני'!G978,גיליון3!$T$14:$T$28,0),MATCH('דיווח פרטני'!C978,גיליון3!$U$13:$X$13,0)))</f>
        <v xml:space="preserve"> </v>
      </c>
      <c r="I978" s="15"/>
      <c r="J978" s="15"/>
    </row>
    <row r="979" spans="1:10" ht="18" customHeight="1" thickBot="1" x14ac:dyDescent="0.35">
      <c r="A979" s="15"/>
      <c r="B979" s="15"/>
      <c r="C979" s="15"/>
      <c r="D979" s="15"/>
      <c r="E979" s="727"/>
      <c r="F979" s="15"/>
      <c r="G979" s="15"/>
      <c r="H979" s="58" t="str">
        <f t="array" ref="H979">IF(ISERROR(INDEX(גיליון3!$U$14:$X$28,MATCH('דיווח פרטני'!G979,גיליון3!$T$14:$T$28,0),MATCH('דיווח פרטני'!C979,גיליון3!$U$13:$X$13,0)))," ",INDEX(גיליון3!$U$14:$X$28,MATCH('דיווח פרטני'!G979,גיליון3!$T$14:$T$28,0),MATCH('דיווח פרטני'!C979,גיליון3!$U$13:$X$13,0)))</f>
        <v xml:space="preserve"> </v>
      </c>
      <c r="I979" s="15"/>
      <c r="J979" s="15"/>
    </row>
    <row r="980" spans="1:10" ht="18" customHeight="1" thickBot="1" x14ac:dyDescent="0.35">
      <c r="A980" s="15"/>
      <c r="B980" s="15"/>
      <c r="C980" s="15"/>
      <c r="D980" s="15"/>
      <c r="E980" s="727"/>
      <c r="F980" s="15"/>
      <c r="G980" s="15"/>
      <c r="H980" s="58" t="str">
        <f t="array" ref="H980">IF(ISERROR(INDEX(גיליון3!$U$14:$X$28,MATCH('דיווח פרטני'!G980,גיליון3!$T$14:$T$28,0),MATCH('דיווח פרטני'!C980,גיליון3!$U$13:$X$13,0)))," ",INDEX(גיליון3!$U$14:$X$28,MATCH('דיווח פרטני'!G980,גיליון3!$T$14:$T$28,0),MATCH('דיווח פרטני'!C980,גיליון3!$U$13:$X$13,0)))</f>
        <v xml:space="preserve"> </v>
      </c>
      <c r="I980" s="15"/>
      <c r="J980" s="15"/>
    </row>
    <row r="981" spans="1:10" ht="18" customHeight="1" thickBot="1" x14ac:dyDescent="0.35">
      <c r="A981" s="15"/>
      <c r="B981" s="15"/>
      <c r="C981" s="15"/>
      <c r="D981" s="15"/>
      <c r="E981" s="727"/>
      <c r="F981" s="15"/>
      <c r="G981" s="15"/>
      <c r="H981" s="58" t="str">
        <f t="array" ref="H981">IF(ISERROR(INDEX(גיליון3!$U$14:$X$28,MATCH('דיווח פרטני'!G981,גיליון3!$T$14:$T$28,0),MATCH('דיווח פרטני'!C981,גיליון3!$U$13:$X$13,0)))," ",INDEX(גיליון3!$U$14:$X$28,MATCH('דיווח פרטני'!G981,גיליון3!$T$14:$T$28,0),MATCH('דיווח פרטני'!C981,גיליון3!$U$13:$X$13,0)))</f>
        <v xml:space="preserve"> </v>
      </c>
      <c r="I981" s="15"/>
      <c r="J981" s="15"/>
    </row>
    <row r="982" spans="1:10" ht="18" customHeight="1" thickBot="1" x14ac:dyDescent="0.35">
      <c r="A982" s="15"/>
      <c r="B982" s="15"/>
      <c r="C982" s="15"/>
      <c r="D982" s="15"/>
      <c r="E982" s="727"/>
      <c r="F982" s="15"/>
      <c r="G982" s="15"/>
      <c r="H982" s="58" t="str">
        <f t="array" ref="H982">IF(ISERROR(INDEX(גיליון3!$U$14:$X$28,MATCH('דיווח פרטני'!G982,גיליון3!$T$14:$T$28,0),MATCH('דיווח פרטני'!C982,גיליון3!$U$13:$X$13,0)))," ",INDEX(גיליון3!$U$14:$X$28,MATCH('דיווח פרטני'!G982,גיליון3!$T$14:$T$28,0),MATCH('דיווח פרטני'!C982,גיליון3!$U$13:$X$13,0)))</f>
        <v xml:space="preserve"> </v>
      </c>
      <c r="I982" s="15"/>
      <c r="J982" s="15"/>
    </row>
    <row r="983" spans="1:10" ht="18" customHeight="1" thickBot="1" x14ac:dyDescent="0.35">
      <c r="A983" s="15"/>
      <c r="B983" s="15"/>
      <c r="C983" s="15"/>
      <c r="D983" s="15"/>
      <c r="E983" s="727"/>
      <c r="F983" s="15"/>
      <c r="G983" s="15"/>
      <c r="H983" s="58" t="str">
        <f t="array" ref="H983">IF(ISERROR(INDEX(גיליון3!$U$14:$X$28,MATCH('דיווח פרטני'!G983,גיליון3!$T$14:$T$28,0),MATCH('דיווח פרטני'!C983,גיליון3!$U$13:$X$13,0)))," ",INDEX(גיליון3!$U$14:$X$28,MATCH('דיווח פרטני'!G983,גיליון3!$T$14:$T$28,0),MATCH('דיווח פרטני'!C983,גיליון3!$U$13:$X$13,0)))</f>
        <v xml:space="preserve"> </v>
      </c>
      <c r="I983" s="15"/>
      <c r="J983" s="15"/>
    </row>
    <row r="984" spans="1:10" ht="18" customHeight="1" thickBot="1" x14ac:dyDescent="0.35">
      <c r="A984" s="15"/>
      <c r="B984" s="15"/>
      <c r="C984" s="15"/>
      <c r="D984" s="15"/>
      <c r="E984" s="727"/>
      <c r="F984" s="15"/>
      <c r="G984" s="15"/>
      <c r="H984" s="58" t="str">
        <f t="array" ref="H984">IF(ISERROR(INDEX(גיליון3!$U$14:$X$28,MATCH('דיווח פרטני'!G984,גיליון3!$T$14:$T$28,0),MATCH('דיווח פרטני'!C984,גיליון3!$U$13:$X$13,0)))," ",INDEX(גיליון3!$U$14:$X$28,MATCH('דיווח פרטני'!G984,גיליון3!$T$14:$T$28,0),MATCH('דיווח פרטני'!C984,גיליון3!$U$13:$X$13,0)))</f>
        <v xml:space="preserve"> </v>
      </c>
      <c r="I984" s="15"/>
      <c r="J984" s="15"/>
    </row>
    <row r="985" spans="1:10" ht="18" customHeight="1" thickBot="1" x14ac:dyDescent="0.35">
      <c r="A985" s="15"/>
      <c r="B985" s="15"/>
      <c r="C985" s="15"/>
      <c r="D985" s="15"/>
      <c r="E985" s="727"/>
      <c r="F985" s="15"/>
      <c r="G985" s="15"/>
      <c r="H985" s="58" t="str">
        <f t="array" ref="H985">IF(ISERROR(INDEX(גיליון3!$U$14:$X$28,MATCH('דיווח פרטני'!G985,גיליון3!$T$14:$T$28,0),MATCH('דיווח פרטני'!C985,גיליון3!$U$13:$X$13,0)))," ",INDEX(גיליון3!$U$14:$X$28,MATCH('דיווח פרטני'!G985,גיליון3!$T$14:$T$28,0),MATCH('דיווח פרטני'!C985,גיליון3!$U$13:$X$13,0)))</f>
        <v xml:space="preserve"> </v>
      </c>
      <c r="I985" s="15"/>
      <c r="J985" s="15"/>
    </row>
    <row r="986" spans="1:10" ht="18" customHeight="1" thickBot="1" x14ac:dyDescent="0.35">
      <c r="A986" s="15"/>
      <c r="B986" s="15"/>
      <c r="C986" s="15"/>
      <c r="D986" s="15"/>
      <c r="E986" s="727"/>
      <c r="F986" s="15"/>
      <c r="G986" s="15"/>
      <c r="H986" s="58" t="str">
        <f t="array" ref="H986">IF(ISERROR(INDEX(גיליון3!$U$14:$X$28,MATCH('דיווח פרטני'!G986,גיליון3!$T$14:$T$28,0),MATCH('דיווח פרטני'!C986,גיליון3!$U$13:$X$13,0)))," ",INDEX(גיליון3!$U$14:$X$28,MATCH('דיווח פרטני'!G986,גיליון3!$T$14:$T$28,0),MATCH('דיווח פרטני'!C986,גיליון3!$U$13:$X$13,0)))</f>
        <v xml:space="preserve"> </v>
      </c>
      <c r="I986" s="15"/>
      <c r="J986" s="15"/>
    </row>
    <row r="987" spans="1:10" ht="18" customHeight="1" thickBot="1" x14ac:dyDescent="0.35">
      <c r="A987" s="15"/>
      <c r="B987" s="15"/>
      <c r="C987" s="15"/>
      <c r="D987" s="15"/>
      <c r="E987" s="727"/>
      <c r="F987" s="15"/>
      <c r="G987" s="15"/>
      <c r="H987" s="58" t="str">
        <f t="array" ref="H987">IF(ISERROR(INDEX(גיליון3!$U$14:$X$28,MATCH('דיווח פרטני'!G987,גיליון3!$T$14:$T$28,0),MATCH('דיווח פרטני'!C987,גיליון3!$U$13:$X$13,0)))," ",INDEX(גיליון3!$U$14:$X$28,MATCH('דיווח פרטני'!G987,גיליון3!$T$14:$T$28,0),MATCH('דיווח פרטני'!C987,גיליון3!$U$13:$X$13,0)))</f>
        <v xml:space="preserve"> </v>
      </c>
      <c r="I987" s="15"/>
      <c r="J987" s="15"/>
    </row>
    <row r="988" spans="1:10" ht="18" customHeight="1" thickBot="1" x14ac:dyDescent="0.35">
      <c r="A988" s="15"/>
      <c r="B988" s="15"/>
      <c r="C988" s="15"/>
      <c r="D988" s="15"/>
      <c r="E988" s="727"/>
      <c r="F988" s="15"/>
      <c r="G988" s="15"/>
      <c r="H988" s="58" t="str">
        <f t="array" ref="H988">IF(ISERROR(INDEX(גיליון3!$U$14:$X$28,MATCH('דיווח פרטני'!G988,גיליון3!$T$14:$T$28,0),MATCH('דיווח פרטני'!C988,גיליון3!$U$13:$X$13,0)))," ",INDEX(גיליון3!$U$14:$X$28,MATCH('דיווח פרטני'!G988,גיליון3!$T$14:$T$28,0),MATCH('דיווח פרטני'!C988,גיליון3!$U$13:$X$13,0)))</f>
        <v xml:space="preserve"> </v>
      </c>
      <c r="I988" s="15"/>
      <c r="J988" s="15"/>
    </row>
    <row r="989" spans="1:10" ht="18" customHeight="1" thickBot="1" x14ac:dyDescent="0.35">
      <c r="A989" s="15"/>
      <c r="B989" s="15"/>
      <c r="C989" s="15"/>
      <c r="D989" s="15"/>
      <c r="E989" s="727"/>
      <c r="F989" s="15"/>
      <c r="G989" s="15"/>
      <c r="H989" s="58" t="str">
        <f t="array" ref="H989">IF(ISERROR(INDEX(גיליון3!$U$14:$X$28,MATCH('דיווח פרטני'!G989,גיליון3!$T$14:$T$28,0),MATCH('דיווח פרטני'!C989,גיליון3!$U$13:$X$13,0)))," ",INDEX(גיליון3!$U$14:$X$28,MATCH('דיווח פרטני'!G989,גיליון3!$T$14:$T$28,0),MATCH('דיווח פרטני'!C989,גיליון3!$U$13:$X$13,0)))</f>
        <v xml:space="preserve"> </v>
      </c>
      <c r="I989" s="15"/>
      <c r="J989" s="15"/>
    </row>
    <row r="990" spans="1:10" ht="18" customHeight="1" thickBot="1" x14ac:dyDescent="0.35">
      <c r="A990" s="15"/>
      <c r="B990" s="15"/>
      <c r="C990" s="15"/>
      <c r="D990" s="15"/>
      <c r="E990" s="727"/>
      <c r="F990" s="15"/>
      <c r="G990" s="15"/>
      <c r="H990" s="58" t="str">
        <f t="array" ref="H990">IF(ISERROR(INDEX(גיליון3!$U$14:$X$28,MATCH('דיווח פרטני'!G990,גיליון3!$T$14:$T$28,0),MATCH('דיווח פרטני'!C990,גיליון3!$U$13:$X$13,0)))," ",INDEX(גיליון3!$U$14:$X$28,MATCH('דיווח פרטני'!G990,גיליון3!$T$14:$T$28,0),MATCH('דיווח פרטני'!C990,גיליון3!$U$13:$X$13,0)))</f>
        <v xml:space="preserve"> </v>
      </c>
      <c r="I990" s="15"/>
      <c r="J990" s="15"/>
    </row>
    <row r="991" spans="1:10" ht="18" customHeight="1" thickBot="1" x14ac:dyDescent="0.35">
      <c r="A991" s="15"/>
      <c r="B991" s="15"/>
      <c r="C991" s="15"/>
      <c r="D991" s="15"/>
      <c r="E991" s="727"/>
      <c r="F991" s="15"/>
      <c r="G991" s="15"/>
      <c r="H991" s="58" t="str">
        <f t="array" ref="H991">IF(ISERROR(INDEX(גיליון3!$U$14:$X$28,MATCH('דיווח פרטני'!G991,גיליון3!$T$14:$T$28,0),MATCH('דיווח פרטני'!C991,גיליון3!$U$13:$X$13,0)))," ",INDEX(גיליון3!$U$14:$X$28,MATCH('דיווח פרטני'!G991,גיליון3!$T$14:$T$28,0),MATCH('דיווח פרטני'!C991,גיליון3!$U$13:$X$13,0)))</f>
        <v xml:space="preserve"> </v>
      </c>
      <c r="I991" s="15"/>
      <c r="J991" s="15"/>
    </row>
    <row r="992" spans="1:10" ht="18" customHeight="1" thickBot="1" x14ac:dyDescent="0.35">
      <c r="A992" s="15"/>
      <c r="B992" s="15"/>
      <c r="C992" s="15"/>
      <c r="D992" s="15"/>
      <c r="E992" s="727"/>
      <c r="F992" s="15"/>
      <c r="G992" s="15"/>
      <c r="H992" s="58" t="str">
        <f t="array" ref="H992">IF(ISERROR(INDEX(גיליון3!$U$14:$X$28,MATCH('דיווח פרטני'!G992,גיליון3!$T$14:$T$28,0),MATCH('דיווח פרטני'!C992,גיליון3!$U$13:$X$13,0)))," ",INDEX(גיליון3!$U$14:$X$28,MATCH('דיווח פרטני'!G992,גיליון3!$T$14:$T$28,0),MATCH('דיווח פרטני'!C992,גיליון3!$U$13:$X$13,0)))</f>
        <v xml:space="preserve"> </v>
      </c>
      <c r="I992" s="15"/>
      <c r="J992" s="15"/>
    </row>
    <row r="993" spans="1:10" ht="18" customHeight="1" thickBot="1" x14ac:dyDescent="0.35">
      <c r="A993" s="15"/>
      <c r="B993" s="15"/>
      <c r="C993" s="15"/>
      <c r="D993" s="15"/>
      <c r="E993" s="727"/>
      <c r="F993" s="15"/>
      <c r="G993" s="15"/>
      <c r="H993" s="58" t="str">
        <f t="array" ref="H993">IF(ISERROR(INDEX(גיליון3!$U$14:$X$28,MATCH('דיווח פרטני'!G993,גיליון3!$T$14:$T$28,0),MATCH('דיווח פרטני'!C993,גיליון3!$U$13:$X$13,0)))," ",INDEX(גיליון3!$U$14:$X$28,MATCH('דיווח פרטני'!G993,גיליון3!$T$14:$T$28,0),MATCH('דיווח פרטני'!C993,גיליון3!$U$13:$X$13,0)))</f>
        <v xml:space="preserve"> </v>
      </c>
      <c r="I993" s="15"/>
      <c r="J993" s="15"/>
    </row>
    <row r="994" spans="1:10" ht="18" customHeight="1" thickBot="1" x14ac:dyDescent="0.35">
      <c r="A994" s="15"/>
      <c r="B994" s="15"/>
      <c r="C994" s="15"/>
      <c r="D994" s="15"/>
      <c r="E994" s="727"/>
      <c r="F994" s="15"/>
      <c r="G994" s="15"/>
      <c r="H994" s="58" t="str">
        <f t="array" ref="H994">IF(ISERROR(INDEX(גיליון3!$U$14:$X$28,MATCH('דיווח פרטני'!G994,גיליון3!$T$14:$T$28,0),MATCH('דיווח פרטני'!C994,גיליון3!$U$13:$X$13,0)))," ",INDEX(גיליון3!$U$14:$X$28,MATCH('דיווח פרטני'!G994,גיליון3!$T$14:$T$28,0),MATCH('דיווח פרטני'!C994,גיליון3!$U$13:$X$13,0)))</f>
        <v xml:space="preserve"> </v>
      </c>
      <c r="I994" s="15"/>
      <c r="J994" s="15"/>
    </row>
    <row r="995" spans="1:10" ht="18" customHeight="1" thickBot="1" x14ac:dyDescent="0.35">
      <c r="A995" s="15"/>
      <c r="B995" s="15"/>
      <c r="C995" s="15"/>
      <c r="D995" s="15"/>
      <c r="E995" s="727"/>
      <c r="F995" s="15"/>
      <c r="G995" s="15"/>
      <c r="H995" s="58" t="str">
        <f t="array" ref="H995">IF(ISERROR(INDEX(גיליון3!$U$14:$X$28,MATCH('דיווח פרטני'!G995,גיליון3!$T$14:$T$28,0),MATCH('דיווח פרטני'!C995,גיליון3!$U$13:$X$13,0)))," ",INDEX(גיליון3!$U$14:$X$28,MATCH('דיווח פרטני'!G995,גיליון3!$T$14:$T$28,0),MATCH('דיווח פרטני'!C995,גיליון3!$U$13:$X$13,0)))</f>
        <v xml:space="preserve"> </v>
      </c>
      <c r="I995" s="15"/>
      <c r="J995" s="15"/>
    </row>
    <row r="996" spans="1:10" ht="18" customHeight="1" thickBot="1" x14ac:dyDescent="0.35">
      <c r="A996" s="15"/>
      <c r="B996" s="15"/>
      <c r="C996" s="15"/>
      <c r="D996" s="15"/>
      <c r="E996" s="727"/>
      <c r="F996" s="15"/>
      <c r="G996" s="15"/>
      <c r="H996" s="58" t="str">
        <f t="array" ref="H996">IF(ISERROR(INDEX(גיליון3!$U$14:$X$28,MATCH('דיווח פרטני'!G996,גיליון3!$T$14:$T$28,0),MATCH('דיווח פרטני'!C996,גיליון3!$U$13:$X$13,0)))," ",INDEX(גיליון3!$U$14:$X$28,MATCH('דיווח פרטני'!G996,גיליון3!$T$14:$T$28,0),MATCH('דיווח פרטני'!C996,גיליון3!$U$13:$X$13,0)))</f>
        <v xml:space="preserve"> </v>
      </c>
      <c r="I996" s="15"/>
      <c r="J996" s="15"/>
    </row>
    <row r="997" spans="1:10" ht="18" customHeight="1" thickBot="1" x14ac:dyDescent="0.35">
      <c r="A997" s="15"/>
      <c r="B997" s="15"/>
      <c r="C997" s="15"/>
      <c r="D997" s="15"/>
      <c r="E997" s="727"/>
      <c r="F997" s="15"/>
      <c r="G997" s="15"/>
      <c r="H997" s="58" t="str">
        <f t="array" ref="H997">IF(ISERROR(INDEX(גיליון3!$U$14:$X$28,MATCH('דיווח פרטני'!G997,גיליון3!$T$14:$T$28,0),MATCH('דיווח פרטני'!C997,גיליון3!$U$13:$X$13,0)))," ",INDEX(גיליון3!$U$14:$X$28,MATCH('דיווח פרטני'!G997,גיליון3!$T$14:$T$28,0),MATCH('דיווח פרטני'!C997,גיליון3!$U$13:$X$13,0)))</f>
        <v xml:space="preserve"> </v>
      </c>
      <c r="I997" s="15"/>
      <c r="J997" s="15"/>
    </row>
    <row r="998" spans="1:10" ht="18" customHeight="1" thickBot="1" x14ac:dyDescent="0.35">
      <c r="A998" s="15"/>
      <c r="B998" s="15"/>
      <c r="C998" s="15"/>
      <c r="D998" s="15"/>
      <c r="E998" s="727"/>
      <c r="F998" s="15"/>
      <c r="G998" s="15"/>
      <c r="H998" s="58" t="str">
        <f t="array" ref="H998">IF(ISERROR(INDEX(גיליון3!$U$14:$X$28,MATCH('דיווח פרטני'!G998,גיליון3!$T$14:$T$28,0),MATCH('דיווח פרטני'!C998,גיליון3!$U$13:$X$13,0)))," ",INDEX(גיליון3!$U$14:$X$28,MATCH('דיווח פרטני'!G998,גיליון3!$T$14:$T$28,0),MATCH('דיווח פרטני'!C998,גיליון3!$U$13:$X$13,0)))</f>
        <v xml:space="preserve"> </v>
      </c>
      <c r="I998" s="15"/>
      <c r="J998" s="15"/>
    </row>
    <row r="999" spans="1:10" ht="18" customHeight="1" thickBot="1" x14ac:dyDescent="0.35">
      <c r="A999" s="15"/>
      <c r="B999" s="15"/>
      <c r="C999" s="15"/>
      <c r="D999" s="15"/>
      <c r="E999" s="727"/>
      <c r="F999" s="15"/>
      <c r="G999" s="15"/>
      <c r="H999" s="58" t="str">
        <f t="array" ref="H999">IF(ISERROR(INDEX(גיליון3!$U$14:$X$28,MATCH('דיווח פרטני'!G999,גיליון3!$T$14:$T$28,0),MATCH('דיווח פרטני'!C999,גיליון3!$U$13:$X$13,0)))," ",INDEX(גיליון3!$U$14:$X$28,MATCH('דיווח פרטני'!G999,גיליון3!$T$14:$T$28,0),MATCH('דיווח פרטני'!C999,גיליון3!$U$13:$X$13,0)))</f>
        <v xml:space="preserve"> </v>
      </c>
      <c r="I999" s="15"/>
      <c r="J999" s="15"/>
    </row>
    <row r="1000" spans="1:10" ht="18" customHeight="1" thickBot="1" x14ac:dyDescent="0.35">
      <c r="A1000" s="15"/>
      <c r="B1000" s="15"/>
      <c r="C1000" s="15"/>
      <c r="D1000" s="15"/>
      <c r="E1000" s="727"/>
      <c r="F1000" s="15"/>
      <c r="G1000" s="15"/>
      <c r="H1000" s="58" t="str">
        <f t="array" ref="H1000">IF(ISERROR(INDEX(גיליון3!$U$14:$X$28,MATCH('דיווח פרטני'!G1000,גיליון3!$T$14:$T$28,0),MATCH('דיווח פרטני'!C1000,גיליון3!$U$13:$X$13,0)))," ",INDEX(גיליון3!$U$14:$X$28,MATCH('דיווח פרטני'!G1000,גיליון3!$T$14:$T$28,0),MATCH('דיווח פרטני'!C1000,גיליון3!$U$13:$X$13,0)))</f>
        <v xml:space="preserve"> </v>
      </c>
      <c r="I1000" s="15"/>
      <c r="J1000" s="15"/>
    </row>
    <row r="1001" spans="1:10" ht="18" customHeight="1" thickBot="1" x14ac:dyDescent="0.35">
      <c r="A1001" s="15"/>
      <c r="B1001" s="15"/>
      <c r="C1001" s="15"/>
      <c r="D1001" s="15"/>
      <c r="E1001" s="727"/>
      <c r="F1001" s="15"/>
      <c r="G1001" s="15"/>
      <c r="H1001" s="58" t="str">
        <f t="array" ref="H1001">IF(ISERROR(INDEX(גיליון3!$U$14:$X$28,MATCH('דיווח פרטני'!G1001,גיליון3!$T$14:$T$28,0),MATCH('דיווח פרטני'!C1001,גיליון3!$U$13:$X$13,0)))," ",INDEX(גיליון3!$U$14:$X$28,MATCH('דיווח פרטני'!G1001,גיליון3!$T$14:$T$28,0),MATCH('דיווח פרטני'!C1001,גיליון3!$U$13:$X$13,0)))</f>
        <v xml:space="preserve"> </v>
      </c>
      <c r="I1001" s="15"/>
      <c r="J1001" s="15"/>
    </row>
    <row r="1002" spans="1:10" ht="18" customHeight="1" thickBot="1" x14ac:dyDescent="0.35">
      <c r="A1002" s="15"/>
      <c r="B1002" s="15"/>
      <c r="C1002" s="15"/>
      <c r="D1002" s="15"/>
      <c r="E1002" s="727"/>
      <c r="F1002" s="15"/>
      <c r="G1002" s="15"/>
      <c r="H1002" s="58" t="str">
        <f t="array" ref="H1002">IF(ISERROR(INDEX(גיליון3!$U$14:$X$28,MATCH('דיווח פרטני'!G1002,גיליון3!$T$14:$T$28,0),MATCH('דיווח פרטני'!C1002,גיליון3!$U$13:$X$13,0)))," ",INDEX(גיליון3!$U$14:$X$28,MATCH('דיווח פרטני'!G1002,גיליון3!$T$14:$T$28,0),MATCH('דיווח פרטני'!C1002,גיליון3!$U$13:$X$13,0)))</f>
        <v xml:space="preserve"> </v>
      </c>
      <c r="I1002" s="15"/>
      <c r="J1002" s="15"/>
    </row>
    <row r="1003" spans="1:10" ht="18" customHeight="1" thickBot="1" x14ac:dyDescent="0.35">
      <c r="A1003" s="15"/>
      <c r="B1003" s="15"/>
      <c r="C1003" s="15"/>
      <c r="D1003" s="15"/>
      <c r="E1003" s="727"/>
      <c r="F1003" s="15"/>
      <c r="G1003" s="15"/>
      <c r="H1003" s="58" t="str">
        <f t="array" ref="H1003">IF(ISERROR(INDEX(גיליון3!$U$14:$X$28,MATCH('דיווח פרטני'!G1003,גיליון3!$T$14:$T$28,0),MATCH('דיווח פרטני'!C1003,גיליון3!$U$13:$X$13,0)))," ",INDEX(גיליון3!$U$14:$X$28,MATCH('דיווח פרטני'!G1003,גיליון3!$T$14:$T$28,0),MATCH('דיווח פרטני'!C1003,גיליון3!$U$13:$X$13,0)))</f>
        <v xml:space="preserve"> </v>
      </c>
      <c r="I1003" s="15"/>
      <c r="J1003" s="15"/>
    </row>
    <row r="1004" spans="1:10" ht="18" customHeight="1" thickBot="1" x14ac:dyDescent="0.35">
      <c r="A1004" s="15"/>
      <c r="B1004" s="15"/>
      <c r="C1004" s="15"/>
      <c r="D1004" s="15"/>
      <c r="E1004" s="727"/>
      <c r="F1004" s="15"/>
      <c r="G1004" s="15"/>
      <c r="H1004" s="58" t="str">
        <f t="array" ref="H1004">IF(ISERROR(INDEX(גיליון3!$U$14:$X$28,MATCH('דיווח פרטני'!G1004,גיליון3!$T$14:$T$28,0),MATCH('דיווח פרטני'!C1004,גיליון3!$U$13:$X$13,0)))," ",INDEX(גיליון3!$U$14:$X$28,MATCH('דיווח פרטני'!G1004,גיליון3!$T$14:$T$28,0),MATCH('דיווח פרטני'!C1004,גיליון3!$U$13:$X$13,0)))</f>
        <v xml:space="preserve"> </v>
      </c>
      <c r="I1004" s="15"/>
      <c r="J1004" s="15"/>
    </row>
    <row r="1005" spans="1:10" ht="18" customHeight="1" thickBot="1" x14ac:dyDescent="0.35">
      <c r="A1005" s="15"/>
      <c r="B1005" s="15"/>
      <c r="C1005" s="15"/>
      <c r="D1005" s="15"/>
      <c r="E1005" s="727"/>
      <c r="F1005" s="15"/>
      <c r="G1005" s="15"/>
      <c r="H1005" s="58" t="str">
        <f t="array" ref="H1005">IF(ISERROR(INDEX(גיליון3!$U$14:$X$28,MATCH('דיווח פרטני'!G1005,גיליון3!$T$14:$T$28,0),MATCH('דיווח פרטני'!C1005,גיליון3!$U$13:$X$13,0)))," ",INDEX(גיליון3!$U$14:$X$28,MATCH('דיווח פרטני'!G1005,גיליון3!$T$14:$T$28,0),MATCH('דיווח פרטני'!C1005,גיליון3!$U$13:$X$13,0)))</f>
        <v xml:space="preserve"> </v>
      </c>
      <c r="I1005" s="15"/>
      <c r="J1005" s="15"/>
    </row>
    <row r="1006" spans="1:10" ht="18" customHeight="1" thickBot="1" x14ac:dyDescent="0.35">
      <c r="A1006" s="15"/>
      <c r="B1006" s="15"/>
      <c r="C1006" s="15"/>
      <c r="D1006" s="15"/>
      <c r="E1006" s="727"/>
      <c r="F1006" s="15"/>
      <c r="G1006" s="15"/>
      <c r="H1006" s="58" t="str">
        <f t="array" ref="H1006">IF(ISERROR(INDEX(גיליון3!$U$14:$X$28,MATCH('דיווח פרטני'!G1006,גיליון3!$T$14:$T$28,0),MATCH('דיווח פרטני'!C1006,גיליון3!$U$13:$X$13,0)))," ",INDEX(גיליון3!$U$14:$X$28,MATCH('דיווח פרטני'!G1006,גיליון3!$T$14:$T$28,0),MATCH('דיווח פרטני'!C1006,גיליון3!$U$13:$X$13,0)))</f>
        <v xml:space="preserve"> </v>
      </c>
      <c r="I1006" s="15"/>
      <c r="J1006" s="15"/>
    </row>
    <row r="1007" spans="1:10" ht="18" customHeight="1" thickBot="1" x14ac:dyDescent="0.35">
      <c r="A1007" s="15"/>
      <c r="B1007" s="15"/>
      <c r="C1007" s="15"/>
      <c r="D1007" s="15"/>
      <c r="E1007" s="727"/>
      <c r="F1007" s="15"/>
      <c r="G1007" s="15"/>
      <c r="H1007" s="58" t="str">
        <f t="array" ref="H1007">IF(ISERROR(INDEX(גיליון3!$U$14:$X$28,MATCH('דיווח פרטני'!G1007,גיליון3!$T$14:$T$28,0),MATCH('דיווח פרטני'!C1007,גיליון3!$U$13:$X$13,0)))," ",INDEX(גיליון3!$U$14:$X$28,MATCH('דיווח פרטני'!G1007,גיליון3!$T$14:$T$28,0),MATCH('דיווח פרטני'!C1007,גיליון3!$U$13:$X$13,0)))</f>
        <v xml:space="preserve"> </v>
      </c>
      <c r="I1007" s="15"/>
      <c r="J1007" s="15"/>
    </row>
    <row r="1008" spans="1:10" ht="18" customHeight="1" thickBot="1" x14ac:dyDescent="0.35">
      <c r="A1008" s="15"/>
      <c r="B1008" s="15"/>
      <c r="C1008" s="15"/>
      <c r="D1008" s="15"/>
      <c r="E1008" s="727"/>
      <c r="F1008" s="15"/>
      <c r="G1008" s="15"/>
      <c r="H1008" s="58" t="str">
        <f t="array" ref="H1008">IF(ISERROR(INDEX(גיליון3!$U$14:$X$28,MATCH('דיווח פרטני'!G1008,גיליון3!$T$14:$T$28,0),MATCH('דיווח פרטני'!C1008,גיליון3!$U$13:$X$13,0)))," ",INDEX(גיליון3!$U$14:$X$28,MATCH('דיווח פרטני'!G1008,גיליון3!$T$14:$T$28,0),MATCH('דיווח פרטני'!C1008,גיליון3!$U$13:$X$13,0)))</f>
        <v xml:space="preserve"> </v>
      </c>
      <c r="I1008" s="15"/>
      <c r="J1008" s="15"/>
    </row>
    <row r="1009" spans="1:10" ht="18" customHeight="1" thickBot="1" x14ac:dyDescent="0.35">
      <c r="A1009" s="15"/>
      <c r="B1009" s="15"/>
      <c r="C1009" s="15"/>
      <c r="D1009" s="15"/>
      <c r="E1009" s="727"/>
      <c r="F1009" s="15"/>
      <c r="G1009" s="15"/>
      <c r="H1009" s="58" t="str">
        <f t="array" ref="H1009">IF(ISERROR(INDEX(גיליון3!$U$14:$X$28,MATCH('דיווח פרטני'!G1009,גיליון3!$T$14:$T$28,0),MATCH('דיווח פרטני'!C1009,גיליון3!$U$13:$X$13,0)))," ",INDEX(גיליון3!$U$14:$X$28,MATCH('דיווח פרטני'!G1009,גיליון3!$T$14:$T$28,0),MATCH('דיווח פרטני'!C1009,גיליון3!$U$13:$X$13,0)))</f>
        <v xml:space="preserve"> </v>
      </c>
      <c r="I1009" s="15"/>
      <c r="J1009" s="15"/>
    </row>
    <row r="1010" spans="1:10" ht="18" customHeight="1" thickBot="1" x14ac:dyDescent="0.35">
      <c r="A1010" s="15"/>
      <c r="B1010" s="15"/>
      <c r="C1010" s="15"/>
      <c r="D1010" s="15"/>
      <c r="E1010" s="727"/>
      <c r="F1010" s="15"/>
      <c r="G1010" s="15"/>
      <c r="H1010" s="58" t="str">
        <f t="array" ref="H1010">IF(ISERROR(INDEX(גיליון3!$U$14:$X$28,MATCH('דיווח פרטני'!G1010,גיליון3!$T$14:$T$28,0),MATCH('דיווח פרטני'!C1010,גיליון3!$U$13:$X$13,0)))," ",INDEX(גיליון3!$U$14:$X$28,MATCH('דיווח פרטני'!G1010,גיליון3!$T$14:$T$28,0),MATCH('דיווח פרטני'!C1010,גיליון3!$U$13:$X$13,0)))</f>
        <v xml:space="preserve"> </v>
      </c>
      <c r="I1010" s="15"/>
      <c r="J1010" s="15"/>
    </row>
    <row r="1011" spans="1:10" ht="18" customHeight="1" thickBot="1" x14ac:dyDescent="0.35">
      <c r="A1011" s="15"/>
      <c r="B1011" s="15"/>
      <c r="C1011" s="15"/>
      <c r="D1011" s="15"/>
      <c r="E1011" s="727"/>
      <c r="F1011" s="15"/>
      <c r="G1011" s="15"/>
      <c r="H1011" s="58" t="str">
        <f t="array" ref="H1011">IF(ISERROR(INDEX(גיליון3!$U$14:$X$28,MATCH('דיווח פרטני'!G1011,גיליון3!$T$14:$T$28,0),MATCH('דיווח פרטני'!C1011,גיליון3!$U$13:$X$13,0)))," ",INDEX(גיליון3!$U$14:$X$28,MATCH('דיווח פרטני'!G1011,גיליון3!$T$14:$T$28,0),MATCH('דיווח פרטני'!C1011,גיליון3!$U$13:$X$13,0)))</f>
        <v xml:space="preserve"> </v>
      </c>
      <c r="I1011" s="15"/>
      <c r="J1011" s="15"/>
    </row>
    <row r="1012" spans="1:10" ht="18" customHeight="1" thickBot="1" x14ac:dyDescent="0.35">
      <c r="A1012" s="15"/>
      <c r="B1012" s="15"/>
      <c r="C1012" s="15"/>
      <c r="D1012" s="15"/>
      <c r="E1012" s="727"/>
      <c r="F1012" s="15"/>
      <c r="G1012" s="15"/>
      <c r="H1012" s="58" t="str">
        <f t="array" ref="H1012">IF(ISERROR(INDEX(גיליון3!$U$14:$X$28,MATCH('דיווח פרטני'!G1012,גיליון3!$T$14:$T$28,0),MATCH('דיווח פרטני'!C1012,גיליון3!$U$13:$X$13,0)))," ",INDEX(גיליון3!$U$14:$X$28,MATCH('דיווח פרטני'!G1012,גיליון3!$T$14:$T$28,0),MATCH('דיווח פרטני'!C1012,גיליון3!$U$13:$X$13,0)))</f>
        <v xml:space="preserve"> </v>
      </c>
      <c r="I1012" s="15"/>
      <c r="J1012" s="15"/>
    </row>
    <row r="1013" spans="1:10" ht="18" customHeight="1" thickBot="1" x14ac:dyDescent="0.35">
      <c r="A1013" s="15"/>
      <c r="B1013" s="15"/>
      <c r="C1013" s="15"/>
      <c r="D1013" s="15"/>
      <c r="E1013" s="727"/>
      <c r="F1013" s="15"/>
      <c r="G1013" s="15"/>
      <c r="H1013" s="58" t="str">
        <f t="array" ref="H1013">IF(ISERROR(INDEX(גיליון3!$U$14:$X$28,MATCH('דיווח פרטני'!G1013,גיליון3!$T$14:$T$28,0),MATCH('דיווח פרטני'!C1013,גיליון3!$U$13:$X$13,0)))," ",INDEX(גיליון3!$U$14:$X$28,MATCH('דיווח פרטני'!G1013,גיליון3!$T$14:$T$28,0),MATCH('דיווח פרטני'!C1013,גיליון3!$U$13:$X$13,0)))</f>
        <v xml:space="preserve"> </v>
      </c>
      <c r="I1013" s="15"/>
      <c r="J1013" s="15"/>
    </row>
    <row r="1014" spans="1:10" ht="18" customHeight="1" thickBot="1" x14ac:dyDescent="0.35">
      <c r="A1014" s="15"/>
      <c r="B1014" s="15"/>
      <c r="C1014" s="15"/>
      <c r="D1014" s="15"/>
      <c r="E1014" s="727"/>
      <c r="F1014" s="15"/>
      <c r="G1014" s="15"/>
      <c r="H1014" s="58" t="str">
        <f t="array" ref="H1014">IF(ISERROR(INDEX(גיליון3!$U$14:$X$28,MATCH('דיווח פרטני'!G1014,גיליון3!$T$14:$T$28,0),MATCH('דיווח פרטני'!C1014,גיליון3!$U$13:$X$13,0)))," ",INDEX(גיליון3!$U$14:$X$28,MATCH('דיווח פרטני'!G1014,גיליון3!$T$14:$T$28,0),MATCH('דיווח פרטני'!C1014,גיליון3!$U$13:$X$13,0)))</f>
        <v xml:space="preserve"> </v>
      </c>
      <c r="I1014" s="15"/>
      <c r="J1014" s="15"/>
    </row>
    <row r="1015" spans="1:10" ht="18" customHeight="1" thickBot="1" x14ac:dyDescent="0.35">
      <c r="A1015" s="15"/>
      <c r="B1015" s="15"/>
      <c r="C1015" s="15"/>
      <c r="D1015" s="15"/>
      <c r="E1015" s="727"/>
      <c r="F1015" s="15"/>
      <c r="G1015" s="15"/>
      <c r="H1015" s="58" t="str">
        <f t="array" ref="H1015">IF(ISERROR(INDEX(גיליון3!$U$14:$X$28,MATCH('דיווח פרטני'!G1015,גיליון3!$T$14:$T$28,0),MATCH('דיווח פרטני'!C1015,גיליון3!$U$13:$X$13,0)))," ",INDEX(גיליון3!$U$14:$X$28,MATCH('דיווח פרטני'!G1015,גיליון3!$T$14:$T$28,0),MATCH('דיווח פרטני'!C1015,גיליון3!$U$13:$X$13,0)))</f>
        <v xml:space="preserve"> </v>
      </c>
      <c r="I1015" s="15"/>
      <c r="J1015" s="15"/>
    </row>
    <row r="1016" spans="1:10" ht="18" customHeight="1" thickBot="1" x14ac:dyDescent="0.35">
      <c r="A1016" s="15"/>
      <c r="B1016" s="15"/>
      <c r="C1016" s="15"/>
      <c r="D1016" s="15"/>
      <c r="E1016" s="727"/>
      <c r="F1016" s="15"/>
      <c r="G1016" s="15"/>
      <c r="H1016" s="58" t="str">
        <f t="array" ref="H1016">IF(ISERROR(INDEX(גיליון3!$U$14:$X$28,MATCH('דיווח פרטני'!G1016,גיליון3!$T$14:$T$28,0),MATCH('דיווח פרטני'!C1016,גיליון3!$U$13:$X$13,0)))," ",INDEX(גיליון3!$U$14:$X$28,MATCH('דיווח פרטני'!G1016,גיליון3!$T$14:$T$28,0),MATCH('דיווח פרטני'!C1016,גיליון3!$U$13:$X$13,0)))</f>
        <v xml:space="preserve"> </v>
      </c>
      <c r="I1016" s="15"/>
      <c r="J1016" s="15"/>
    </row>
    <row r="1017" spans="1:10" ht="18" customHeight="1" thickBot="1" x14ac:dyDescent="0.35">
      <c r="A1017" s="15"/>
      <c r="B1017" s="15"/>
      <c r="C1017" s="15"/>
      <c r="D1017" s="15"/>
      <c r="E1017" s="727"/>
      <c r="F1017" s="15"/>
      <c r="G1017" s="15"/>
      <c r="H1017" s="58" t="str">
        <f t="array" ref="H1017">IF(ISERROR(INDEX(גיליון3!$U$14:$X$28,MATCH('דיווח פרטני'!G1017,גיליון3!$T$14:$T$28,0),MATCH('דיווח פרטני'!C1017,גיליון3!$U$13:$X$13,0)))," ",INDEX(גיליון3!$U$14:$X$28,MATCH('דיווח פרטני'!G1017,גיליון3!$T$14:$T$28,0),MATCH('דיווח פרטני'!C1017,גיליון3!$U$13:$X$13,0)))</f>
        <v xml:space="preserve"> </v>
      </c>
      <c r="I1017" s="15"/>
      <c r="J1017" s="15"/>
    </row>
    <row r="1018" spans="1:10" ht="18" customHeight="1" thickBot="1" x14ac:dyDescent="0.35">
      <c r="A1018" s="15"/>
      <c r="B1018" s="15"/>
      <c r="C1018" s="15"/>
      <c r="D1018" s="15"/>
      <c r="E1018" s="727"/>
      <c r="F1018" s="15"/>
      <c r="G1018" s="15"/>
      <c r="H1018" s="58" t="str">
        <f t="array" ref="H1018">IF(ISERROR(INDEX(גיליון3!$U$14:$X$28,MATCH('דיווח פרטני'!G1018,גיליון3!$T$14:$T$28,0),MATCH('דיווח פרטני'!C1018,גיליון3!$U$13:$X$13,0)))," ",INDEX(גיליון3!$U$14:$X$28,MATCH('דיווח פרטני'!G1018,גיליון3!$T$14:$T$28,0),MATCH('דיווח פרטני'!C1018,גיליון3!$U$13:$X$13,0)))</f>
        <v xml:space="preserve"> </v>
      </c>
      <c r="I1018" s="15"/>
      <c r="J1018" s="15"/>
    </row>
    <row r="1019" spans="1:10" ht="18" customHeight="1" thickBot="1" x14ac:dyDescent="0.35">
      <c r="A1019" s="15"/>
      <c r="B1019" s="15"/>
      <c r="C1019" s="15"/>
      <c r="D1019" s="15"/>
      <c r="E1019" s="727"/>
      <c r="F1019" s="15"/>
      <c r="G1019" s="15"/>
      <c r="H1019" s="58" t="str">
        <f t="array" ref="H1019">IF(ISERROR(INDEX(גיליון3!$U$14:$X$28,MATCH('דיווח פרטני'!G1019,גיליון3!$T$14:$T$28,0),MATCH('דיווח פרטני'!C1019,גיליון3!$U$13:$X$13,0)))," ",INDEX(גיליון3!$U$14:$X$28,MATCH('דיווח פרטני'!G1019,גיליון3!$T$14:$T$28,0),MATCH('דיווח פרטני'!C1019,גיליון3!$U$13:$X$13,0)))</f>
        <v xml:space="preserve"> </v>
      </c>
      <c r="I1019" s="15"/>
      <c r="J1019" s="15"/>
    </row>
    <row r="1020" spans="1:10" ht="18" customHeight="1" thickBot="1" x14ac:dyDescent="0.35">
      <c r="A1020" s="15"/>
      <c r="B1020" s="15"/>
      <c r="C1020" s="15"/>
      <c r="D1020" s="15"/>
      <c r="E1020" s="727"/>
      <c r="F1020" s="15"/>
      <c r="G1020" s="15"/>
      <c r="H1020" s="58" t="str">
        <f t="array" ref="H1020">IF(ISERROR(INDEX(גיליון3!$U$14:$X$28,MATCH('דיווח פרטני'!G1020,גיליון3!$T$14:$T$28,0),MATCH('דיווח פרטני'!C1020,גיליון3!$U$13:$X$13,0)))," ",INDEX(גיליון3!$U$14:$X$28,MATCH('דיווח פרטני'!G1020,גיליון3!$T$14:$T$28,0),MATCH('דיווח פרטני'!C1020,גיליון3!$U$13:$X$13,0)))</f>
        <v xml:space="preserve"> </v>
      </c>
      <c r="I1020" s="15"/>
      <c r="J1020" s="15"/>
    </row>
    <row r="1021" spans="1:10" ht="18" customHeight="1" thickBot="1" x14ac:dyDescent="0.35">
      <c r="A1021" s="15"/>
      <c r="B1021" s="15"/>
      <c r="C1021" s="15"/>
      <c r="D1021" s="15"/>
      <c r="E1021" s="727"/>
      <c r="F1021" s="15"/>
      <c r="G1021" s="15"/>
      <c r="H1021" s="58" t="str">
        <f t="array" ref="H1021">IF(ISERROR(INDEX(גיליון3!$U$14:$X$28,MATCH('דיווח פרטני'!G1021,גיליון3!$T$14:$T$28,0),MATCH('דיווח פרטני'!C1021,גיליון3!$U$13:$X$13,0)))," ",INDEX(גיליון3!$U$14:$X$28,MATCH('דיווח פרטני'!G1021,גיליון3!$T$14:$T$28,0),MATCH('דיווח פרטני'!C1021,גיליון3!$U$13:$X$13,0)))</f>
        <v xml:space="preserve"> </v>
      </c>
      <c r="I1021" s="15"/>
      <c r="J1021" s="15"/>
    </row>
    <row r="1022" spans="1:10" ht="18" customHeight="1" thickBot="1" x14ac:dyDescent="0.35">
      <c r="A1022" s="15"/>
      <c r="B1022" s="15"/>
      <c r="C1022" s="15"/>
      <c r="D1022" s="15"/>
      <c r="E1022" s="727"/>
      <c r="F1022" s="15"/>
      <c r="G1022" s="15"/>
      <c r="H1022" s="58" t="str">
        <f t="array" ref="H1022">IF(ISERROR(INDEX(גיליון3!$U$14:$X$28,MATCH('דיווח פרטני'!G1022,גיליון3!$T$14:$T$28,0),MATCH('דיווח פרטני'!C1022,גיליון3!$U$13:$X$13,0)))," ",INDEX(גיליון3!$U$14:$X$28,MATCH('דיווח פרטני'!G1022,גיליון3!$T$14:$T$28,0),MATCH('דיווח פרטני'!C1022,גיליון3!$U$13:$X$13,0)))</f>
        <v xml:space="preserve"> </v>
      </c>
      <c r="I1022" s="15"/>
      <c r="J1022" s="15"/>
    </row>
    <row r="1023" spans="1:10" ht="18" customHeight="1" thickBot="1" x14ac:dyDescent="0.35">
      <c r="A1023" s="15"/>
      <c r="B1023" s="15"/>
      <c r="C1023" s="15"/>
      <c r="D1023" s="15"/>
      <c r="E1023" s="727"/>
      <c r="F1023" s="15"/>
      <c r="G1023" s="15"/>
      <c r="H1023" s="58" t="str">
        <f t="array" ref="H1023">IF(ISERROR(INDEX(גיליון3!$U$14:$X$28,MATCH('דיווח פרטני'!G1023,גיליון3!$T$14:$T$28,0),MATCH('דיווח פרטני'!C1023,גיליון3!$U$13:$X$13,0)))," ",INDEX(גיליון3!$U$14:$X$28,MATCH('דיווח פרטני'!G1023,גיליון3!$T$14:$T$28,0),MATCH('דיווח פרטני'!C1023,גיליון3!$U$13:$X$13,0)))</f>
        <v xml:space="preserve"> </v>
      </c>
      <c r="I1023" s="15"/>
      <c r="J1023" s="15"/>
    </row>
    <row r="1024" spans="1:10" ht="18" customHeight="1" thickBot="1" x14ac:dyDescent="0.35">
      <c r="A1024" s="15"/>
      <c r="B1024" s="15"/>
      <c r="C1024" s="15"/>
      <c r="D1024" s="15"/>
      <c r="E1024" s="727"/>
      <c r="F1024" s="15"/>
      <c r="G1024" s="15"/>
      <c r="H1024" s="58" t="str">
        <f t="array" ref="H1024">IF(ISERROR(INDEX(גיליון3!$U$14:$X$28,MATCH('דיווח פרטני'!G1024,גיליון3!$T$14:$T$28,0),MATCH('דיווח פרטני'!C1024,גיליון3!$U$13:$X$13,0)))," ",INDEX(גיליון3!$U$14:$X$28,MATCH('דיווח פרטני'!G1024,גיליון3!$T$14:$T$28,0),MATCH('דיווח פרטני'!C1024,גיליון3!$U$13:$X$13,0)))</f>
        <v xml:space="preserve"> </v>
      </c>
      <c r="I1024" s="15"/>
      <c r="J1024" s="15"/>
    </row>
    <row r="1025" spans="1:10" ht="18" customHeight="1" thickBot="1" x14ac:dyDescent="0.35">
      <c r="A1025" s="15"/>
      <c r="B1025" s="15"/>
      <c r="C1025" s="15"/>
      <c r="D1025" s="15"/>
      <c r="E1025" s="727"/>
      <c r="F1025" s="15"/>
      <c r="G1025" s="15"/>
      <c r="H1025" s="58" t="str">
        <f t="array" ref="H1025">IF(ISERROR(INDEX(גיליון3!$U$14:$X$28,MATCH('דיווח פרטני'!G1025,גיליון3!$T$14:$T$28,0),MATCH('דיווח פרטני'!C1025,גיליון3!$U$13:$X$13,0)))," ",INDEX(גיליון3!$U$14:$X$28,MATCH('דיווח פרטני'!G1025,גיליון3!$T$14:$T$28,0),MATCH('דיווח פרטני'!C1025,גיליון3!$U$13:$X$13,0)))</f>
        <v xml:space="preserve"> </v>
      </c>
      <c r="I1025" s="15"/>
      <c r="J1025" s="15"/>
    </row>
    <row r="1026" spans="1:10" ht="18" customHeight="1" thickBot="1" x14ac:dyDescent="0.35">
      <c r="A1026" s="15"/>
      <c r="B1026" s="15"/>
      <c r="C1026" s="15"/>
      <c r="D1026" s="15"/>
      <c r="E1026" s="727"/>
      <c r="F1026" s="15"/>
      <c r="G1026" s="15"/>
      <c r="H1026" s="58" t="str">
        <f t="array" ref="H1026">IF(ISERROR(INDEX(גיליון3!$U$14:$X$28,MATCH('דיווח פרטני'!G1026,גיליון3!$T$14:$T$28,0),MATCH('דיווח פרטני'!C1026,גיליון3!$U$13:$X$13,0)))," ",INDEX(גיליון3!$U$14:$X$28,MATCH('דיווח פרטני'!G1026,גיליון3!$T$14:$T$28,0),MATCH('דיווח פרטני'!C1026,גיליון3!$U$13:$X$13,0)))</f>
        <v xml:space="preserve"> </v>
      </c>
      <c r="I1026" s="15"/>
      <c r="J1026" s="15"/>
    </row>
    <row r="1027" spans="1:10" ht="18" customHeight="1" thickBot="1" x14ac:dyDescent="0.35">
      <c r="A1027" s="15"/>
      <c r="B1027" s="15"/>
      <c r="C1027" s="15"/>
      <c r="D1027" s="15"/>
      <c r="E1027" s="727"/>
      <c r="F1027" s="15"/>
      <c r="G1027" s="15"/>
      <c r="H1027" s="58" t="str">
        <f t="array" ref="H1027">IF(ISERROR(INDEX(גיליון3!$U$14:$X$28,MATCH('דיווח פרטני'!G1027,גיליון3!$T$14:$T$28,0),MATCH('דיווח פרטני'!C1027,גיליון3!$U$13:$X$13,0)))," ",INDEX(גיליון3!$U$14:$X$28,MATCH('דיווח פרטני'!G1027,גיליון3!$T$14:$T$28,0),MATCH('דיווח פרטני'!C1027,גיליון3!$U$13:$X$13,0)))</f>
        <v xml:space="preserve"> </v>
      </c>
      <c r="I1027" s="15"/>
      <c r="J1027" s="15"/>
    </row>
    <row r="1028" spans="1:10" ht="18" customHeight="1" thickBot="1" x14ac:dyDescent="0.35">
      <c r="A1028" s="15"/>
      <c r="B1028" s="15"/>
      <c r="C1028" s="15"/>
      <c r="D1028" s="15"/>
      <c r="E1028" s="727"/>
      <c r="F1028" s="15"/>
      <c r="G1028" s="15"/>
      <c r="H1028" s="58" t="str">
        <f t="array" ref="H1028">IF(ISERROR(INDEX(גיליון3!$U$14:$X$28,MATCH('דיווח פרטני'!G1028,גיליון3!$T$14:$T$28,0),MATCH('דיווח פרטני'!C1028,גיליון3!$U$13:$X$13,0)))," ",INDEX(גיליון3!$U$14:$X$28,MATCH('דיווח פרטני'!G1028,גיליון3!$T$14:$T$28,0),MATCH('דיווח פרטני'!C1028,גיליון3!$U$13:$X$13,0)))</f>
        <v xml:space="preserve"> </v>
      </c>
      <c r="I1028" s="15"/>
      <c r="J1028" s="15"/>
    </row>
    <row r="1029" spans="1:10" ht="18" customHeight="1" thickBot="1" x14ac:dyDescent="0.35">
      <c r="A1029" s="15"/>
      <c r="B1029" s="15"/>
      <c r="C1029" s="15"/>
      <c r="D1029" s="15"/>
      <c r="E1029" s="727"/>
      <c r="F1029" s="15"/>
      <c r="G1029" s="15"/>
      <c r="H1029" s="58" t="str">
        <f t="array" ref="H1029">IF(ISERROR(INDEX(גיליון3!$U$14:$X$28,MATCH('דיווח פרטני'!G1029,גיליון3!$T$14:$T$28,0),MATCH('דיווח פרטני'!C1029,גיליון3!$U$13:$X$13,0)))," ",INDEX(גיליון3!$U$14:$X$28,MATCH('דיווח פרטני'!G1029,גיליון3!$T$14:$T$28,0),MATCH('דיווח פרטני'!C1029,גיליון3!$U$13:$X$13,0)))</f>
        <v xml:space="preserve"> </v>
      </c>
      <c r="I1029" s="15"/>
      <c r="J1029" s="15"/>
    </row>
    <row r="1030" spans="1:10" ht="18" customHeight="1" thickBot="1" x14ac:dyDescent="0.35">
      <c r="A1030" s="15"/>
      <c r="B1030" s="15"/>
      <c r="C1030" s="15"/>
      <c r="D1030" s="15"/>
      <c r="E1030" s="727"/>
      <c r="F1030" s="15"/>
      <c r="G1030" s="15"/>
      <c r="H1030" s="58" t="str">
        <f t="array" ref="H1030">IF(ISERROR(INDEX(גיליון3!$U$14:$X$28,MATCH('דיווח פרטני'!G1030,גיליון3!$T$14:$T$28,0),MATCH('דיווח פרטני'!C1030,גיליון3!$U$13:$X$13,0)))," ",INDEX(גיליון3!$U$14:$X$28,MATCH('דיווח פרטני'!G1030,גיליון3!$T$14:$T$28,0),MATCH('דיווח פרטני'!C1030,גיליון3!$U$13:$X$13,0)))</f>
        <v xml:space="preserve"> </v>
      </c>
      <c r="I1030" s="15"/>
      <c r="J1030" s="15"/>
    </row>
    <row r="1031" spans="1:10" ht="18" customHeight="1" thickBot="1" x14ac:dyDescent="0.35">
      <c r="A1031" s="15"/>
      <c r="B1031" s="15"/>
      <c r="C1031" s="15"/>
      <c r="D1031" s="15"/>
      <c r="E1031" s="727"/>
      <c r="F1031" s="15"/>
      <c r="G1031" s="15"/>
      <c r="H1031" s="58" t="str">
        <f t="array" ref="H1031">IF(ISERROR(INDEX(גיליון3!$U$14:$X$28,MATCH('דיווח פרטני'!G1031,גיליון3!$T$14:$T$28,0),MATCH('דיווח פרטני'!C1031,גיליון3!$U$13:$X$13,0)))," ",INDEX(גיליון3!$U$14:$X$28,MATCH('דיווח פרטני'!G1031,גיליון3!$T$14:$T$28,0),MATCH('דיווח פרטני'!C1031,גיליון3!$U$13:$X$13,0)))</f>
        <v xml:space="preserve"> </v>
      </c>
      <c r="I1031" s="15"/>
      <c r="J1031" s="15"/>
    </row>
    <row r="1032" spans="1:10" ht="18" customHeight="1" thickBot="1" x14ac:dyDescent="0.35">
      <c r="A1032" s="15"/>
      <c r="B1032" s="15"/>
      <c r="C1032" s="15"/>
      <c r="D1032" s="15"/>
      <c r="E1032" s="727"/>
      <c r="F1032" s="15"/>
      <c r="G1032" s="15"/>
      <c r="H1032" s="58" t="str">
        <f t="array" ref="H1032">IF(ISERROR(INDEX(גיליון3!$U$14:$X$28,MATCH('דיווח פרטני'!G1032,גיליון3!$T$14:$T$28,0),MATCH('דיווח פרטני'!C1032,גיליון3!$U$13:$X$13,0)))," ",INDEX(גיליון3!$U$14:$X$28,MATCH('דיווח פרטני'!G1032,גיליון3!$T$14:$T$28,0),MATCH('דיווח פרטני'!C1032,גיליון3!$U$13:$X$13,0)))</f>
        <v xml:space="preserve"> </v>
      </c>
      <c r="I1032" s="15"/>
      <c r="J1032" s="15"/>
    </row>
    <row r="1033" spans="1:10" ht="18" customHeight="1" thickBot="1" x14ac:dyDescent="0.35">
      <c r="A1033" s="15"/>
      <c r="B1033" s="15"/>
      <c r="C1033" s="15"/>
      <c r="D1033" s="15"/>
      <c r="E1033" s="727"/>
      <c r="F1033" s="15"/>
      <c r="G1033" s="15"/>
      <c r="H1033" s="58" t="str">
        <f t="array" ref="H1033">IF(ISERROR(INDEX(גיליון3!$U$14:$X$28,MATCH('דיווח פרטני'!G1033,גיליון3!$T$14:$T$28,0),MATCH('דיווח פרטני'!C1033,גיליון3!$U$13:$X$13,0)))," ",INDEX(גיליון3!$U$14:$X$28,MATCH('דיווח פרטני'!G1033,גיליון3!$T$14:$T$28,0),MATCH('דיווח פרטני'!C1033,גיליון3!$U$13:$X$13,0)))</f>
        <v xml:space="preserve"> </v>
      </c>
      <c r="I1033" s="15"/>
      <c r="J1033" s="15"/>
    </row>
    <row r="1034" spans="1:10" ht="18" customHeight="1" thickBot="1" x14ac:dyDescent="0.35">
      <c r="A1034" s="15"/>
      <c r="B1034" s="15"/>
      <c r="C1034" s="15"/>
      <c r="D1034" s="15"/>
      <c r="E1034" s="727"/>
      <c r="F1034" s="15"/>
      <c r="G1034" s="15"/>
      <c r="H1034" s="58" t="str">
        <f t="array" ref="H1034">IF(ISERROR(INDEX(גיליון3!$U$14:$X$28,MATCH('דיווח פרטני'!G1034,גיליון3!$T$14:$T$28,0),MATCH('דיווח פרטני'!C1034,גיליון3!$U$13:$X$13,0)))," ",INDEX(גיליון3!$U$14:$X$28,MATCH('דיווח פרטני'!G1034,גיליון3!$T$14:$T$28,0),MATCH('דיווח פרטני'!C1034,גיליון3!$U$13:$X$13,0)))</f>
        <v xml:space="preserve"> </v>
      </c>
      <c r="I1034" s="15"/>
      <c r="J1034" s="15"/>
    </row>
    <row r="1035" spans="1:10" ht="18" customHeight="1" thickBot="1" x14ac:dyDescent="0.35">
      <c r="A1035" s="15"/>
      <c r="B1035" s="15"/>
      <c r="C1035" s="15"/>
      <c r="D1035" s="15"/>
      <c r="E1035" s="727"/>
      <c r="F1035" s="15"/>
      <c r="G1035" s="15"/>
      <c r="H1035" s="58" t="str">
        <f t="array" ref="H1035">IF(ISERROR(INDEX(גיליון3!$U$14:$X$28,MATCH('דיווח פרטני'!G1035,גיליון3!$T$14:$T$28,0),MATCH('דיווח פרטני'!C1035,גיליון3!$U$13:$X$13,0)))," ",INDEX(גיליון3!$U$14:$X$28,MATCH('דיווח פרטני'!G1035,גיליון3!$T$14:$T$28,0),MATCH('דיווח פרטני'!C1035,גיליון3!$U$13:$X$13,0)))</f>
        <v xml:space="preserve"> </v>
      </c>
      <c r="I1035" s="15"/>
      <c r="J1035" s="15"/>
    </row>
    <row r="1036" spans="1:10" ht="18" customHeight="1" thickBot="1" x14ac:dyDescent="0.35">
      <c r="A1036" s="15"/>
      <c r="B1036" s="15"/>
      <c r="C1036" s="15"/>
      <c r="D1036" s="15"/>
      <c r="E1036" s="727"/>
      <c r="F1036" s="15"/>
      <c r="G1036" s="15"/>
      <c r="H1036" s="58" t="str">
        <f t="array" ref="H1036">IF(ISERROR(INDEX(גיליון3!$U$14:$X$28,MATCH('דיווח פרטני'!G1036,גיליון3!$T$14:$T$28,0),MATCH('דיווח פרטני'!C1036,גיליון3!$U$13:$X$13,0)))," ",INDEX(גיליון3!$U$14:$X$28,MATCH('דיווח פרטני'!G1036,גיליון3!$T$14:$T$28,0),MATCH('דיווח פרטני'!C1036,גיליון3!$U$13:$X$13,0)))</f>
        <v xml:space="preserve"> </v>
      </c>
      <c r="I1036" s="15"/>
      <c r="J1036" s="15"/>
    </row>
    <row r="1037" spans="1:10" ht="18" customHeight="1" thickBot="1" x14ac:dyDescent="0.35">
      <c r="A1037" s="15"/>
      <c r="B1037" s="15"/>
      <c r="C1037" s="15"/>
      <c r="D1037" s="15"/>
      <c r="E1037" s="727"/>
      <c r="F1037" s="15"/>
      <c r="G1037" s="15"/>
      <c r="H1037" s="58" t="str">
        <f t="array" ref="H1037">IF(ISERROR(INDEX(גיליון3!$U$14:$X$28,MATCH('דיווח פרטני'!G1037,גיליון3!$T$14:$T$28,0),MATCH('דיווח פרטני'!C1037,גיליון3!$U$13:$X$13,0)))," ",INDEX(גיליון3!$U$14:$X$28,MATCH('דיווח פרטני'!G1037,גיליון3!$T$14:$T$28,0),MATCH('דיווח פרטני'!C1037,גיליון3!$U$13:$X$13,0)))</f>
        <v xml:space="preserve"> </v>
      </c>
      <c r="I1037" s="15"/>
      <c r="J1037" s="15"/>
    </row>
    <row r="1038" spans="1:10" ht="18" customHeight="1" thickBot="1" x14ac:dyDescent="0.35">
      <c r="A1038" s="15"/>
      <c r="B1038" s="15"/>
      <c r="C1038" s="15"/>
      <c r="D1038" s="15"/>
      <c r="E1038" s="727"/>
      <c r="F1038" s="15"/>
      <c r="G1038" s="15"/>
      <c r="H1038" s="58" t="str">
        <f t="array" ref="H1038">IF(ISERROR(INDEX(גיליון3!$U$14:$X$28,MATCH('דיווח פרטני'!G1038,גיליון3!$T$14:$T$28,0),MATCH('דיווח פרטני'!C1038,גיליון3!$U$13:$X$13,0)))," ",INDEX(גיליון3!$U$14:$X$28,MATCH('דיווח פרטני'!G1038,גיליון3!$T$14:$T$28,0),MATCH('דיווח פרטני'!C1038,גיליון3!$U$13:$X$13,0)))</f>
        <v xml:space="preserve"> </v>
      </c>
      <c r="I1038" s="15"/>
      <c r="J1038" s="15"/>
    </row>
    <row r="1039" spans="1:10" ht="18" customHeight="1" thickBot="1" x14ac:dyDescent="0.35">
      <c r="A1039" s="15"/>
      <c r="B1039" s="15"/>
      <c r="C1039" s="15"/>
      <c r="D1039" s="15"/>
      <c r="E1039" s="727"/>
      <c r="F1039" s="15"/>
      <c r="G1039" s="15"/>
      <c r="H1039" s="58" t="str">
        <f t="array" ref="H1039">IF(ISERROR(INDEX(גיליון3!$U$14:$X$28,MATCH('דיווח פרטני'!G1039,גיליון3!$T$14:$T$28,0),MATCH('דיווח פרטני'!C1039,גיליון3!$U$13:$X$13,0)))," ",INDEX(גיליון3!$U$14:$X$28,MATCH('דיווח פרטני'!G1039,גיליון3!$T$14:$T$28,0),MATCH('דיווח פרטני'!C1039,גיליון3!$U$13:$X$13,0)))</f>
        <v xml:space="preserve"> </v>
      </c>
      <c r="I1039" s="15"/>
      <c r="J1039" s="15"/>
    </row>
    <row r="1040" spans="1:10" ht="18" customHeight="1" thickBot="1" x14ac:dyDescent="0.35">
      <c r="A1040" s="15"/>
      <c r="B1040" s="15"/>
      <c r="C1040" s="15"/>
      <c r="D1040" s="15"/>
      <c r="E1040" s="727"/>
      <c r="F1040" s="15"/>
      <c r="G1040" s="15"/>
      <c r="H1040" s="58" t="str">
        <f t="array" ref="H1040">IF(ISERROR(INDEX(גיליון3!$U$14:$X$28,MATCH('דיווח פרטני'!G1040,גיליון3!$T$14:$T$28,0),MATCH('דיווח פרטני'!C1040,גיליון3!$U$13:$X$13,0)))," ",INDEX(גיליון3!$U$14:$X$28,MATCH('דיווח פרטני'!G1040,גיליון3!$T$14:$T$28,0),MATCH('דיווח פרטני'!C1040,גיליון3!$U$13:$X$13,0)))</f>
        <v xml:space="preserve"> </v>
      </c>
      <c r="I1040" s="15"/>
      <c r="J1040" s="15"/>
    </row>
    <row r="1041" spans="1:10" ht="18" customHeight="1" thickBot="1" x14ac:dyDescent="0.35">
      <c r="A1041" s="15"/>
      <c r="B1041" s="15"/>
      <c r="C1041" s="15"/>
      <c r="D1041" s="15"/>
      <c r="E1041" s="727"/>
      <c r="F1041" s="15"/>
      <c r="G1041" s="15"/>
      <c r="H1041" s="58" t="str">
        <f t="array" ref="H1041">IF(ISERROR(INDEX(גיליון3!$U$14:$X$28,MATCH('דיווח פרטני'!G1041,גיליון3!$T$14:$T$28,0),MATCH('דיווח פרטני'!C1041,גיליון3!$U$13:$X$13,0)))," ",INDEX(גיליון3!$U$14:$X$28,MATCH('דיווח פרטני'!G1041,גיליון3!$T$14:$T$28,0),MATCH('דיווח פרטני'!C1041,גיליון3!$U$13:$X$13,0)))</f>
        <v xml:space="preserve"> </v>
      </c>
      <c r="I1041" s="15"/>
      <c r="J1041" s="15"/>
    </row>
    <row r="1042" spans="1:10" ht="18" customHeight="1" thickBot="1" x14ac:dyDescent="0.35">
      <c r="A1042" s="15"/>
      <c r="B1042" s="15"/>
      <c r="C1042" s="15"/>
      <c r="D1042" s="15"/>
      <c r="E1042" s="727"/>
      <c r="F1042" s="15"/>
      <c r="G1042" s="15"/>
      <c r="H1042" s="58" t="str">
        <f t="array" ref="H1042">IF(ISERROR(INDEX(גיליון3!$U$14:$X$28,MATCH('דיווח פרטני'!G1042,גיליון3!$T$14:$T$28,0),MATCH('דיווח פרטני'!C1042,גיליון3!$U$13:$X$13,0)))," ",INDEX(גיליון3!$U$14:$X$28,MATCH('דיווח פרטני'!G1042,גיליון3!$T$14:$T$28,0),MATCH('דיווח פרטני'!C1042,גיליון3!$U$13:$X$13,0)))</f>
        <v xml:space="preserve"> </v>
      </c>
      <c r="I1042" s="15"/>
      <c r="J1042" s="15"/>
    </row>
    <row r="1043" spans="1:10" ht="18" customHeight="1" thickBot="1" x14ac:dyDescent="0.35">
      <c r="A1043" s="15"/>
      <c r="B1043" s="15"/>
      <c r="C1043" s="15"/>
      <c r="D1043" s="15"/>
      <c r="E1043" s="727"/>
      <c r="F1043" s="15"/>
      <c r="G1043" s="15"/>
      <c r="H1043" s="58" t="str">
        <f t="array" ref="H1043">IF(ISERROR(INDEX(גיליון3!$U$14:$X$28,MATCH('דיווח פרטני'!G1043,גיליון3!$T$14:$T$28,0),MATCH('דיווח פרטני'!C1043,גיליון3!$U$13:$X$13,0)))," ",INDEX(גיליון3!$U$14:$X$28,MATCH('דיווח פרטני'!G1043,גיליון3!$T$14:$T$28,0),MATCH('דיווח פרטני'!C1043,גיליון3!$U$13:$X$13,0)))</f>
        <v xml:space="preserve"> </v>
      </c>
      <c r="I1043" s="15"/>
      <c r="J1043" s="15"/>
    </row>
    <row r="1044" spans="1:10" ht="18" customHeight="1" thickBot="1" x14ac:dyDescent="0.35">
      <c r="A1044" s="15"/>
      <c r="B1044" s="15"/>
      <c r="C1044" s="15"/>
      <c r="D1044" s="15"/>
      <c r="E1044" s="727"/>
      <c r="F1044" s="15"/>
      <c r="G1044" s="15"/>
      <c r="H1044" s="58" t="str">
        <f t="array" ref="H1044">IF(ISERROR(INDEX(גיליון3!$U$14:$X$28,MATCH('דיווח פרטני'!G1044,גיליון3!$T$14:$T$28,0),MATCH('דיווח פרטני'!C1044,גיליון3!$U$13:$X$13,0)))," ",INDEX(גיליון3!$U$14:$X$28,MATCH('דיווח פרטני'!G1044,גיליון3!$T$14:$T$28,0),MATCH('דיווח פרטני'!C1044,גיליון3!$U$13:$X$13,0)))</f>
        <v xml:space="preserve"> </v>
      </c>
      <c r="I1044" s="15"/>
      <c r="J1044" s="15"/>
    </row>
    <row r="1045" spans="1:10" ht="18" customHeight="1" thickBot="1" x14ac:dyDescent="0.35">
      <c r="A1045" s="15"/>
      <c r="B1045" s="15"/>
      <c r="C1045" s="15"/>
      <c r="D1045" s="15"/>
      <c r="E1045" s="727"/>
      <c r="F1045" s="15"/>
      <c r="G1045" s="15"/>
      <c r="H1045" s="58" t="str">
        <f t="array" ref="H1045">IF(ISERROR(INDEX(גיליון3!$U$14:$X$28,MATCH('דיווח פרטני'!G1045,גיליון3!$T$14:$T$28,0),MATCH('דיווח פרטני'!C1045,גיליון3!$U$13:$X$13,0)))," ",INDEX(גיליון3!$U$14:$X$28,MATCH('דיווח פרטני'!G1045,גיליון3!$T$14:$T$28,0),MATCH('דיווח פרטני'!C1045,גיליון3!$U$13:$X$13,0)))</f>
        <v xml:space="preserve"> </v>
      </c>
      <c r="I1045" s="15"/>
      <c r="J1045" s="15"/>
    </row>
    <row r="1046" spans="1:10" ht="18" customHeight="1" thickBot="1" x14ac:dyDescent="0.35">
      <c r="A1046" s="15"/>
      <c r="B1046" s="15"/>
      <c r="C1046" s="15"/>
      <c r="D1046" s="15"/>
      <c r="E1046" s="727"/>
      <c r="F1046" s="15"/>
      <c r="G1046" s="15"/>
      <c r="H1046" s="58" t="str">
        <f t="array" ref="H1046">IF(ISERROR(INDEX(גיליון3!$U$14:$X$28,MATCH('דיווח פרטני'!G1046,גיליון3!$T$14:$T$28,0),MATCH('דיווח פרטני'!C1046,גיליון3!$U$13:$X$13,0)))," ",INDEX(גיליון3!$U$14:$X$28,MATCH('דיווח פרטני'!G1046,גיליון3!$T$14:$T$28,0),MATCH('דיווח פרטני'!C1046,גיליון3!$U$13:$X$13,0)))</f>
        <v xml:space="preserve"> </v>
      </c>
      <c r="I1046" s="15"/>
      <c r="J1046" s="15"/>
    </row>
    <row r="1047" spans="1:10" ht="18" customHeight="1" thickBot="1" x14ac:dyDescent="0.35">
      <c r="A1047" s="15"/>
      <c r="B1047" s="15"/>
      <c r="C1047" s="15"/>
      <c r="D1047" s="15"/>
      <c r="E1047" s="727"/>
      <c r="F1047" s="15"/>
      <c r="G1047" s="15"/>
      <c r="H1047" s="58" t="str">
        <f t="array" ref="H1047">IF(ISERROR(INDEX(גיליון3!$U$14:$X$28,MATCH('דיווח פרטני'!G1047,גיליון3!$T$14:$T$28,0),MATCH('דיווח פרטני'!C1047,גיליון3!$U$13:$X$13,0)))," ",INDEX(גיליון3!$U$14:$X$28,MATCH('דיווח פרטני'!G1047,גיליון3!$T$14:$T$28,0),MATCH('דיווח פרטני'!C1047,גיליון3!$U$13:$X$13,0)))</f>
        <v xml:space="preserve"> </v>
      </c>
      <c r="I1047" s="15"/>
      <c r="J1047" s="15"/>
    </row>
    <row r="1048" spans="1:10" ht="18" customHeight="1" thickBot="1" x14ac:dyDescent="0.35">
      <c r="A1048" s="15"/>
      <c r="B1048" s="15"/>
      <c r="C1048" s="15"/>
      <c r="D1048" s="15"/>
      <c r="E1048" s="727"/>
      <c r="F1048" s="15"/>
      <c r="G1048" s="15"/>
      <c r="H1048" s="58" t="str">
        <f t="array" ref="H1048">IF(ISERROR(INDEX(גיליון3!$U$14:$X$28,MATCH('דיווח פרטני'!G1048,גיליון3!$T$14:$T$28,0),MATCH('דיווח פרטני'!C1048,גיליון3!$U$13:$X$13,0)))," ",INDEX(גיליון3!$U$14:$X$28,MATCH('דיווח פרטני'!G1048,גיליון3!$T$14:$T$28,0),MATCH('דיווח פרטני'!C1048,גיליון3!$U$13:$X$13,0)))</f>
        <v xml:space="preserve"> </v>
      </c>
      <c r="I1048" s="15"/>
      <c r="J1048" s="15"/>
    </row>
    <row r="1049" spans="1:10" ht="18" customHeight="1" thickBot="1" x14ac:dyDescent="0.35">
      <c r="A1049" s="15"/>
      <c r="B1049" s="15"/>
      <c r="C1049" s="15"/>
      <c r="D1049" s="15"/>
      <c r="E1049" s="727"/>
      <c r="F1049" s="15"/>
      <c r="G1049" s="15"/>
      <c r="H1049" s="58" t="str">
        <f t="array" ref="H1049">IF(ISERROR(INDEX(גיליון3!$U$14:$X$28,MATCH('דיווח פרטני'!G1049,גיליון3!$T$14:$T$28,0),MATCH('דיווח פרטני'!C1049,גיליון3!$U$13:$X$13,0)))," ",INDEX(גיליון3!$U$14:$X$28,MATCH('דיווח פרטני'!G1049,גיליון3!$T$14:$T$28,0),MATCH('דיווח פרטני'!C1049,גיליון3!$U$13:$X$13,0)))</f>
        <v xml:space="preserve"> </v>
      </c>
      <c r="I1049" s="15"/>
      <c r="J1049" s="15"/>
    </row>
    <row r="1050" spans="1:10" ht="18" customHeight="1" thickBot="1" x14ac:dyDescent="0.35">
      <c r="A1050" s="15"/>
      <c r="B1050" s="15"/>
      <c r="C1050" s="15"/>
      <c r="D1050" s="15"/>
      <c r="E1050" s="727"/>
      <c r="F1050" s="15"/>
      <c r="G1050" s="15"/>
      <c r="H1050" s="58" t="str">
        <f t="array" ref="H1050">IF(ISERROR(INDEX(גיליון3!$U$14:$X$28,MATCH('דיווח פרטני'!G1050,גיליון3!$T$14:$T$28,0),MATCH('דיווח פרטני'!C1050,גיליון3!$U$13:$X$13,0)))," ",INDEX(גיליון3!$U$14:$X$28,MATCH('דיווח פרטני'!G1050,גיליון3!$T$14:$T$28,0),MATCH('דיווח פרטני'!C1050,גיליון3!$U$13:$X$13,0)))</f>
        <v xml:space="preserve"> </v>
      </c>
      <c r="I1050" s="15"/>
      <c r="J1050" s="15"/>
    </row>
    <row r="1051" spans="1:10" ht="18" customHeight="1" thickBot="1" x14ac:dyDescent="0.35">
      <c r="A1051" s="15"/>
      <c r="B1051" s="15"/>
      <c r="C1051" s="15"/>
      <c r="D1051" s="15"/>
      <c r="E1051" s="727"/>
      <c r="F1051" s="15"/>
      <c r="G1051" s="15"/>
      <c r="H1051" s="58" t="str">
        <f t="array" ref="H1051">IF(ISERROR(INDEX(גיליון3!$U$14:$X$28,MATCH('דיווח פרטני'!G1051,גיליון3!$T$14:$T$28,0),MATCH('דיווח פרטני'!C1051,גיליון3!$U$13:$X$13,0)))," ",INDEX(גיליון3!$U$14:$X$28,MATCH('דיווח פרטני'!G1051,גיליון3!$T$14:$T$28,0),MATCH('דיווח פרטני'!C1051,גיליון3!$U$13:$X$13,0)))</f>
        <v xml:space="preserve"> </v>
      </c>
      <c r="I1051" s="15"/>
      <c r="J1051" s="15"/>
    </row>
    <row r="1052" spans="1:10" ht="18" customHeight="1" thickBot="1" x14ac:dyDescent="0.35">
      <c r="A1052" s="15"/>
      <c r="B1052" s="15"/>
      <c r="C1052" s="15"/>
      <c r="D1052" s="15"/>
      <c r="E1052" s="727"/>
      <c r="F1052" s="15"/>
      <c r="G1052" s="15"/>
      <c r="H1052" s="58" t="str">
        <f t="array" ref="H1052">IF(ISERROR(INDEX(גיליון3!$U$14:$X$28,MATCH('דיווח פרטני'!G1052,גיליון3!$T$14:$T$28,0),MATCH('דיווח פרטני'!C1052,גיליון3!$U$13:$X$13,0)))," ",INDEX(גיליון3!$U$14:$X$28,MATCH('דיווח פרטני'!G1052,גיליון3!$T$14:$T$28,0),MATCH('דיווח פרטני'!C1052,גיליון3!$U$13:$X$13,0)))</f>
        <v xml:space="preserve"> </v>
      </c>
      <c r="I1052" s="15"/>
      <c r="J1052" s="15"/>
    </row>
    <row r="1053" spans="1:10" ht="18" customHeight="1" thickBot="1" x14ac:dyDescent="0.35">
      <c r="A1053" s="15"/>
      <c r="B1053" s="15"/>
      <c r="C1053" s="15"/>
      <c r="D1053" s="15"/>
      <c r="E1053" s="727"/>
      <c r="F1053" s="15"/>
      <c r="G1053" s="15"/>
      <c r="H1053" s="58" t="str">
        <f t="array" ref="H1053">IF(ISERROR(INDEX(גיליון3!$U$14:$X$28,MATCH('דיווח פרטני'!G1053,גיליון3!$T$14:$T$28,0),MATCH('דיווח פרטני'!C1053,גיליון3!$U$13:$X$13,0)))," ",INDEX(גיליון3!$U$14:$X$28,MATCH('דיווח פרטני'!G1053,גיליון3!$T$14:$T$28,0),MATCH('דיווח פרטני'!C1053,גיליון3!$U$13:$X$13,0)))</f>
        <v xml:space="preserve"> </v>
      </c>
      <c r="I1053" s="15"/>
      <c r="J1053" s="15"/>
    </row>
    <row r="1054" spans="1:10" ht="18" customHeight="1" thickBot="1" x14ac:dyDescent="0.35">
      <c r="A1054" s="15"/>
      <c r="B1054" s="15"/>
      <c r="C1054" s="15"/>
      <c r="D1054" s="15"/>
      <c r="E1054" s="727"/>
      <c r="F1054" s="15"/>
      <c r="G1054" s="15"/>
      <c r="H1054" s="58" t="str">
        <f t="array" ref="H1054">IF(ISERROR(INDEX(גיליון3!$U$14:$X$28,MATCH('דיווח פרטני'!G1054,גיליון3!$T$14:$T$28,0),MATCH('דיווח פרטני'!C1054,גיליון3!$U$13:$X$13,0)))," ",INDEX(גיליון3!$U$14:$X$28,MATCH('דיווח פרטני'!G1054,גיליון3!$T$14:$T$28,0),MATCH('דיווח פרטני'!C1054,גיליון3!$U$13:$X$13,0)))</f>
        <v xml:space="preserve"> </v>
      </c>
      <c r="I1054" s="15"/>
      <c r="J1054" s="15"/>
    </row>
    <row r="1055" spans="1:10" ht="18" customHeight="1" thickBot="1" x14ac:dyDescent="0.35">
      <c r="A1055" s="15"/>
      <c r="B1055" s="15"/>
      <c r="C1055" s="15"/>
      <c r="D1055" s="15"/>
      <c r="E1055" s="727"/>
      <c r="F1055" s="15"/>
      <c r="G1055" s="15"/>
      <c r="H1055" s="58" t="str">
        <f t="array" ref="H1055">IF(ISERROR(INDEX(גיליון3!$U$14:$X$28,MATCH('דיווח פרטני'!G1055,גיליון3!$T$14:$T$28,0),MATCH('דיווח פרטני'!C1055,גיליון3!$U$13:$X$13,0)))," ",INDEX(גיליון3!$U$14:$X$28,MATCH('דיווח פרטני'!G1055,גיליון3!$T$14:$T$28,0),MATCH('דיווח פרטני'!C1055,גיליון3!$U$13:$X$13,0)))</f>
        <v xml:space="preserve"> </v>
      </c>
      <c r="I1055" s="15"/>
      <c r="J1055" s="15"/>
    </row>
    <row r="1056" spans="1:10" ht="18" customHeight="1" thickBot="1" x14ac:dyDescent="0.35">
      <c r="A1056" s="15"/>
      <c r="B1056" s="15"/>
      <c r="C1056" s="15"/>
      <c r="D1056" s="15"/>
      <c r="E1056" s="727"/>
      <c r="F1056" s="15"/>
      <c r="G1056" s="15"/>
      <c r="H1056" s="58" t="str">
        <f t="array" ref="H1056">IF(ISERROR(INDEX(גיליון3!$U$14:$X$28,MATCH('דיווח פרטני'!G1056,גיליון3!$T$14:$T$28,0),MATCH('דיווח פרטני'!C1056,גיליון3!$U$13:$X$13,0)))," ",INDEX(גיליון3!$U$14:$X$28,MATCH('דיווח פרטני'!G1056,גיליון3!$T$14:$T$28,0),MATCH('דיווח פרטני'!C1056,גיליון3!$U$13:$X$13,0)))</f>
        <v xml:space="preserve"> </v>
      </c>
      <c r="I1056" s="15"/>
      <c r="J1056" s="15"/>
    </row>
    <row r="1057" spans="1:10" ht="18" customHeight="1" thickBot="1" x14ac:dyDescent="0.35">
      <c r="A1057" s="15"/>
      <c r="B1057" s="15"/>
      <c r="C1057" s="15"/>
      <c r="D1057" s="15"/>
      <c r="E1057" s="727"/>
      <c r="F1057" s="15"/>
      <c r="G1057" s="15"/>
      <c r="H1057" s="58" t="str">
        <f t="array" ref="H1057">IF(ISERROR(INDEX(גיליון3!$U$14:$X$28,MATCH('דיווח פרטני'!G1057,גיליון3!$T$14:$T$28,0),MATCH('דיווח פרטני'!C1057,גיליון3!$U$13:$X$13,0)))," ",INDEX(גיליון3!$U$14:$X$28,MATCH('דיווח פרטני'!G1057,גיליון3!$T$14:$T$28,0),MATCH('דיווח פרטני'!C1057,גיליון3!$U$13:$X$13,0)))</f>
        <v xml:space="preserve"> </v>
      </c>
      <c r="I1057" s="15"/>
      <c r="J1057" s="15"/>
    </row>
    <row r="1058" spans="1:10" ht="18" customHeight="1" thickBot="1" x14ac:dyDescent="0.35">
      <c r="A1058" s="15"/>
      <c r="B1058" s="15"/>
      <c r="C1058" s="15"/>
      <c r="D1058" s="15"/>
      <c r="E1058" s="727"/>
      <c r="F1058" s="15"/>
      <c r="G1058" s="15"/>
      <c r="H1058" s="58" t="str">
        <f t="array" ref="H1058">IF(ISERROR(INDEX(גיליון3!$U$14:$X$28,MATCH('דיווח פרטני'!G1058,גיליון3!$T$14:$T$28,0),MATCH('דיווח פרטני'!C1058,גיליון3!$U$13:$X$13,0)))," ",INDEX(גיליון3!$U$14:$X$28,MATCH('דיווח פרטני'!G1058,גיליון3!$T$14:$T$28,0),MATCH('דיווח פרטני'!C1058,גיליון3!$U$13:$X$13,0)))</f>
        <v xml:space="preserve"> </v>
      </c>
      <c r="I1058" s="15"/>
      <c r="J1058" s="15"/>
    </row>
    <row r="1059" spans="1:10" ht="18" customHeight="1" thickBot="1" x14ac:dyDescent="0.35">
      <c r="A1059" s="15"/>
      <c r="B1059" s="15"/>
      <c r="C1059" s="15"/>
      <c r="D1059" s="15"/>
      <c r="E1059" s="727"/>
      <c r="F1059" s="15"/>
      <c r="G1059" s="15"/>
      <c r="H1059" s="58" t="str">
        <f t="array" ref="H1059">IF(ISERROR(INDEX(גיליון3!$U$14:$X$28,MATCH('דיווח פרטני'!G1059,גיליון3!$T$14:$T$28,0),MATCH('דיווח פרטני'!C1059,גיליון3!$U$13:$X$13,0)))," ",INDEX(גיליון3!$U$14:$X$28,MATCH('דיווח פרטני'!G1059,גיליון3!$T$14:$T$28,0),MATCH('דיווח פרטני'!C1059,גיליון3!$U$13:$X$13,0)))</f>
        <v xml:space="preserve"> </v>
      </c>
      <c r="I1059" s="15"/>
      <c r="J1059" s="15"/>
    </row>
    <row r="1060" spans="1:10" ht="18" customHeight="1" thickBot="1" x14ac:dyDescent="0.35">
      <c r="A1060" s="15"/>
      <c r="B1060" s="15"/>
      <c r="C1060" s="15"/>
      <c r="D1060" s="15"/>
      <c r="E1060" s="727"/>
      <c r="F1060" s="15"/>
      <c r="G1060" s="15"/>
      <c r="H1060" s="58" t="str">
        <f t="array" ref="H1060">IF(ISERROR(INDEX(גיליון3!$U$14:$X$28,MATCH('דיווח פרטני'!G1060,גיליון3!$T$14:$T$28,0),MATCH('דיווח פרטני'!C1060,גיליון3!$U$13:$X$13,0)))," ",INDEX(גיליון3!$U$14:$X$28,MATCH('דיווח פרטני'!G1060,גיליון3!$T$14:$T$28,0),MATCH('דיווח פרטני'!C1060,גיליון3!$U$13:$X$13,0)))</f>
        <v xml:space="preserve"> </v>
      </c>
      <c r="I1060" s="15"/>
      <c r="J1060" s="15"/>
    </row>
    <row r="1061" spans="1:10" ht="18" customHeight="1" thickBot="1" x14ac:dyDescent="0.35">
      <c r="A1061" s="15"/>
      <c r="B1061" s="15"/>
      <c r="C1061" s="15"/>
      <c r="D1061" s="15"/>
      <c r="E1061" s="727"/>
      <c r="F1061" s="15"/>
      <c r="G1061" s="15"/>
      <c r="H1061" s="58" t="str">
        <f t="array" ref="H1061">IF(ISERROR(INDEX(גיליון3!$U$14:$X$28,MATCH('דיווח פרטני'!G1061,גיליון3!$T$14:$T$28,0),MATCH('דיווח פרטני'!C1061,גיליון3!$U$13:$X$13,0)))," ",INDEX(גיליון3!$U$14:$X$28,MATCH('דיווח פרטני'!G1061,גיליון3!$T$14:$T$28,0),MATCH('דיווח פרטני'!C1061,גיליון3!$U$13:$X$13,0)))</f>
        <v xml:space="preserve"> </v>
      </c>
      <c r="I1061" s="15"/>
      <c r="J1061" s="15"/>
    </row>
    <row r="1062" spans="1:10" ht="18" customHeight="1" thickBot="1" x14ac:dyDescent="0.35">
      <c r="A1062" s="15"/>
      <c r="B1062" s="15"/>
      <c r="C1062" s="15"/>
      <c r="D1062" s="15"/>
      <c r="E1062" s="727"/>
      <c r="F1062" s="15"/>
      <c r="G1062" s="15"/>
      <c r="H1062" s="58" t="str">
        <f t="array" ref="H1062">IF(ISERROR(INDEX(גיליון3!$U$14:$X$28,MATCH('דיווח פרטני'!G1062,גיליון3!$T$14:$T$28,0),MATCH('דיווח פרטני'!C1062,גיליון3!$U$13:$X$13,0)))," ",INDEX(גיליון3!$U$14:$X$28,MATCH('דיווח פרטני'!G1062,גיליון3!$T$14:$T$28,0),MATCH('דיווח פרטני'!C1062,גיליון3!$U$13:$X$13,0)))</f>
        <v xml:space="preserve"> </v>
      </c>
      <c r="I1062" s="15"/>
      <c r="J1062" s="15"/>
    </row>
    <row r="1063" spans="1:10" ht="18" customHeight="1" thickBot="1" x14ac:dyDescent="0.35">
      <c r="A1063" s="15"/>
      <c r="B1063" s="15"/>
      <c r="C1063" s="15"/>
      <c r="D1063" s="15"/>
      <c r="E1063" s="727"/>
      <c r="F1063" s="15"/>
      <c r="G1063" s="15"/>
      <c r="H1063" s="58" t="str">
        <f t="array" ref="H1063">IF(ISERROR(INDEX(גיליון3!$U$14:$X$28,MATCH('דיווח פרטני'!G1063,גיליון3!$T$14:$T$28,0),MATCH('דיווח פרטני'!C1063,גיליון3!$U$13:$X$13,0)))," ",INDEX(גיליון3!$U$14:$X$28,MATCH('דיווח פרטני'!G1063,גיליון3!$T$14:$T$28,0),MATCH('דיווח פרטני'!C1063,גיליון3!$U$13:$X$13,0)))</f>
        <v xml:space="preserve"> </v>
      </c>
      <c r="I1063" s="15"/>
      <c r="J1063" s="15"/>
    </row>
    <row r="1064" spans="1:10" ht="18" customHeight="1" thickBot="1" x14ac:dyDescent="0.35">
      <c r="A1064" s="15"/>
      <c r="B1064" s="15"/>
      <c r="C1064" s="15"/>
      <c r="D1064" s="15"/>
      <c r="E1064" s="727"/>
      <c r="F1064" s="15"/>
      <c r="G1064" s="15"/>
      <c r="H1064" s="58" t="str">
        <f t="array" ref="H1064">IF(ISERROR(INDEX(גיליון3!$U$14:$X$28,MATCH('דיווח פרטני'!G1064,גיליון3!$T$14:$T$28,0),MATCH('דיווח פרטני'!C1064,גיליון3!$U$13:$X$13,0)))," ",INDEX(גיליון3!$U$14:$X$28,MATCH('דיווח פרטני'!G1064,גיליון3!$T$14:$T$28,0),MATCH('דיווח פרטני'!C1064,גיליון3!$U$13:$X$13,0)))</f>
        <v xml:space="preserve"> </v>
      </c>
      <c r="I1064" s="15"/>
      <c r="J1064" s="15"/>
    </row>
    <row r="1065" spans="1:10" ht="18" customHeight="1" thickBot="1" x14ac:dyDescent="0.35">
      <c r="A1065" s="15"/>
      <c r="B1065" s="15"/>
      <c r="C1065" s="15"/>
      <c r="D1065" s="15"/>
      <c r="E1065" s="727"/>
      <c r="F1065" s="15"/>
      <c r="G1065" s="15"/>
      <c r="H1065" s="58" t="str">
        <f t="array" ref="H1065">IF(ISERROR(INDEX(גיליון3!$U$14:$X$28,MATCH('דיווח פרטני'!G1065,גיליון3!$T$14:$T$28,0),MATCH('דיווח פרטני'!C1065,גיליון3!$U$13:$X$13,0)))," ",INDEX(גיליון3!$U$14:$X$28,MATCH('דיווח פרטני'!G1065,גיליון3!$T$14:$T$28,0),MATCH('דיווח פרטני'!C1065,גיליון3!$U$13:$X$13,0)))</f>
        <v xml:space="preserve"> </v>
      </c>
      <c r="I1065" s="15"/>
      <c r="J1065" s="15"/>
    </row>
    <row r="1066" spans="1:10" ht="18" customHeight="1" thickBot="1" x14ac:dyDescent="0.35">
      <c r="A1066" s="15"/>
      <c r="B1066" s="15"/>
      <c r="C1066" s="15"/>
      <c r="D1066" s="15"/>
      <c r="E1066" s="727"/>
      <c r="F1066" s="15"/>
      <c r="G1066" s="15"/>
      <c r="H1066" s="58" t="str">
        <f t="array" ref="H1066">IF(ISERROR(INDEX(גיליון3!$U$14:$X$28,MATCH('דיווח פרטני'!G1066,גיליון3!$T$14:$T$28,0),MATCH('דיווח פרטני'!C1066,גיליון3!$U$13:$X$13,0)))," ",INDEX(גיליון3!$U$14:$X$28,MATCH('דיווח פרטני'!G1066,גיליון3!$T$14:$T$28,0),MATCH('דיווח פרטני'!C1066,גיליון3!$U$13:$X$13,0)))</f>
        <v xml:space="preserve"> </v>
      </c>
      <c r="I1066" s="15"/>
      <c r="J1066" s="15"/>
    </row>
    <row r="1067" spans="1:10" ht="18" customHeight="1" thickBot="1" x14ac:dyDescent="0.35">
      <c r="A1067" s="15"/>
      <c r="B1067" s="15"/>
      <c r="C1067" s="15"/>
      <c r="D1067" s="15"/>
      <c r="E1067" s="727"/>
      <c r="F1067" s="15"/>
      <c r="G1067" s="15"/>
      <c r="H1067" s="58" t="str">
        <f t="array" ref="H1067">IF(ISERROR(INDEX(גיליון3!$U$14:$X$28,MATCH('דיווח פרטני'!G1067,גיליון3!$T$14:$T$28,0),MATCH('דיווח פרטני'!C1067,גיליון3!$U$13:$X$13,0)))," ",INDEX(גיליון3!$U$14:$X$28,MATCH('דיווח פרטני'!G1067,גיליון3!$T$14:$T$28,0),MATCH('דיווח פרטני'!C1067,גיליון3!$U$13:$X$13,0)))</f>
        <v xml:space="preserve"> </v>
      </c>
      <c r="I1067" s="15"/>
      <c r="J1067" s="15"/>
    </row>
    <row r="1068" spans="1:10" ht="18" customHeight="1" thickBot="1" x14ac:dyDescent="0.35">
      <c r="A1068" s="15"/>
      <c r="B1068" s="15"/>
      <c r="C1068" s="15"/>
      <c r="D1068" s="15"/>
      <c r="E1068" s="727"/>
      <c r="F1068" s="15"/>
      <c r="G1068" s="15"/>
      <c r="H1068" s="58" t="str">
        <f t="array" ref="H1068">IF(ISERROR(INDEX(גיליון3!$U$14:$X$28,MATCH('דיווח פרטני'!G1068,גיליון3!$T$14:$T$28,0),MATCH('דיווח פרטני'!C1068,גיליון3!$U$13:$X$13,0)))," ",INDEX(גיליון3!$U$14:$X$28,MATCH('דיווח פרטני'!G1068,גיליון3!$T$14:$T$28,0),MATCH('דיווח פרטני'!C1068,גיליון3!$U$13:$X$13,0)))</f>
        <v xml:space="preserve"> </v>
      </c>
      <c r="I1068" s="15"/>
      <c r="J1068" s="15"/>
    </row>
    <row r="1069" spans="1:10" ht="18" customHeight="1" thickBot="1" x14ac:dyDescent="0.35">
      <c r="A1069" s="15"/>
      <c r="B1069" s="15"/>
      <c r="C1069" s="15"/>
      <c r="D1069" s="15"/>
      <c r="E1069" s="727"/>
      <c r="F1069" s="15"/>
      <c r="G1069" s="15"/>
      <c r="H1069" s="58" t="str">
        <f t="array" ref="H1069">IF(ISERROR(INDEX(גיליון3!$U$14:$X$28,MATCH('דיווח פרטני'!G1069,גיליון3!$T$14:$T$28,0),MATCH('דיווח פרטני'!C1069,גיליון3!$U$13:$X$13,0)))," ",INDEX(גיליון3!$U$14:$X$28,MATCH('דיווח פרטני'!G1069,גיליון3!$T$14:$T$28,0),MATCH('דיווח פרטני'!C1069,גיליון3!$U$13:$X$13,0)))</f>
        <v xml:space="preserve"> </v>
      </c>
      <c r="I1069" s="15"/>
      <c r="J1069" s="15"/>
    </row>
    <row r="1070" spans="1:10" ht="18" customHeight="1" thickBot="1" x14ac:dyDescent="0.35">
      <c r="A1070" s="15"/>
      <c r="B1070" s="15"/>
      <c r="C1070" s="15"/>
      <c r="D1070" s="15"/>
      <c r="E1070" s="727"/>
      <c r="F1070" s="15"/>
      <c r="G1070" s="15"/>
      <c r="H1070" s="58" t="str">
        <f t="array" ref="H1070">IF(ISERROR(INDEX(גיליון3!$U$14:$X$28,MATCH('דיווח פרטני'!G1070,גיליון3!$T$14:$T$28,0),MATCH('דיווח פרטני'!C1070,גיליון3!$U$13:$X$13,0)))," ",INDEX(גיליון3!$U$14:$X$28,MATCH('דיווח פרטני'!G1070,גיליון3!$T$14:$T$28,0),MATCH('דיווח פרטני'!C1070,גיליון3!$U$13:$X$13,0)))</f>
        <v xml:space="preserve"> </v>
      </c>
      <c r="I1070" s="15"/>
      <c r="J1070" s="15"/>
    </row>
    <row r="1071" spans="1:10" ht="18" customHeight="1" thickBot="1" x14ac:dyDescent="0.35">
      <c r="A1071" s="15"/>
      <c r="B1071" s="15"/>
      <c r="C1071" s="15"/>
      <c r="D1071" s="15"/>
      <c r="E1071" s="727"/>
      <c r="F1071" s="15"/>
      <c r="G1071" s="15"/>
      <c r="H1071" s="58" t="str">
        <f t="array" ref="H1071">IF(ISERROR(INDEX(גיליון3!$U$14:$X$28,MATCH('דיווח פרטני'!G1071,גיליון3!$T$14:$T$28,0),MATCH('דיווח פרטני'!C1071,גיליון3!$U$13:$X$13,0)))," ",INDEX(גיליון3!$U$14:$X$28,MATCH('דיווח פרטני'!G1071,גיליון3!$T$14:$T$28,0),MATCH('דיווח פרטני'!C1071,גיליון3!$U$13:$X$13,0)))</f>
        <v xml:space="preserve"> </v>
      </c>
      <c r="I1071" s="15"/>
      <c r="J1071" s="15"/>
    </row>
    <row r="1072" spans="1:10" ht="18" customHeight="1" thickBot="1" x14ac:dyDescent="0.35">
      <c r="A1072" s="15"/>
      <c r="B1072" s="15"/>
      <c r="C1072" s="15"/>
      <c r="D1072" s="15"/>
      <c r="E1072" s="727"/>
      <c r="F1072" s="15"/>
      <c r="G1072" s="15"/>
      <c r="H1072" s="58" t="str">
        <f t="array" ref="H1072">IF(ISERROR(INDEX(גיליון3!$U$14:$X$28,MATCH('דיווח פרטני'!G1072,גיליון3!$T$14:$T$28,0),MATCH('דיווח פרטני'!C1072,גיליון3!$U$13:$X$13,0)))," ",INDEX(גיליון3!$U$14:$X$28,MATCH('דיווח פרטני'!G1072,גיליון3!$T$14:$T$28,0),MATCH('דיווח פרטני'!C1072,גיליון3!$U$13:$X$13,0)))</f>
        <v xml:space="preserve"> </v>
      </c>
      <c r="I1072" s="15"/>
      <c r="J1072" s="15"/>
    </row>
    <row r="1073" spans="1:10" ht="18" customHeight="1" thickBot="1" x14ac:dyDescent="0.35">
      <c r="A1073" s="15"/>
      <c r="B1073" s="15"/>
      <c r="C1073" s="15"/>
      <c r="D1073" s="15"/>
      <c r="E1073" s="727"/>
      <c r="F1073" s="15"/>
      <c r="G1073" s="15"/>
      <c r="H1073" s="58" t="str">
        <f t="array" ref="H1073">IF(ISERROR(INDEX(גיליון3!$U$14:$X$28,MATCH('דיווח פרטני'!G1073,גיליון3!$T$14:$T$28,0),MATCH('דיווח פרטני'!C1073,גיליון3!$U$13:$X$13,0)))," ",INDEX(גיליון3!$U$14:$X$28,MATCH('דיווח פרטני'!G1073,גיליון3!$T$14:$T$28,0),MATCH('דיווח פרטני'!C1073,גיליון3!$U$13:$X$13,0)))</f>
        <v xml:space="preserve"> </v>
      </c>
      <c r="I1073" s="15"/>
      <c r="J1073" s="15"/>
    </row>
    <row r="1074" spans="1:10" ht="18" customHeight="1" thickBot="1" x14ac:dyDescent="0.35">
      <c r="A1074" s="15"/>
      <c r="B1074" s="15"/>
      <c r="C1074" s="15"/>
      <c r="D1074" s="15"/>
      <c r="E1074" s="727"/>
      <c r="F1074" s="15"/>
      <c r="G1074" s="15"/>
      <c r="H1074" s="58" t="str">
        <f t="array" ref="H1074">IF(ISERROR(INDEX(גיליון3!$U$14:$X$28,MATCH('דיווח פרטני'!G1074,גיליון3!$T$14:$T$28,0),MATCH('דיווח פרטני'!C1074,גיליון3!$U$13:$X$13,0)))," ",INDEX(גיליון3!$U$14:$X$28,MATCH('דיווח פרטני'!G1074,גיליון3!$T$14:$T$28,0),MATCH('דיווח פרטני'!C1074,גיליון3!$U$13:$X$13,0)))</f>
        <v xml:space="preserve"> </v>
      </c>
      <c r="I1074" s="15"/>
      <c r="J1074" s="15"/>
    </row>
    <row r="1075" spans="1:10" ht="18" customHeight="1" thickBot="1" x14ac:dyDescent="0.35">
      <c r="A1075" s="15"/>
      <c r="B1075" s="15"/>
      <c r="C1075" s="15"/>
      <c r="D1075" s="15"/>
      <c r="E1075" s="727"/>
      <c r="F1075" s="15"/>
      <c r="G1075" s="15"/>
      <c r="H1075" s="58" t="str">
        <f t="array" ref="H1075">IF(ISERROR(INDEX(גיליון3!$U$14:$X$28,MATCH('דיווח פרטני'!G1075,גיליון3!$T$14:$T$28,0),MATCH('דיווח פרטני'!C1075,גיליון3!$U$13:$X$13,0)))," ",INDEX(גיליון3!$U$14:$X$28,MATCH('דיווח פרטני'!G1075,גיליון3!$T$14:$T$28,0),MATCH('דיווח פרטני'!C1075,גיליון3!$U$13:$X$13,0)))</f>
        <v xml:space="preserve"> </v>
      </c>
      <c r="I1075" s="15"/>
      <c r="J1075" s="15"/>
    </row>
    <row r="1076" spans="1:10" ht="18" customHeight="1" thickBot="1" x14ac:dyDescent="0.35">
      <c r="A1076" s="15"/>
      <c r="B1076" s="15"/>
      <c r="C1076" s="15"/>
      <c r="D1076" s="15"/>
      <c r="E1076" s="727"/>
      <c r="F1076" s="15"/>
      <c r="G1076" s="15"/>
      <c r="H1076" s="58" t="str">
        <f t="array" ref="H1076">IF(ISERROR(INDEX(גיליון3!$U$14:$X$28,MATCH('דיווח פרטני'!G1076,גיליון3!$T$14:$T$28,0),MATCH('דיווח פרטני'!C1076,גיליון3!$U$13:$X$13,0)))," ",INDEX(גיליון3!$U$14:$X$28,MATCH('דיווח פרטני'!G1076,גיליון3!$T$14:$T$28,0),MATCH('דיווח פרטני'!C1076,גיליון3!$U$13:$X$13,0)))</f>
        <v xml:space="preserve"> </v>
      </c>
      <c r="I1076" s="15"/>
      <c r="J1076" s="15"/>
    </row>
    <row r="1077" spans="1:10" ht="18" customHeight="1" thickBot="1" x14ac:dyDescent="0.35">
      <c r="A1077" s="15"/>
      <c r="B1077" s="15"/>
      <c r="C1077" s="15"/>
      <c r="D1077" s="15"/>
      <c r="E1077" s="727"/>
      <c r="F1077" s="15"/>
      <c r="G1077" s="15"/>
      <c r="H1077" s="58" t="str">
        <f t="array" ref="H1077">IF(ISERROR(INDEX(גיליון3!$U$14:$X$28,MATCH('דיווח פרטני'!G1077,גיליון3!$T$14:$T$28,0),MATCH('דיווח פרטני'!C1077,גיליון3!$U$13:$X$13,0)))," ",INDEX(גיליון3!$U$14:$X$28,MATCH('דיווח פרטני'!G1077,גיליון3!$T$14:$T$28,0),MATCH('דיווח פרטני'!C1077,גיליון3!$U$13:$X$13,0)))</f>
        <v xml:space="preserve"> </v>
      </c>
      <c r="I1077" s="15"/>
      <c r="J1077" s="15"/>
    </row>
    <row r="1078" spans="1:10" ht="18" customHeight="1" thickBot="1" x14ac:dyDescent="0.35">
      <c r="A1078" s="15"/>
      <c r="B1078" s="15"/>
      <c r="C1078" s="15"/>
      <c r="D1078" s="15"/>
      <c r="E1078" s="727"/>
      <c r="F1078" s="15"/>
      <c r="G1078" s="15"/>
      <c r="H1078" s="58" t="str">
        <f t="array" ref="H1078">IF(ISERROR(INDEX(גיליון3!$U$14:$X$28,MATCH('דיווח פרטני'!G1078,גיליון3!$T$14:$T$28,0),MATCH('דיווח פרטני'!C1078,גיליון3!$U$13:$X$13,0)))," ",INDEX(גיליון3!$U$14:$X$28,MATCH('דיווח פרטני'!G1078,גיליון3!$T$14:$T$28,0),MATCH('דיווח פרטני'!C1078,גיליון3!$U$13:$X$13,0)))</f>
        <v xml:space="preserve"> </v>
      </c>
      <c r="I1078" s="15"/>
      <c r="J1078" s="15"/>
    </row>
    <row r="1079" spans="1:10" ht="18" customHeight="1" thickBot="1" x14ac:dyDescent="0.35">
      <c r="A1079" s="15"/>
      <c r="B1079" s="15"/>
      <c r="C1079" s="15"/>
      <c r="D1079" s="15"/>
      <c r="E1079" s="727"/>
      <c r="F1079" s="15"/>
      <c r="G1079" s="15"/>
      <c r="H1079" s="58" t="str">
        <f t="array" ref="H1079">IF(ISERROR(INDEX(גיליון3!$U$14:$X$28,MATCH('דיווח פרטני'!G1079,גיליון3!$T$14:$T$28,0),MATCH('דיווח פרטני'!C1079,גיליון3!$U$13:$X$13,0)))," ",INDEX(גיליון3!$U$14:$X$28,MATCH('דיווח פרטני'!G1079,גיליון3!$T$14:$T$28,0),MATCH('דיווח פרטני'!C1079,גיליון3!$U$13:$X$13,0)))</f>
        <v xml:space="preserve"> </v>
      </c>
      <c r="I1079" s="15"/>
      <c r="J1079" s="15"/>
    </row>
    <row r="1080" spans="1:10" ht="18" customHeight="1" thickBot="1" x14ac:dyDescent="0.35">
      <c r="A1080" s="15"/>
      <c r="B1080" s="15"/>
      <c r="C1080" s="15"/>
      <c r="D1080" s="15"/>
      <c r="E1080" s="727"/>
      <c r="F1080" s="15"/>
      <c r="G1080" s="15"/>
      <c r="H1080" s="58" t="str">
        <f t="array" ref="H1080">IF(ISERROR(INDEX(גיליון3!$U$14:$X$28,MATCH('דיווח פרטני'!G1080,גיליון3!$T$14:$T$28,0),MATCH('דיווח פרטני'!C1080,גיליון3!$U$13:$X$13,0)))," ",INDEX(גיליון3!$U$14:$X$28,MATCH('דיווח פרטני'!G1080,גיליון3!$T$14:$T$28,0),MATCH('דיווח פרטני'!C1080,גיליון3!$U$13:$X$13,0)))</f>
        <v xml:space="preserve"> </v>
      </c>
      <c r="I1080" s="15"/>
      <c r="J1080" s="15"/>
    </row>
    <row r="1081" spans="1:10" ht="18" customHeight="1" thickBot="1" x14ac:dyDescent="0.35">
      <c r="A1081" s="15"/>
      <c r="B1081" s="15"/>
      <c r="C1081" s="15"/>
      <c r="D1081" s="15"/>
      <c r="E1081" s="727"/>
      <c r="F1081" s="15"/>
      <c r="G1081" s="15"/>
      <c r="H1081" s="58" t="str">
        <f t="array" ref="H1081">IF(ISERROR(INDEX(גיליון3!$U$14:$X$28,MATCH('דיווח פרטני'!G1081,גיליון3!$T$14:$T$28,0),MATCH('דיווח פרטני'!C1081,גיליון3!$U$13:$X$13,0)))," ",INDEX(גיליון3!$U$14:$X$28,MATCH('דיווח פרטני'!G1081,גיליון3!$T$14:$T$28,0),MATCH('דיווח פרטני'!C1081,גיליון3!$U$13:$X$13,0)))</f>
        <v xml:space="preserve"> </v>
      </c>
      <c r="I1081" s="15"/>
      <c r="J1081" s="15"/>
    </row>
    <row r="1082" spans="1:10" ht="18" customHeight="1" thickBot="1" x14ac:dyDescent="0.35">
      <c r="A1082" s="15"/>
      <c r="B1082" s="15"/>
      <c r="C1082" s="15"/>
      <c r="D1082" s="15"/>
      <c r="E1082" s="727"/>
      <c r="F1082" s="15"/>
      <c r="G1082" s="15"/>
      <c r="H1082" s="58" t="str">
        <f t="array" ref="H1082">IF(ISERROR(INDEX(גיליון3!$U$14:$X$28,MATCH('דיווח פרטני'!G1082,גיליון3!$T$14:$T$28,0),MATCH('דיווח פרטני'!C1082,גיליון3!$U$13:$X$13,0)))," ",INDEX(גיליון3!$U$14:$X$28,MATCH('דיווח פרטני'!G1082,גיליון3!$T$14:$T$28,0),MATCH('דיווח פרטני'!C1082,גיליון3!$U$13:$X$13,0)))</f>
        <v xml:space="preserve"> </v>
      </c>
      <c r="I1082" s="15"/>
      <c r="J1082" s="15"/>
    </row>
    <row r="1083" spans="1:10" ht="18" customHeight="1" thickBot="1" x14ac:dyDescent="0.35">
      <c r="A1083" s="15"/>
      <c r="B1083" s="15"/>
      <c r="C1083" s="15"/>
      <c r="D1083" s="15"/>
      <c r="E1083" s="727"/>
      <c r="F1083" s="15"/>
      <c r="G1083" s="15"/>
      <c r="H1083" s="58" t="str">
        <f t="array" ref="H1083">IF(ISERROR(INDEX(גיליון3!$U$14:$X$28,MATCH('דיווח פרטני'!G1083,גיליון3!$T$14:$T$28,0),MATCH('דיווח פרטני'!C1083,גיליון3!$U$13:$X$13,0)))," ",INDEX(גיליון3!$U$14:$X$28,MATCH('דיווח פרטני'!G1083,גיליון3!$T$14:$T$28,0),MATCH('דיווח פרטני'!C1083,גיליון3!$U$13:$X$13,0)))</f>
        <v xml:space="preserve"> </v>
      </c>
      <c r="I1083" s="15"/>
      <c r="J1083" s="15"/>
    </row>
    <row r="1084" spans="1:10" ht="18" customHeight="1" thickBot="1" x14ac:dyDescent="0.35">
      <c r="A1084" s="15"/>
      <c r="B1084" s="15"/>
      <c r="C1084" s="15"/>
      <c r="D1084" s="15"/>
      <c r="E1084" s="727"/>
      <c r="F1084" s="15"/>
      <c r="G1084" s="15"/>
      <c r="H1084" s="58" t="str">
        <f t="array" ref="H1084">IF(ISERROR(INDEX(גיליון3!$U$14:$X$28,MATCH('דיווח פרטני'!G1084,גיליון3!$T$14:$T$28,0),MATCH('דיווח פרטני'!C1084,גיליון3!$U$13:$X$13,0)))," ",INDEX(גיליון3!$U$14:$X$28,MATCH('דיווח פרטני'!G1084,גיליון3!$T$14:$T$28,0),MATCH('דיווח פרטני'!C1084,גיליון3!$U$13:$X$13,0)))</f>
        <v xml:space="preserve"> </v>
      </c>
      <c r="I1084" s="15"/>
      <c r="J1084" s="15"/>
    </row>
    <row r="1085" spans="1:10" ht="18" customHeight="1" thickBot="1" x14ac:dyDescent="0.35">
      <c r="A1085" s="15"/>
      <c r="B1085" s="15"/>
      <c r="C1085" s="15"/>
      <c r="D1085" s="15"/>
      <c r="E1085" s="727"/>
      <c r="F1085" s="15"/>
      <c r="G1085" s="15"/>
      <c r="H1085" s="58" t="str">
        <f t="array" ref="H1085">IF(ISERROR(INDEX(גיליון3!$U$14:$X$28,MATCH('דיווח פרטני'!G1085,גיליון3!$T$14:$T$28,0),MATCH('דיווח פרטני'!C1085,גיליון3!$U$13:$X$13,0)))," ",INDEX(גיליון3!$U$14:$X$28,MATCH('דיווח פרטני'!G1085,גיליון3!$T$14:$T$28,0),MATCH('דיווח פרטני'!C1085,גיליון3!$U$13:$X$13,0)))</f>
        <v xml:space="preserve"> </v>
      </c>
      <c r="I1085" s="15"/>
      <c r="J1085" s="15"/>
    </row>
    <row r="1086" spans="1:10" ht="18" customHeight="1" thickBot="1" x14ac:dyDescent="0.35">
      <c r="A1086" s="15"/>
      <c r="B1086" s="15"/>
      <c r="C1086" s="15"/>
      <c r="D1086" s="15"/>
      <c r="E1086" s="727"/>
      <c r="F1086" s="15"/>
      <c r="G1086" s="15"/>
      <c r="H1086" s="58" t="str">
        <f t="array" ref="H1086">IF(ISERROR(INDEX(גיליון3!$U$14:$X$28,MATCH('דיווח פרטני'!G1086,גיליון3!$T$14:$T$28,0),MATCH('דיווח פרטני'!C1086,גיליון3!$U$13:$X$13,0)))," ",INDEX(גיליון3!$U$14:$X$28,MATCH('דיווח פרטני'!G1086,גיליון3!$T$14:$T$28,0),MATCH('דיווח פרטני'!C1086,גיליון3!$U$13:$X$13,0)))</f>
        <v xml:space="preserve"> </v>
      </c>
      <c r="I1086" s="15"/>
      <c r="J1086" s="15"/>
    </row>
    <row r="1087" spans="1:10" ht="18" customHeight="1" thickBot="1" x14ac:dyDescent="0.35">
      <c r="A1087" s="15"/>
      <c r="B1087" s="15"/>
      <c r="C1087" s="15"/>
      <c r="D1087" s="15"/>
      <c r="E1087" s="727"/>
      <c r="F1087" s="15"/>
      <c r="G1087" s="15"/>
      <c r="H1087" s="58" t="str">
        <f t="array" ref="H1087">IF(ISERROR(INDEX(גיליון3!$U$14:$X$28,MATCH('דיווח פרטני'!G1087,גיליון3!$T$14:$T$28,0),MATCH('דיווח פרטני'!C1087,גיליון3!$U$13:$X$13,0)))," ",INDEX(גיליון3!$U$14:$X$28,MATCH('דיווח פרטני'!G1087,גיליון3!$T$14:$T$28,0),MATCH('דיווח פרטני'!C1087,גיליון3!$U$13:$X$13,0)))</f>
        <v xml:space="preserve"> </v>
      </c>
      <c r="I1087" s="15"/>
      <c r="J1087" s="15"/>
    </row>
    <row r="1088" spans="1:10" ht="18" customHeight="1" thickBot="1" x14ac:dyDescent="0.35">
      <c r="A1088" s="15"/>
      <c r="B1088" s="15"/>
      <c r="C1088" s="15"/>
      <c r="D1088" s="15"/>
      <c r="E1088" s="727"/>
      <c r="F1088" s="15"/>
      <c r="G1088" s="15"/>
      <c r="H1088" s="58" t="str">
        <f t="array" ref="H1088">IF(ISERROR(INDEX(גיליון3!$U$14:$X$28,MATCH('דיווח פרטני'!G1088,גיליון3!$T$14:$T$28,0),MATCH('דיווח פרטני'!C1088,גיליון3!$U$13:$X$13,0)))," ",INDEX(גיליון3!$U$14:$X$28,MATCH('דיווח פרטני'!G1088,גיליון3!$T$14:$T$28,0),MATCH('דיווח פרטני'!C1088,גיליון3!$U$13:$X$13,0)))</f>
        <v xml:space="preserve"> </v>
      </c>
      <c r="I1088" s="15"/>
      <c r="J1088" s="15"/>
    </row>
    <row r="1089" spans="1:10" ht="18" customHeight="1" thickBot="1" x14ac:dyDescent="0.35">
      <c r="A1089" s="15"/>
      <c r="B1089" s="15"/>
      <c r="C1089" s="15"/>
      <c r="D1089" s="15"/>
      <c r="E1089" s="727"/>
      <c r="F1089" s="15"/>
      <c r="G1089" s="15"/>
      <c r="H1089" s="58" t="str">
        <f t="array" ref="H1089">IF(ISERROR(INDEX(גיליון3!$U$14:$X$28,MATCH('דיווח פרטני'!G1089,גיליון3!$T$14:$T$28,0),MATCH('דיווח פרטני'!C1089,גיליון3!$U$13:$X$13,0)))," ",INDEX(גיליון3!$U$14:$X$28,MATCH('דיווח פרטני'!G1089,גיליון3!$T$14:$T$28,0),MATCH('דיווח פרטני'!C1089,גיליון3!$U$13:$X$13,0)))</f>
        <v xml:space="preserve"> </v>
      </c>
      <c r="I1089" s="15"/>
      <c r="J1089" s="15"/>
    </row>
    <row r="1090" spans="1:10" ht="18" customHeight="1" thickBot="1" x14ac:dyDescent="0.35">
      <c r="A1090" s="15"/>
      <c r="B1090" s="15"/>
      <c r="C1090" s="15"/>
      <c r="D1090" s="15"/>
      <c r="E1090" s="727"/>
      <c r="F1090" s="15"/>
      <c r="G1090" s="15"/>
      <c r="H1090" s="58" t="str">
        <f t="array" ref="H1090">IF(ISERROR(INDEX(גיליון3!$U$14:$X$28,MATCH('דיווח פרטני'!G1090,גיליון3!$T$14:$T$28,0),MATCH('דיווח פרטני'!C1090,גיליון3!$U$13:$X$13,0)))," ",INDEX(גיליון3!$U$14:$X$28,MATCH('דיווח פרטני'!G1090,גיליון3!$T$14:$T$28,0),MATCH('דיווח פרטני'!C1090,גיליון3!$U$13:$X$13,0)))</f>
        <v xml:space="preserve"> </v>
      </c>
      <c r="I1090" s="15"/>
      <c r="J1090" s="15"/>
    </row>
    <row r="1091" spans="1:10" ht="18" customHeight="1" thickBot="1" x14ac:dyDescent="0.35">
      <c r="A1091" s="15"/>
      <c r="B1091" s="15"/>
      <c r="C1091" s="15"/>
      <c r="D1091" s="15"/>
      <c r="E1091" s="727"/>
      <c r="F1091" s="15"/>
      <c r="G1091" s="15"/>
      <c r="H1091" s="58" t="str">
        <f t="array" ref="H1091">IF(ISERROR(INDEX(גיליון3!$U$14:$X$28,MATCH('דיווח פרטני'!G1091,גיליון3!$T$14:$T$28,0),MATCH('דיווח פרטני'!C1091,גיליון3!$U$13:$X$13,0)))," ",INDEX(גיליון3!$U$14:$X$28,MATCH('דיווח פרטני'!G1091,גיליון3!$T$14:$T$28,0),MATCH('דיווח פרטני'!C1091,גיליון3!$U$13:$X$13,0)))</f>
        <v xml:space="preserve"> </v>
      </c>
      <c r="I1091" s="15"/>
      <c r="J1091" s="15"/>
    </row>
    <row r="1092" spans="1:10" ht="18" customHeight="1" thickBot="1" x14ac:dyDescent="0.35">
      <c r="A1092" s="15"/>
      <c r="B1092" s="15"/>
      <c r="C1092" s="15"/>
      <c r="D1092" s="15"/>
      <c r="E1092" s="727"/>
      <c r="F1092" s="15"/>
      <c r="G1092" s="15"/>
      <c r="H1092" s="58" t="str">
        <f t="array" ref="H1092">IF(ISERROR(INDEX(גיליון3!$U$14:$X$28,MATCH('דיווח פרטני'!G1092,גיליון3!$T$14:$T$28,0),MATCH('דיווח פרטני'!C1092,גיליון3!$U$13:$X$13,0)))," ",INDEX(גיליון3!$U$14:$X$28,MATCH('דיווח פרטני'!G1092,גיליון3!$T$14:$T$28,0),MATCH('דיווח פרטני'!C1092,גיליון3!$U$13:$X$13,0)))</f>
        <v xml:space="preserve"> </v>
      </c>
      <c r="I1092" s="15"/>
      <c r="J1092" s="15"/>
    </row>
    <row r="1093" spans="1:10" ht="18" customHeight="1" thickBot="1" x14ac:dyDescent="0.35">
      <c r="A1093" s="15"/>
      <c r="B1093" s="15"/>
      <c r="C1093" s="15"/>
      <c r="D1093" s="15"/>
      <c r="E1093" s="727"/>
      <c r="F1093" s="15"/>
      <c r="G1093" s="15"/>
      <c r="H1093" s="58" t="str">
        <f t="array" ref="H1093">IF(ISERROR(INDEX(גיליון3!$U$14:$X$28,MATCH('דיווח פרטני'!G1093,גיליון3!$T$14:$T$28,0),MATCH('דיווח פרטני'!C1093,גיליון3!$U$13:$X$13,0)))," ",INDEX(גיליון3!$U$14:$X$28,MATCH('דיווח פרטני'!G1093,גיליון3!$T$14:$T$28,0),MATCH('דיווח פרטני'!C1093,גיליון3!$U$13:$X$13,0)))</f>
        <v xml:space="preserve"> </v>
      </c>
      <c r="I1093" s="15"/>
      <c r="J1093" s="15"/>
    </row>
    <row r="1094" spans="1:10" ht="18" customHeight="1" thickBot="1" x14ac:dyDescent="0.35">
      <c r="A1094" s="15"/>
      <c r="B1094" s="15"/>
      <c r="C1094" s="15"/>
      <c r="D1094" s="15"/>
      <c r="E1094" s="727"/>
      <c r="F1094" s="15"/>
      <c r="G1094" s="15"/>
      <c r="H1094" s="58" t="str">
        <f t="array" ref="H1094">IF(ISERROR(INDEX(גיליון3!$U$14:$X$28,MATCH('דיווח פרטני'!G1094,גיליון3!$T$14:$T$28,0),MATCH('דיווח פרטני'!C1094,גיליון3!$U$13:$X$13,0)))," ",INDEX(גיליון3!$U$14:$X$28,MATCH('דיווח פרטני'!G1094,גיליון3!$T$14:$T$28,0),MATCH('דיווח פרטני'!C1094,גיליון3!$U$13:$X$13,0)))</f>
        <v xml:space="preserve"> </v>
      </c>
      <c r="I1094" s="15"/>
      <c r="J1094" s="15"/>
    </row>
    <row r="1095" spans="1:10" ht="18" customHeight="1" thickBot="1" x14ac:dyDescent="0.35">
      <c r="A1095" s="15"/>
      <c r="B1095" s="15"/>
      <c r="C1095" s="15"/>
      <c r="D1095" s="15"/>
      <c r="E1095" s="727"/>
      <c r="F1095" s="15"/>
      <c r="G1095" s="15"/>
      <c r="H1095" s="58" t="str">
        <f t="array" ref="H1095">IF(ISERROR(INDEX(גיליון3!$U$14:$X$28,MATCH('דיווח פרטני'!G1095,גיליון3!$T$14:$T$28,0),MATCH('דיווח פרטני'!C1095,גיליון3!$U$13:$X$13,0)))," ",INDEX(גיליון3!$U$14:$X$28,MATCH('דיווח פרטני'!G1095,גיליון3!$T$14:$T$28,0),MATCH('דיווח פרטני'!C1095,גיליון3!$U$13:$X$13,0)))</f>
        <v xml:space="preserve"> </v>
      </c>
      <c r="I1095" s="15"/>
      <c r="J1095" s="15"/>
    </row>
    <row r="1096" spans="1:10" ht="18" customHeight="1" thickBot="1" x14ac:dyDescent="0.35">
      <c r="A1096" s="15"/>
      <c r="B1096" s="15"/>
      <c r="C1096" s="15"/>
      <c r="D1096" s="15"/>
      <c r="E1096" s="727"/>
      <c r="F1096" s="15"/>
      <c r="G1096" s="15"/>
      <c r="H1096" s="58" t="str">
        <f t="array" ref="H1096">IF(ISERROR(INDEX(גיליון3!$U$14:$X$28,MATCH('דיווח פרטני'!G1096,גיליון3!$T$14:$T$28,0),MATCH('דיווח פרטני'!C1096,גיליון3!$U$13:$X$13,0)))," ",INDEX(גיליון3!$U$14:$X$28,MATCH('דיווח פרטני'!G1096,גיליון3!$T$14:$T$28,0),MATCH('דיווח פרטני'!C1096,גיליון3!$U$13:$X$13,0)))</f>
        <v xml:space="preserve"> </v>
      </c>
      <c r="I1096" s="15"/>
      <c r="J1096" s="15"/>
    </row>
    <row r="1097" spans="1:10" ht="18" customHeight="1" thickBot="1" x14ac:dyDescent="0.35">
      <c r="A1097" s="15"/>
      <c r="B1097" s="15"/>
      <c r="C1097" s="15"/>
      <c r="D1097" s="15"/>
      <c r="E1097" s="727"/>
      <c r="F1097" s="15"/>
      <c r="G1097" s="15"/>
      <c r="H1097" s="58" t="str">
        <f t="array" ref="H1097">IF(ISERROR(INDEX(גיליון3!$U$14:$X$28,MATCH('דיווח פרטני'!G1097,גיליון3!$T$14:$T$28,0),MATCH('דיווח פרטני'!C1097,גיליון3!$U$13:$X$13,0)))," ",INDEX(גיליון3!$U$14:$X$28,MATCH('דיווח פרטני'!G1097,גיליון3!$T$14:$T$28,0),MATCH('דיווח פרטני'!C1097,גיליון3!$U$13:$X$13,0)))</f>
        <v xml:space="preserve"> </v>
      </c>
      <c r="I1097" s="15"/>
      <c r="J1097" s="15"/>
    </row>
    <row r="1098" spans="1:10" ht="18" customHeight="1" thickBot="1" x14ac:dyDescent="0.35">
      <c r="A1098" s="15"/>
      <c r="B1098" s="15"/>
      <c r="C1098" s="15"/>
      <c r="D1098" s="15"/>
      <c r="E1098" s="727"/>
      <c r="F1098" s="15"/>
      <c r="G1098" s="15"/>
      <c r="H1098" s="58" t="str">
        <f t="array" ref="H1098">IF(ISERROR(INDEX(גיליון3!$U$14:$X$28,MATCH('דיווח פרטני'!G1098,גיליון3!$T$14:$T$28,0),MATCH('דיווח פרטני'!C1098,גיליון3!$U$13:$X$13,0)))," ",INDEX(גיליון3!$U$14:$X$28,MATCH('דיווח פרטני'!G1098,גיליון3!$T$14:$T$28,0),MATCH('דיווח פרטני'!C1098,גיליון3!$U$13:$X$13,0)))</f>
        <v xml:space="preserve"> </v>
      </c>
      <c r="I1098" s="15"/>
      <c r="J1098" s="15"/>
    </row>
    <row r="1099" spans="1:10" ht="18" customHeight="1" thickBot="1" x14ac:dyDescent="0.35">
      <c r="A1099" s="15"/>
      <c r="B1099" s="15"/>
      <c r="C1099" s="15"/>
      <c r="D1099" s="15"/>
      <c r="E1099" s="727"/>
      <c r="F1099" s="15"/>
      <c r="G1099" s="15"/>
      <c r="H1099" s="58" t="str">
        <f t="array" ref="H1099">IF(ISERROR(INDEX(גיליון3!$U$14:$X$28,MATCH('דיווח פרטני'!G1099,גיליון3!$T$14:$T$28,0),MATCH('דיווח פרטני'!C1099,גיליון3!$U$13:$X$13,0)))," ",INDEX(גיליון3!$U$14:$X$28,MATCH('דיווח פרטני'!G1099,גיליון3!$T$14:$T$28,0),MATCH('דיווח פרטני'!C1099,גיליון3!$U$13:$X$13,0)))</f>
        <v xml:space="preserve"> </v>
      </c>
      <c r="I1099" s="15"/>
      <c r="J1099" s="15"/>
    </row>
    <row r="1100" spans="1:10" ht="18" customHeight="1" thickBot="1" x14ac:dyDescent="0.35">
      <c r="A1100" s="15"/>
      <c r="B1100" s="15"/>
      <c r="C1100" s="15"/>
      <c r="D1100" s="15"/>
      <c r="E1100" s="727"/>
      <c r="F1100" s="15"/>
      <c r="G1100" s="15"/>
      <c r="H1100" s="58" t="str">
        <f t="array" ref="H1100">IF(ISERROR(INDEX(גיליון3!$U$14:$X$28,MATCH('דיווח פרטני'!G1100,גיליון3!$T$14:$T$28,0),MATCH('דיווח פרטני'!C1100,גיליון3!$U$13:$X$13,0)))," ",INDEX(גיליון3!$U$14:$X$28,MATCH('דיווח פרטני'!G1100,גיליון3!$T$14:$T$28,0),MATCH('דיווח פרטני'!C1100,גיליון3!$U$13:$X$13,0)))</f>
        <v xml:space="preserve"> </v>
      </c>
      <c r="I1100" s="15"/>
      <c r="J1100" s="15"/>
    </row>
    <row r="1101" spans="1:10" ht="18" customHeight="1" thickBot="1" x14ac:dyDescent="0.35">
      <c r="A1101" s="15"/>
      <c r="B1101" s="15"/>
      <c r="C1101" s="15"/>
      <c r="D1101" s="15"/>
      <c r="E1101" s="727"/>
      <c r="F1101" s="15"/>
      <c r="G1101" s="15"/>
      <c r="H1101" s="58" t="str">
        <f t="array" ref="H1101">IF(ISERROR(INDEX(גיליון3!$U$14:$X$28,MATCH('דיווח פרטני'!G1101,גיליון3!$T$14:$T$28,0),MATCH('דיווח פרטני'!C1101,גיליון3!$U$13:$X$13,0)))," ",INDEX(גיליון3!$U$14:$X$28,MATCH('דיווח פרטני'!G1101,גיליון3!$T$14:$T$28,0),MATCH('דיווח פרטני'!C1101,גיליון3!$U$13:$X$13,0)))</f>
        <v xml:space="preserve"> </v>
      </c>
      <c r="I1101" s="15"/>
      <c r="J1101" s="15"/>
    </row>
    <row r="1102" spans="1:10" ht="18" customHeight="1" thickBot="1" x14ac:dyDescent="0.35">
      <c r="A1102" s="15"/>
      <c r="B1102" s="15"/>
      <c r="C1102" s="15"/>
      <c r="D1102" s="15"/>
      <c r="E1102" s="727"/>
      <c r="F1102" s="15"/>
      <c r="G1102" s="15"/>
      <c r="H1102" s="58" t="str">
        <f t="array" ref="H1102">IF(ISERROR(INDEX(גיליון3!$U$14:$X$28,MATCH('דיווח פרטני'!G1102,גיליון3!$T$14:$T$28,0),MATCH('דיווח פרטני'!C1102,גיליון3!$U$13:$X$13,0)))," ",INDEX(גיליון3!$U$14:$X$28,MATCH('דיווח פרטני'!G1102,גיליון3!$T$14:$T$28,0),MATCH('דיווח פרטני'!C1102,גיליון3!$U$13:$X$13,0)))</f>
        <v xml:space="preserve"> </v>
      </c>
      <c r="I1102" s="15"/>
      <c r="J1102" s="15"/>
    </row>
    <row r="1103" spans="1:10" ht="18" customHeight="1" thickBot="1" x14ac:dyDescent="0.35">
      <c r="A1103" s="15"/>
      <c r="B1103" s="15"/>
      <c r="C1103" s="15"/>
      <c r="D1103" s="15"/>
      <c r="E1103" s="727"/>
      <c r="F1103" s="15"/>
      <c r="G1103" s="15"/>
      <c r="H1103" s="58" t="str">
        <f t="array" ref="H1103">IF(ISERROR(INDEX(גיליון3!$U$14:$X$28,MATCH('דיווח פרטני'!G1103,גיליון3!$T$14:$T$28,0),MATCH('דיווח פרטני'!C1103,גיליון3!$U$13:$X$13,0)))," ",INDEX(גיליון3!$U$14:$X$28,MATCH('דיווח פרטני'!G1103,גיליון3!$T$14:$T$28,0),MATCH('דיווח פרטני'!C1103,גיליון3!$U$13:$X$13,0)))</f>
        <v xml:space="preserve"> </v>
      </c>
      <c r="I1103" s="15"/>
      <c r="J1103" s="15"/>
    </row>
    <row r="1104" spans="1:10" ht="18" customHeight="1" thickBot="1" x14ac:dyDescent="0.35">
      <c r="A1104" s="15"/>
      <c r="B1104" s="15"/>
      <c r="C1104" s="15"/>
      <c r="D1104" s="15"/>
      <c r="E1104" s="727"/>
      <c r="F1104" s="15"/>
      <c r="G1104" s="15"/>
      <c r="H1104" s="58" t="str">
        <f t="array" ref="H1104">IF(ISERROR(INDEX(גיליון3!$U$14:$X$28,MATCH('דיווח פרטני'!G1104,גיליון3!$T$14:$T$28,0),MATCH('דיווח פרטני'!C1104,גיליון3!$U$13:$X$13,0)))," ",INDEX(גיליון3!$U$14:$X$28,MATCH('דיווח פרטני'!G1104,גיליון3!$T$14:$T$28,0),MATCH('דיווח פרטני'!C1104,גיליון3!$U$13:$X$13,0)))</f>
        <v xml:space="preserve"> </v>
      </c>
      <c r="I1104" s="15"/>
      <c r="J1104" s="15"/>
    </row>
    <row r="1105" spans="1:10" ht="18" customHeight="1" thickBot="1" x14ac:dyDescent="0.35">
      <c r="A1105" s="15"/>
      <c r="B1105" s="15"/>
      <c r="C1105" s="15"/>
      <c r="D1105" s="15"/>
      <c r="E1105" s="727"/>
      <c r="F1105" s="15"/>
      <c r="G1105" s="15"/>
      <c r="H1105" s="58" t="str">
        <f t="array" ref="H1105">IF(ISERROR(INDEX(גיליון3!$U$14:$X$28,MATCH('דיווח פרטני'!G1105,גיליון3!$T$14:$T$28,0),MATCH('דיווח פרטני'!C1105,גיליון3!$U$13:$X$13,0)))," ",INDEX(גיליון3!$U$14:$X$28,MATCH('דיווח פרטני'!G1105,גיליון3!$T$14:$T$28,0),MATCH('דיווח פרטני'!C1105,גיליון3!$U$13:$X$13,0)))</f>
        <v xml:space="preserve"> </v>
      </c>
      <c r="I1105" s="15"/>
      <c r="J1105" s="15"/>
    </row>
    <row r="1106" spans="1:10" ht="18" customHeight="1" thickBot="1" x14ac:dyDescent="0.35">
      <c r="A1106" s="15"/>
      <c r="B1106" s="15"/>
      <c r="C1106" s="15"/>
      <c r="D1106" s="15"/>
      <c r="E1106" s="727"/>
      <c r="F1106" s="15"/>
      <c r="G1106" s="15"/>
      <c r="H1106" s="58" t="str">
        <f t="array" ref="H1106">IF(ISERROR(INDEX(גיליון3!$U$14:$X$28,MATCH('דיווח פרטני'!G1106,גיליון3!$T$14:$T$28,0),MATCH('דיווח פרטני'!C1106,גיליון3!$U$13:$X$13,0)))," ",INDEX(גיליון3!$U$14:$X$28,MATCH('דיווח פרטני'!G1106,גיליון3!$T$14:$T$28,0),MATCH('דיווח פרטני'!C1106,גיליון3!$U$13:$X$13,0)))</f>
        <v xml:space="preserve"> </v>
      </c>
      <c r="I1106" s="15"/>
      <c r="J1106" s="15"/>
    </row>
    <row r="1107" spans="1:10" ht="18" customHeight="1" thickBot="1" x14ac:dyDescent="0.35">
      <c r="A1107" s="15"/>
      <c r="B1107" s="15"/>
      <c r="C1107" s="15"/>
      <c r="D1107" s="15"/>
      <c r="E1107" s="727"/>
      <c r="F1107" s="15"/>
      <c r="G1107" s="15"/>
      <c r="H1107" s="58" t="str">
        <f t="array" ref="H1107">IF(ISERROR(INDEX(גיליון3!$U$14:$X$28,MATCH('דיווח פרטני'!G1107,גיליון3!$T$14:$T$28,0),MATCH('דיווח פרטני'!C1107,גיליון3!$U$13:$X$13,0)))," ",INDEX(גיליון3!$U$14:$X$28,MATCH('דיווח פרטני'!G1107,גיליון3!$T$14:$T$28,0),MATCH('דיווח פרטני'!C1107,גיליון3!$U$13:$X$13,0)))</f>
        <v xml:space="preserve"> </v>
      </c>
      <c r="I1107" s="15"/>
      <c r="J1107" s="15"/>
    </row>
    <row r="1108" spans="1:10" ht="18" customHeight="1" thickBot="1" x14ac:dyDescent="0.35">
      <c r="A1108" s="15"/>
      <c r="B1108" s="15"/>
      <c r="C1108" s="15"/>
      <c r="D1108" s="15"/>
      <c r="E1108" s="727"/>
      <c r="F1108" s="15"/>
      <c r="G1108" s="15"/>
      <c r="H1108" s="58" t="str">
        <f t="array" ref="H1108">IF(ISERROR(INDEX(גיליון3!$U$14:$X$28,MATCH('דיווח פרטני'!G1108,גיליון3!$T$14:$T$28,0),MATCH('דיווח פרטני'!C1108,גיליון3!$U$13:$X$13,0)))," ",INDEX(גיליון3!$U$14:$X$28,MATCH('דיווח פרטני'!G1108,גיליון3!$T$14:$T$28,0),MATCH('דיווח פרטני'!C1108,גיליון3!$U$13:$X$13,0)))</f>
        <v xml:space="preserve"> </v>
      </c>
      <c r="I1108" s="15"/>
      <c r="J1108" s="15"/>
    </row>
    <row r="1109" spans="1:10" ht="18" customHeight="1" thickBot="1" x14ac:dyDescent="0.35">
      <c r="A1109" s="15"/>
      <c r="B1109" s="15"/>
      <c r="C1109" s="15"/>
      <c r="D1109" s="15"/>
      <c r="E1109" s="727"/>
      <c r="F1109" s="15"/>
      <c r="G1109" s="15"/>
      <c r="H1109" s="58" t="str">
        <f t="array" ref="H1109">IF(ISERROR(INDEX(גיליון3!$U$14:$X$28,MATCH('דיווח פרטני'!G1109,גיליון3!$T$14:$T$28,0),MATCH('דיווח פרטני'!C1109,גיליון3!$U$13:$X$13,0)))," ",INDEX(גיליון3!$U$14:$X$28,MATCH('דיווח פרטני'!G1109,גיליון3!$T$14:$T$28,0),MATCH('דיווח פרטני'!C1109,גיליון3!$U$13:$X$13,0)))</f>
        <v xml:space="preserve"> </v>
      </c>
      <c r="I1109" s="15"/>
      <c r="J1109" s="15"/>
    </row>
    <row r="1110" spans="1:10" ht="18" customHeight="1" thickBot="1" x14ac:dyDescent="0.35">
      <c r="A1110" s="15"/>
      <c r="B1110" s="15"/>
      <c r="C1110" s="15"/>
      <c r="D1110" s="15"/>
      <c r="E1110" s="727"/>
      <c r="F1110" s="15"/>
      <c r="G1110" s="15"/>
      <c r="H1110" s="58" t="str">
        <f t="array" ref="H1110">IF(ISERROR(INDEX(גיליון3!$U$14:$X$28,MATCH('דיווח פרטני'!G1110,גיליון3!$T$14:$T$28,0),MATCH('דיווח פרטני'!C1110,גיליון3!$U$13:$X$13,0)))," ",INDEX(גיליון3!$U$14:$X$28,MATCH('דיווח פרטני'!G1110,גיליון3!$T$14:$T$28,0),MATCH('דיווח פרטני'!C1110,גיליון3!$U$13:$X$13,0)))</f>
        <v xml:space="preserve"> </v>
      </c>
      <c r="I1110" s="15"/>
      <c r="J1110" s="15"/>
    </row>
    <row r="1111" spans="1:10" ht="18" customHeight="1" thickBot="1" x14ac:dyDescent="0.35">
      <c r="A1111" s="15"/>
      <c r="B1111" s="15"/>
      <c r="C1111" s="15"/>
      <c r="D1111" s="15"/>
      <c r="E1111" s="727"/>
      <c r="F1111" s="15"/>
      <c r="G1111" s="15"/>
      <c r="H1111" s="58" t="str">
        <f t="array" ref="H1111">IF(ISERROR(INDEX(גיליון3!$U$14:$X$28,MATCH('דיווח פרטני'!G1111,גיליון3!$T$14:$T$28,0),MATCH('דיווח פרטני'!C1111,גיליון3!$U$13:$X$13,0)))," ",INDEX(גיליון3!$U$14:$X$28,MATCH('דיווח פרטני'!G1111,גיליון3!$T$14:$T$28,0),MATCH('דיווח פרטני'!C1111,גיליון3!$U$13:$X$13,0)))</f>
        <v xml:space="preserve"> </v>
      </c>
      <c r="I1111" s="15"/>
      <c r="J1111" s="15"/>
    </row>
    <row r="1112" spans="1:10" ht="18" customHeight="1" thickBot="1" x14ac:dyDescent="0.35">
      <c r="A1112" s="15"/>
      <c r="B1112" s="15"/>
      <c r="C1112" s="15"/>
      <c r="D1112" s="15"/>
      <c r="E1112" s="727"/>
      <c r="F1112" s="15"/>
      <c r="G1112" s="15"/>
      <c r="H1112" s="58" t="str">
        <f t="array" ref="H1112">IF(ISERROR(INDEX(גיליון3!$U$14:$X$28,MATCH('דיווח פרטני'!G1112,גיליון3!$T$14:$T$28,0),MATCH('דיווח פרטני'!C1112,גיליון3!$U$13:$X$13,0)))," ",INDEX(גיליון3!$U$14:$X$28,MATCH('דיווח פרטני'!G1112,גיליון3!$T$14:$T$28,0),MATCH('דיווח פרטני'!C1112,גיליון3!$U$13:$X$13,0)))</f>
        <v xml:space="preserve"> </v>
      </c>
      <c r="I1112" s="15"/>
      <c r="J1112" s="15"/>
    </row>
    <row r="1113" spans="1:10" ht="18" customHeight="1" thickBot="1" x14ac:dyDescent="0.35">
      <c r="A1113" s="15"/>
      <c r="B1113" s="15"/>
      <c r="C1113" s="15"/>
      <c r="D1113" s="15"/>
      <c r="E1113" s="727"/>
      <c r="F1113" s="15"/>
      <c r="G1113" s="15"/>
      <c r="H1113" s="58" t="str">
        <f t="array" ref="H1113">IF(ISERROR(INDEX(גיליון3!$U$14:$X$28,MATCH('דיווח פרטני'!G1113,גיליון3!$T$14:$T$28,0),MATCH('דיווח פרטני'!C1113,גיליון3!$U$13:$X$13,0)))," ",INDEX(גיליון3!$U$14:$X$28,MATCH('דיווח פרטני'!G1113,גיליון3!$T$14:$T$28,0),MATCH('דיווח פרטני'!C1113,גיליון3!$U$13:$X$13,0)))</f>
        <v xml:space="preserve"> </v>
      </c>
      <c r="I1113" s="15"/>
      <c r="J1113" s="15"/>
    </row>
    <row r="1114" spans="1:10" ht="18" customHeight="1" thickBot="1" x14ac:dyDescent="0.35">
      <c r="A1114" s="15"/>
      <c r="B1114" s="15"/>
      <c r="C1114" s="15"/>
      <c r="D1114" s="15"/>
      <c r="E1114" s="727"/>
      <c r="F1114" s="15"/>
      <c r="G1114" s="15"/>
      <c r="H1114" s="58" t="str">
        <f t="array" ref="H1114">IF(ISERROR(INDEX(גיליון3!$U$14:$X$28,MATCH('דיווח פרטני'!G1114,גיליון3!$T$14:$T$28,0),MATCH('דיווח פרטני'!C1114,גיליון3!$U$13:$X$13,0)))," ",INDEX(גיליון3!$U$14:$X$28,MATCH('דיווח פרטני'!G1114,גיליון3!$T$14:$T$28,0),MATCH('דיווח פרטני'!C1114,גיליון3!$U$13:$X$13,0)))</f>
        <v xml:space="preserve"> </v>
      </c>
      <c r="I1114" s="15"/>
      <c r="J1114" s="15"/>
    </row>
    <row r="1115" spans="1:10" ht="18" customHeight="1" thickBot="1" x14ac:dyDescent="0.35">
      <c r="A1115" s="15"/>
      <c r="B1115" s="15"/>
      <c r="C1115" s="15"/>
      <c r="D1115" s="15"/>
      <c r="E1115" s="727"/>
      <c r="F1115" s="15"/>
      <c r="G1115" s="15"/>
      <c r="H1115" s="58" t="str">
        <f t="array" ref="H1115">IF(ISERROR(INDEX(גיליון3!$U$14:$X$28,MATCH('דיווח פרטני'!G1115,גיליון3!$T$14:$T$28,0),MATCH('דיווח פרטני'!C1115,גיליון3!$U$13:$X$13,0)))," ",INDEX(גיליון3!$U$14:$X$28,MATCH('דיווח פרטני'!G1115,גיליון3!$T$14:$T$28,0),MATCH('דיווח פרטני'!C1115,גיליון3!$U$13:$X$13,0)))</f>
        <v xml:space="preserve"> </v>
      </c>
      <c r="I1115" s="15"/>
      <c r="J1115" s="15"/>
    </row>
    <row r="1116" spans="1:10" ht="18" customHeight="1" thickBot="1" x14ac:dyDescent="0.35">
      <c r="A1116" s="15"/>
      <c r="B1116" s="15"/>
      <c r="C1116" s="15"/>
      <c r="D1116" s="15"/>
      <c r="E1116" s="727"/>
      <c r="F1116" s="15"/>
      <c r="G1116" s="15"/>
      <c r="H1116" s="58" t="str">
        <f t="array" ref="H1116">IF(ISERROR(INDEX(גיליון3!$U$14:$X$28,MATCH('דיווח פרטני'!G1116,גיליון3!$T$14:$T$28,0),MATCH('דיווח פרטני'!C1116,גיליון3!$U$13:$X$13,0)))," ",INDEX(גיליון3!$U$14:$X$28,MATCH('דיווח פרטני'!G1116,גיליון3!$T$14:$T$28,0),MATCH('דיווח פרטני'!C1116,גיליון3!$U$13:$X$13,0)))</f>
        <v xml:space="preserve"> </v>
      </c>
      <c r="I1116" s="15"/>
      <c r="J1116" s="15"/>
    </row>
    <row r="1117" spans="1:10" ht="18" customHeight="1" thickBot="1" x14ac:dyDescent="0.35">
      <c r="A1117" s="15"/>
      <c r="B1117" s="15"/>
      <c r="C1117" s="15"/>
      <c r="D1117" s="15"/>
      <c r="E1117" s="727"/>
      <c r="F1117" s="15"/>
      <c r="G1117" s="15"/>
      <c r="H1117" s="58" t="str">
        <f t="array" ref="H1117">IF(ISERROR(INDEX(גיליון3!$U$14:$X$28,MATCH('דיווח פרטני'!G1117,גיליון3!$T$14:$T$28,0),MATCH('דיווח פרטני'!C1117,גיליון3!$U$13:$X$13,0)))," ",INDEX(גיליון3!$U$14:$X$28,MATCH('דיווח פרטני'!G1117,גיליון3!$T$14:$T$28,0),MATCH('דיווח פרטני'!C1117,גיליון3!$U$13:$X$13,0)))</f>
        <v xml:space="preserve"> </v>
      </c>
      <c r="I1117" s="15"/>
      <c r="J1117" s="15"/>
    </row>
    <row r="1118" spans="1:10" ht="18" customHeight="1" thickBot="1" x14ac:dyDescent="0.35">
      <c r="A1118" s="15"/>
      <c r="B1118" s="15"/>
      <c r="C1118" s="15"/>
      <c r="D1118" s="15"/>
      <c r="E1118" s="727"/>
      <c r="F1118" s="15"/>
      <c r="G1118" s="15"/>
      <c r="H1118" s="58" t="str">
        <f t="array" ref="H1118">IF(ISERROR(INDEX(גיליון3!$U$14:$X$28,MATCH('דיווח פרטני'!G1118,גיליון3!$T$14:$T$28,0),MATCH('דיווח פרטני'!C1118,גיליון3!$U$13:$X$13,0)))," ",INDEX(גיליון3!$U$14:$X$28,MATCH('דיווח פרטני'!G1118,גיליון3!$T$14:$T$28,0),MATCH('דיווח פרטני'!C1118,גיליון3!$U$13:$X$13,0)))</f>
        <v xml:space="preserve"> </v>
      </c>
      <c r="I1118" s="15"/>
      <c r="J1118" s="15"/>
    </row>
    <row r="1119" spans="1:10" ht="18" customHeight="1" thickBot="1" x14ac:dyDescent="0.35">
      <c r="A1119" s="15"/>
      <c r="B1119" s="15"/>
      <c r="C1119" s="15"/>
      <c r="D1119" s="15"/>
      <c r="E1119" s="727"/>
      <c r="F1119" s="15"/>
      <c r="G1119" s="15"/>
      <c r="H1119" s="58" t="str">
        <f t="array" ref="H1119">IF(ISERROR(INDEX(גיליון3!$U$14:$X$28,MATCH('דיווח פרטני'!G1119,גיליון3!$T$14:$T$28,0),MATCH('דיווח פרטני'!C1119,גיליון3!$U$13:$X$13,0)))," ",INDEX(גיליון3!$U$14:$X$28,MATCH('דיווח פרטני'!G1119,גיליון3!$T$14:$T$28,0),MATCH('דיווח פרטני'!C1119,גיליון3!$U$13:$X$13,0)))</f>
        <v xml:space="preserve"> </v>
      </c>
      <c r="I1119" s="15"/>
      <c r="J1119" s="15"/>
    </row>
    <row r="1120" spans="1:10" ht="18" customHeight="1" thickBot="1" x14ac:dyDescent="0.35">
      <c r="A1120" s="15"/>
      <c r="B1120" s="15"/>
      <c r="C1120" s="15"/>
      <c r="D1120" s="15"/>
      <c r="E1120" s="727"/>
      <c r="F1120" s="15"/>
      <c r="G1120" s="15"/>
      <c r="H1120" s="58" t="str">
        <f t="array" ref="H1120">IF(ISERROR(INDEX(גיליון3!$U$14:$X$28,MATCH('דיווח פרטני'!G1120,גיליון3!$T$14:$T$28,0),MATCH('דיווח פרטני'!C1120,גיליון3!$U$13:$X$13,0)))," ",INDEX(גיליון3!$U$14:$X$28,MATCH('דיווח פרטני'!G1120,גיליון3!$T$14:$T$28,0),MATCH('דיווח פרטני'!C1120,גיליון3!$U$13:$X$13,0)))</f>
        <v xml:space="preserve"> </v>
      </c>
      <c r="I1120" s="15"/>
      <c r="J1120" s="15"/>
    </row>
    <row r="1121" spans="1:10" ht="18" customHeight="1" thickBot="1" x14ac:dyDescent="0.35">
      <c r="A1121" s="15"/>
      <c r="B1121" s="15"/>
      <c r="C1121" s="15"/>
      <c r="D1121" s="15"/>
      <c r="E1121" s="727"/>
      <c r="F1121" s="15"/>
      <c r="G1121" s="15"/>
      <c r="H1121" s="58" t="str">
        <f t="array" ref="H1121">IF(ISERROR(INDEX(גיליון3!$U$14:$X$28,MATCH('דיווח פרטני'!G1121,גיליון3!$T$14:$T$28,0),MATCH('דיווח פרטני'!C1121,גיליון3!$U$13:$X$13,0)))," ",INDEX(גיליון3!$U$14:$X$28,MATCH('דיווח פרטני'!G1121,גיליון3!$T$14:$T$28,0),MATCH('דיווח פרטני'!C1121,גיליון3!$U$13:$X$13,0)))</f>
        <v xml:space="preserve"> </v>
      </c>
      <c r="I1121" s="15"/>
      <c r="J1121" s="15"/>
    </row>
    <row r="1122" spans="1:10" ht="18" customHeight="1" thickBot="1" x14ac:dyDescent="0.35">
      <c r="A1122" s="15"/>
      <c r="B1122" s="15"/>
      <c r="C1122" s="15"/>
      <c r="D1122" s="15"/>
      <c r="E1122" s="727"/>
      <c r="F1122" s="15"/>
      <c r="G1122" s="15"/>
      <c r="H1122" s="58" t="str">
        <f t="array" ref="H1122">IF(ISERROR(INDEX(גיליון3!$U$14:$X$28,MATCH('דיווח פרטני'!G1122,גיליון3!$T$14:$T$28,0),MATCH('דיווח פרטני'!C1122,גיליון3!$U$13:$X$13,0)))," ",INDEX(גיליון3!$U$14:$X$28,MATCH('דיווח פרטני'!G1122,גיליון3!$T$14:$T$28,0),MATCH('דיווח פרטני'!C1122,גיליון3!$U$13:$X$13,0)))</f>
        <v xml:space="preserve"> </v>
      </c>
      <c r="I1122" s="15"/>
      <c r="J1122" s="15"/>
    </row>
    <row r="1123" spans="1:10" ht="18" customHeight="1" thickBot="1" x14ac:dyDescent="0.35">
      <c r="A1123" s="15"/>
      <c r="B1123" s="15"/>
      <c r="C1123" s="15"/>
      <c r="D1123" s="15"/>
      <c r="E1123" s="727"/>
      <c r="F1123" s="15"/>
      <c r="G1123" s="15"/>
      <c r="H1123" s="58" t="str">
        <f t="array" ref="H1123">IF(ISERROR(INDEX(גיליון3!$U$14:$X$28,MATCH('דיווח פרטני'!G1123,גיליון3!$T$14:$T$28,0),MATCH('דיווח פרטני'!C1123,גיליון3!$U$13:$X$13,0)))," ",INDEX(גיליון3!$U$14:$X$28,MATCH('דיווח פרטני'!G1123,גיליון3!$T$14:$T$28,0),MATCH('דיווח פרטני'!C1123,גיליון3!$U$13:$X$13,0)))</f>
        <v xml:space="preserve"> </v>
      </c>
      <c r="I1123" s="15"/>
      <c r="J1123" s="15"/>
    </row>
    <row r="1124" spans="1:10" ht="18" customHeight="1" thickBot="1" x14ac:dyDescent="0.35">
      <c r="A1124" s="15"/>
      <c r="B1124" s="15"/>
      <c r="C1124" s="15"/>
      <c r="D1124" s="15"/>
      <c r="E1124" s="727"/>
      <c r="F1124" s="15"/>
      <c r="G1124" s="15"/>
      <c r="H1124" s="58" t="str">
        <f t="array" ref="H1124">IF(ISERROR(INDEX(גיליון3!$U$14:$X$28,MATCH('דיווח פרטני'!G1124,גיליון3!$T$14:$T$28,0),MATCH('דיווח פרטני'!C1124,גיליון3!$U$13:$X$13,0)))," ",INDEX(גיליון3!$U$14:$X$28,MATCH('דיווח פרטני'!G1124,גיליון3!$T$14:$T$28,0),MATCH('דיווח פרטני'!C1124,גיליון3!$U$13:$X$13,0)))</f>
        <v xml:space="preserve"> </v>
      </c>
      <c r="I1124" s="15"/>
      <c r="J1124" s="15"/>
    </row>
    <row r="1125" spans="1:10" ht="18" customHeight="1" thickBot="1" x14ac:dyDescent="0.35">
      <c r="A1125" s="15"/>
      <c r="B1125" s="15"/>
      <c r="C1125" s="15"/>
      <c r="D1125" s="15"/>
      <c r="E1125" s="727"/>
      <c r="F1125" s="15"/>
      <c r="G1125" s="15"/>
      <c r="H1125" s="58" t="str">
        <f t="array" ref="H1125">IF(ISERROR(INDEX(גיליון3!$U$14:$X$28,MATCH('דיווח פרטני'!G1125,גיליון3!$T$14:$T$28,0),MATCH('דיווח פרטני'!C1125,גיליון3!$U$13:$X$13,0)))," ",INDEX(גיליון3!$U$14:$X$28,MATCH('דיווח פרטני'!G1125,גיליון3!$T$14:$T$28,0),MATCH('דיווח פרטני'!C1125,גיליון3!$U$13:$X$13,0)))</f>
        <v xml:space="preserve"> </v>
      </c>
      <c r="I1125" s="15"/>
      <c r="J1125" s="15"/>
    </row>
    <row r="1126" spans="1:10" ht="18" customHeight="1" thickBot="1" x14ac:dyDescent="0.35">
      <c r="A1126" s="15"/>
      <c r="B1126" s="15"/>
      <c r="C1126" s="15"/>
      <c r="D1126" s="15"/>
      <c r="E1126" s="727"/>
      <c r="F1126" s="15"/>
      <c r="G1126" s="15"/>
      <c r="H1126" s="58" t="str">
        <f t="array" ref="H1126">IF(ISERROR(INDEX(גיליון3!$U$14:$X$28,MATCH('דיווח פרטני'!G1126,גיליון3!$T$14:$T$28,0),MATCH('דיווח פרטני'!C1126,גיליון3!$U$13:$X$13,0)))," ",INDEX(גיליון3!$U$14:$X$28,MATCH('דיווח פרטני'!G1126,גיליון3!$T$14:$T$28,0),MATCH('דיווח פרטני'!C1126,גיליון3!$U$13:$X$13,0)))</f>
        <v xml:space="preserve"> </v>
      </c>
      <c r="I1126" s="15"/>
      <c r="J1126" s="15"/>
    </row>
    <row r="1127" spans="1:10" ht="18" customHeight="1" thickBot="1" x14ac:dyDescent="0.35">
      <c r="A1127" s="15"/>
      <c r="B1127" s="15"/>
      <c r="C1127" s="15"/>
      <c r="D1127" s="15"/>
      <c r="E1127" s="727"/>
      <c r="F1127" s="15"/>
      <c r="G1127" s="15"/>
      <c r="H1127" s="58" t="str">
        <f t="array" ref="H1127">IF(ISERROR(INDEX(גיליון3!$U$14:$X$28,MATCH('דיווח פרטני'!G1127,גיליון3!$T$14:$T$28,0),MATCH('דיווח פרטני'!C1127,גיליון3!$U$13:$X$13,0)))," ",INDEX(גיליון3!$U$14:$X$28,MATCH('דיווח פרטני'!G1127,גיליון3!$T$14:$T$28,0),MATCH('דיווח פרטני'!C1127,גיליון3!$U$13:$X$13,0)))</f>
        <v xml:space="preserve"> </v>
      </c>
      <c r="I1127" s="15"/>
      <c r="J1127" s="15"/>
    </row>
    <row r="1128" spans="1:10" ht="18" customHeight="1" thickBot="1" x14ac:dyDescent="0.35">
      <c r="A1128" s="15"/>
      <c r="B1128" s="15"/>
      <c r="C1128" s="15"/>
      <c r="D1128" s="15"/>
      <c r="E1128" s="727"/>
      <c r="F1128" s="15"/>
      <c r="G1128" s="15"/>
      <c r="H1128" s="58" t="str">
        <f t="array" ref="H1128">IF(ISERROR(INDEX(גיליון3!$U$14:$X$28,MATCH('דיווח פרטני'!G1128,גיליון3!$T$14:$T$28,0),MATCH('דיווח פרטני'!C1128,גיליון3!$U$13:$X$13,0)))," ",INDEX(גיליון3!$U$14:$X$28,MATCH('דיווח פרטני'!G1128,גיליון3!$T$14:$T$28,0),MATCH('דיווח פרטני'!C1128,גיליון3!$U$13:$X$13,0)))</f>
        <v xml:space="preserve"> </v>
      </c>
      <c r="I1128" s="15"/>
      <c r="J1128" s="15"/>
    </row>
    <row r="1129" spans="1:10" ht="18" customHeight="1" thickBot="1" x14ac:dyDescent="0.35">
      <c r="A1129" s="15"/>
      <c r="B1129" s="15"/>
      <c r="C1129" s="15"/>
      <c r="D1129" s="15"/>
      <c r="E1129" s="727"/>
      <c r="F1129" s="15"/>
      <c r="G1129" s="15"/>
      <c r="H1129" s="58" t="str">
        <f t="array" ref="H1129">IF(ISERROR(INDEX(גיליון3!$U$14:$X$28,MATCH('דיווח פרטני'!G1129,גיליון3!$T$14:$T$28,0),MATCH('דיווח פרטני'!C1129,גיליון3!$U$13:$X$13,0)))," ",INDEX(גיליון3!$U$14:$X$28,MATCH('דיווח פרטני'!G1129,גיליון3!$T$14:$T$28,0),MATCH('דיווח פרטני'!C1129,גיליון3!$U$13:$X$13,0)))</f>
        <v xml:space="preserve"> </v>
      </c>
      <c r="I1129" s="15"/>
      <c r="J1129" s="15"/>
    </row>
    <row r="1130" spans="1:10" ht="18" customHeight="1" thickBot="1" x14ac:dyDescent="0.35">
      <c r="A1130" s="15"/>
      <c r="B1130" s="15"/>
      <c r="C1130" s="15"/>
      <c r="D1130" s="15"/>
      <c r="E1130" s="727"/>
      <c r="F1130" s="15"/>
      <c r="G1130" s="15"/>
      <c r="H1130" s="58" t="str">
        <f t="array" ref="H1130">IF(ISERROR(INDEX(גיליון3!$U$14:$X$28,MATCH('דיווח פרטני'!G1130,גיליון3!$T$14:$T$28,0),MATCH('דיווח פרטני'!C1130,גיליון3!$U$13:$X$13,0)))," ",INDEX(גיליון3!$U$14:$X$28,MATCH('דיווח פרטני'!G1130,גיליון3!$T$14:$T$28,0),MATCH('דיווח פרטני'!C1130,גיליון3!$U$13:$X$13,0)))</f>
        <v xml:space="preserve"> </v>
      </c>
      <c r="I1130" s="15"/>
      <c r="J1130" s="15"/>
    </row>
    <row r="1131" spans="1:10" ht="18" customHeight="1" thickBot="1" x14ac:dyDescent="0.35">
      <c r="A1131" s="15"/>
      <c r="B1131" s="15"/>
      <c r="C1131" s="15"/>
      <c r="D1131" s="15"/>
      <c r="E1131" s="727"/>
      <c r="F1131" s="15"/>
      <c r="G1131" s="15"/>
      <c r="H1131" s="58" t="str">
        <f t="array" ref="H1131">IF(ISERROR(INDEX(גיליון3!$U$14:$X$28,MATCH('דיווח פרטני'!G1131,גיליון3!$T$14:$T$28,0),MATCH('דיווח פרטני'!C1131,גיליון3!$U$13:$X$13,0)))," ",INDEX(גיליון3!$U$14:$X$28,MATCH('דיווח פרטני'!G1131,גיליון3!$T$14:$T$28,0),MATCH('דיווח פרטני'!C1131,גיליון3!$U$13:$X$13,0)))</f>
        <v xml:space="preserve"> </v>
      </c>
      <c r="I1131" s="15"/>
      <c r="J1131" s="15"/>
    </row>
    <row r="1132" spans="1:10" ht="18" customHeight="1" thickBot="1" x14ac:dyDescent="0.35">
      <c r="A1132" s="15"/>
      <c r="B1132" s="15"/>
      <c r="C1132" s="15"/>
      <c r="D1132" s="15"/>
      <c r="E1132" s="727"/>
      <c r="F1132" s="15"/>
      <c r="G1132" s="15"/>
      <c r="H1132" s="58" t="str">
        <f t="array" ref="H1132">IF(ISERROR(INDEX(גיליון3!$U$14:$X$28,MATCH('דיווח פרטני'!G1132,גיליון3!$T$14:$T$28,0),MATCH('דיווח פרטני'!C1132,גיליון3!$U$13:$X$13,0)))," ",INDEX(גיליון3!$U$14:$X$28,MATCH('דיווח פרטני'!G1132,גיליון3!$T$14:$T$28,0),MATCH('דיווח פרטני'!C1132,גיליון3!$U$13:$X$13,0)))</f>
        <v xml:space="preserve"> </v>
      </c>
      <c r="I1132" s="15"/>
      <c r="J1132" s="15"/>
    </row>
    <row r="1133" spans="1:10" ht="18" customHeight="1" thickBot="1" x14ac:dyDescent="0.35">
      <c r="A1133" s="15"/>
      <c r="B1133" s="15"/>
      <c r="C1133" s="15"/>
      <c r="D1133" s="15"/>
      <c r="E1133" s="727"/>
      <c r="F1133" s="15"/>
      <c r="G1133" s="15"/>
      <c r="H1133" s="58" t="str">
        <f t="array" ref="H1133">IF(ISERROR(INDEX(גיליון3!$U$14:$X$28,MATCH('דיווח פרטני'!G1133,גיליון3!$T$14:$T$28,0),MATCH('דיווח פרטני'!C1133,גיליון3!$U$13:$X$13,0)))," ",INDEX(גיליון3!$U$14:$X$28,MATCH('דיווח פרטני'!G1133,גיליון3!$T$14:$T$28,0),MATCH('דיווח פרטני'!C1133,גיליון3!$U$13:$X$13,0)))</f>
        <v xml:space="preserve"> </v>
      </c>
      <c r="I1133" s="15"/>
      <c r="J1133" s="15"/>
    </row>
    <row r="1134" spans="1:10" ht="18" customHeight="1" thickBot="1" x14ac:dyDescent="0.35">
      <c r="A1134" s="15"/>
      <c r="B1134" s="15"/>
      <c r="C1134" s="15"/>
      <c r="D1134" s="15"/>
      <c r="E1134" s="727"/>
      <c r="F1134" s="15"/>
      <c r="G1134" s="15"/>
      <c r="H1134" s="58" t="str">
        <f t="array" ref="H1134">IF(ISERROR(INDEX(גיליון3!$U$14:$X$28,MATCH('דיווח פרטני'!G1134,גיליון3!$T$14:$T$28,0),MATCH('דיווח פרטני'!C1134,גיליון3!$U$13:$X$13,0)))," ",INDEX(גיליון3!$U$14:$X$28,MATCH('דיווח פרטני'!G1134,גיליון3!$T$14:$T$28,0),MATCH('דיווח פרטני'!C1134,גיליון3!$U$13:$X$13,0)))</f>
        <v xml:space="preserve"> </v>
      </c>
      <c r="I1134" s="15"/>
      <c r="J1134" s="15"/>
    </row>
    <row r="1135" spans="1:10" ht="18" customHeight="1" thickBot="1" x14ac:dyDescent="0.35">
      <c r="A1135" s="15"/>
      <c r="B1135" s="15"/>
      <c r="C1135" s="15"/>
      <c r="D1135" s="15"/>
      <c r="E1135" s="727"/>
      <c r="F1135" s="15"/>
      <c r="G1135" s="15"/>
      <c r="H1135" s="58" t="str">
        <f t="array" ref="H1135">IF(ISERROR(INDEX(גיליון3!$U$14:$X$28,MATCH('דיווח פרטני'!G1135,גיליון3!$T$14:$T$28,0),MATCH('דיווח פרטני'!C1135,גיליון3!$U$13:$X$13,0)))," ",INDEX(גיליון3!$U$14:$X$28,MATCH('דיווח פרטני'!G1135,גיליון3!$T$14:$T$28,0),MATCH('דיווח פרטני'!C1135,גיליון3!$U$13:$X$13,0)))</f>
        <v xml:space="preserve"> </v>
      </c>
      <c r="I1135" s="15"/>
      <c r="J1135" s="15"/>
    </row>
    <row r="1136" spans="1:10" ht="18" customHeight="1" thickBot="1" x14ac:dyDescent="0.35">
      <c r="A1136" s="15"/>
      <c r="B1136" s="15"/>
      <c r="C1136" s="15"/>
      <c r="D1136" s="15"/>
      <c r="E1136" s="727"/>
      <c r="F1136" s="15"/>
      <c r="G1136" s="15"/>
      <c r="H1136" s="58" t="str">
        <f t="array" ref="H1136">IF(ISERROR(INDEX(גיליון3!$U$14:$X$28,MATCH('דיווח פרטני'!G1136,גיליון3!$T$14:$T$28,0),MATCH('דיווח פרטני'!C1136,גיליון3!$U$13:$X$13,0)))," ",INDEX(גיליון3!$U$14:$X$28,MATCH('דיווח פרטני'!G1136,גיליון3!$T$14:$T$28,0),MATCH('דיווח פרטני'!C1136,גיליון3!$U$13:$X$13,0)))</f>
        <v xml:space="preserve"> </v>
      </c>
      <c r="I1136" s="15"/>
      <c r="J1136" s="15"/>
    </row>
    <row r="1137" spans="1:10" ht="18" customHeight="1" thickBot="1" x14ac:dyDescent="0.35">
      <c r="A1137" s="15"/>
      <c r="B1137" s="15"/>
      <c r="C1137" s="15"/>
      <c r="D1137" s="15"/>
      <c r="E1137" s="727"/>
      <c r="F1137" s="15"/>
      <c r="G1137" s="15"/>
      <c r="H1137" s="58" t="str">
        <f t="array" ref="H1137">IF(ISERROR(INDEX(גיליון3!$U$14:$X$28,MATCH('דיווח פרטני'!G1137,גיליון3!$T$14:$T$28,0),MATCH('דיווח פרטני'!C1137,גיליון3!$U$13:$X$13,0)))," ",INDEX(גיליון3!$U$14:$X$28,MATCH('דיווח פרטני'!G1137,גיליון3!$T$14:$T$28,0),MATCH('דיווח פרטני'!C1137,גיליון3!$U$13:$X$13,0)))</f>
        <v xml:space="preserve"> </v>
      </c>
      <c r="I1137" s="15"/>
      <c r="J1137" s="15"/>
    </row>
    <row r="1138" spans="1:10" ht="18" customHeight="1" thickBot="1" x14ac:dyDescent="0.35">
      <c r="A1138" s="15"/>
      <c r="B1138" s="15"/>
      <c r="C1138" s="15"/>
      <c r="D1138" s="15"/>
      <c r="E1138" s="727"/>
      <c r="F1138" s="15"/>
      <c r="G1138" s="15"/>
      <c r="H1138" s="58" t="str">
        <f t="array" ref="H1138">IF(ISERROR(INDEX(גיליון3!$U$14:$X$28,MATCH('דיווח פרטני'!G1138,גיליון3!$T$14:$T$28,0),MATCH('דיווח פרטני'!C1138,גיליון3!$U$13:$X$13,0)))," ",INDEX(גיליון3!$U$14:$X$28,MATCH('דיווח פרטני'!G1138,גיליון3!$T$14:$T$28,0),MATCH('דיווח פרטני'!C1138,גיליון3!$U$13:$X$13,0)))</f>
        <v xml:space="preserve"> </v>
      </c>
      <c r="I1138" s="15"/>
      <c r="J1138" s="15"/>
    </row>
    <row r="1139" spans="1:10" ht="18" customHeight="1" thickBot="1" x14ac:dyDescent="0.35">
      <c r="A1139" s="15"/>
      <c r="B1139" s="15"/>
      <c r="C1139" s="15"/>
      <c r="D1139" s="15"/>
      <c r="E1139" s="727"/>
      <c r="F1139" s="15"/>
      <c r="G1139" s="15"/>
      <c r="H1139" s="58" t="str">
        <f t="array" ref="H1139">IF(ISERROR(INDEX(גיליון3!$U$14:$X$28,MATCH('דיווח פרטני'!G1139,גיליון3!$T$14:$T$28,0),MATCH('דיווח פרטני'!C1139,גיליון3!$U$13:$X$13,0)))," ",INDEX(גיליון3!$U$14:$X$28,MATCH('דיווח פרטני'!G1139,גיליון3!$T$14:$T$28,0),MATCH('דיווח פרטני'!C1139,גיליון3!$U$13:$X$13,0)))</f>
        <v xml:space="preserve"> </v>
      </c>
      <c r="I1139" s="15"/>
      <c r="J1139" s="15"/>
    </row>
    <row r="1140" spans="1:10" ht="18" customHeight="1" thickBot="1" x14ac:dyDescent="0.35">
      <c r="A1140" s="15"/>
      <c r="B1140" s="15"/>
      <c r="C1140" s="15"/>
      <c r="D1140" s="15"/>
      <c r="E1140" s="727"/>
      <c r="F1140" s="15"/>
      <c r="G1140" s="15"/>
      <c r="H1140" s="58" t="str">
        <f t="array" ref="H1140">IF(ISERROR(INDEX(גיליון3!$U$14:$X$28,MATCH('דיווח פרטני'!G1140,גיליון3!$T$14:$T$28,0),MATCH('דיווח פרטני'!C1140,גיליון3!$U$13:$X$13,0)))," ",INDEX(גיליון3!$U$14:$X$28,MATCH('דיווח פרטני'!G1140,גיליון3!$T$14:$T$28,0),MATCH('דיווח פרטני'!C1140,גיליון3!$U$13:$X$13,0)))</f>
        <v xml:space="preserve"> </v>
      </c>
      <c r="I1140" s="15"/>
      <c r="J1140" s="15"/>
    </row>
    <row r="1141" spans="1:10" ht="18" customHeight="1" thickBot="1" x14ac:dyDescent="0.35">
      <c r="A1141" s="15"/>
      <c r="B1141" s="15"/>
      <c r="C1141" s="15"/>
      <c r="D1141" s="15"/>
      <c r="E1141" s="727"/>
      <c r="F1141" s="15"/>
      <c r="G1141" s="15"/>
      <c r="H1141" s="58" t="str">
        <f t="array" ref="H1141">IF(ISERROR(INDEX(גיליון3!$U$14:$X$28,MATCH('דיווח פרטני'!G1141,גיליון3!$T$14:$T$28,0),MATCH('דיווח פרטני'!C1141,גיליון3!$U$13:$X$13,0)))," ",INDEX(גיליון3!$U$14:$X$28,MATCH('דיווח פרטני'!G1141,גיליון3!$T$14:$T$28,0),MATCH('דיווח פרטני'!C1141,גיליון3!$U$13:$X$13,0)))</f>
        <v xml:space="preserve"> </v>
      </c>
      <c r="I1141" s="15"/>
      <c r="J1141" s="15"/>
    </row>
    <row r="1142" spans="1:10" ht="18" customHeight="1" thickBot="1" x14ac:dyDescent="0.35">
      <c r="A1142" s="15"/>
      <c r="B1142" s="15"/>
      <c r="C1142" s="15"/>
      <c r="D1142" s="15"/>
      <c r="E1142" s="727"/>
      <c r="F1142" s="15"/>
      <c r="G1142" s="15"/>
      <c r="H1142" s="58" t="str">
        <f t="array" ref="H1142">IF(ISERROR(INDEX(גיליון3!$U$14:$X$28,MATCH('דיווח פרטני'!G1142,גיליון3!$T$14:$T$28,0),MATCH('דיווח פרטני'!C1142,גיליון3!$U$13:$X$13,0)))," ",INDEX(גיליון3!$U$14:$X$28,MATCH('דיווח פרטני'!G1142,גיליון3!$T$14:$T$28,0),MATCH('דיווח פרטני'!C1142,גיליון3!$U$13:$X$13,0)))</f>
        <v xml:space="preserve"> </v>
      </c>
      <c r="I1142" s="15"/>
      <c r="J1142" s="15"/>
    </row>
    <row r="1143" spans="1:10" ht="18" customHeight="1" thickBot="1" x14ac:dyDescent="0.35">
      <c r="A1143" s="15"/>
      <c r="B1143" s="15"/>
      <c r="C1143" s="15"/>
      <c r="D1143" s="15"/>
      <c r="E1143" s="727"/>
      <c r="F1143" s="15"/>
      <c r="G1143" s="15"/>
      <c r="H1143" s="58" t="str">
        <f t="array" ref="H1143">IF(ISERROR(INDEX(גיליון3!$U$14:$X$28,MATCH('דיווח פרטני'!G1143,גיליון3!$T$14:$T$28,0),MATCH('דיווח פרטני'!C1143,גיליון3!$U$13:$X$13,0)))," ",INDEX(גיליון3!$U$14:$X$28,MATCH('דיווח פרטני'!G1143,גיליון3!$T$14:$T$28,0),MATCH('דיווח פרטני'!C1143,גיליון3!$U$13:$X$13,0)))</f>
        <v xml:space="preserve"> </v>
      </c>
      <c r="I1143" s="15"/>
      <c r="J1143" s="15"/>
    </row>
    <row r="1144" spans="1:10" ht="18" customHeight="1" thickBot="1" x14ac:dyDescent="0.35">
      <c r="A1144" s="15"/>
      <c r="B1144" s="15"/>
      <c r="C1144" s="15"/>
      <c r="D1144" s="15"/>
      <c r="E1144" s="727"/>
      <c r="F1144" s="15"/>
      <c r="G1144" s="15"/>
      <c r="H1144" s="58" t="str">
        <f t="array" ref="H1144">IF(ISERROR(INDEX(גיליון3!$U$14:$X$28,MATCH('דיווח פרטני'!G1144,גיליון3!$T$14:$T$28,0),MATCH('דיווח פרטני'!C1144,גיליון3!$U$13:$X$13,0)))," ",INDEX(גיליון3!$U$14:$X$28,MATCH('דיווח פרטני'!G1144,גיליון3!$T$14:$T$28,0),MATCH('דיווח פרטני'!C1144,גיליון3!$U$13:$X$13,0)))</f>
        <v xml:space="preserve"> </v>
      </c>
      <c r="I1144" s="15"/>
      <c r="J1144" s="15"/>
    </row>
    <row r="1145" spans="1:10" ht="18" customHeight="1" thickBot="1" x14ac:dyDescent="0.35">
      <c r="A1145" s="15"/>
      <c r="B1145" s="15"/>
      <c r="C1145" s="15"/>
      <c r="D1145" s="15"/>
      <c r="E1145" s="727"/>
      <c r="F1145" s="15"/>
      <c r="G1145" s="15"/>
      <c r="H1145" s="58" t="str">
        <f t="array" ref="H1145">IF(ISERROR(INDEX(גיליון3!$U$14:$X$28,MATCH('דיווח פרטני'!G1145,גיליון3!$T$14:$T$28,0),MATCH('דיווח פרטני'!C1145,גיליון3!$U$13:$X$13,0)))," ",INDEX(גיליון3!$U$14:$X$28,MATCH('דיווח פרטני'!G1145,גיליון3!$T$14:$T$28,0),MATCH('דיווח פרטני'!C1145,גיליון3!$U$13:$X$13,0)))</f>
        <v xml:space="preserve"> </v>
      </c>
      <c r="I1145" s="15"/>
      <c r="J1145" s="15"/>
    </row>
    <row r="1146" spans="1:10" ht="18" customHeight="1" thickBot="1" x14ac:dyDescent="0.35">
      <c r="A1146" s="15"/>
      <c r="B1146" s="15"/>
      <c r="C1146" s="15"/>
      <c r="D1146" s="15"/>
      <c r="E1146" s="727"/>
      <c r="F1146" s="15"/>
      <c r="G1146" s="15"/>
      <c r="H1146" s="58" t="str">
        <f t="array" ref="H1146">IF(ISERROR(INDEX(גיליון3!$U$14:$X$28,MATCH('דיווח פרטני'!G1146,גיליון3!$T$14:$T$28,0),MATCH('דיווח פרטני'!C1146,גיליון3!$U$13:$X$13,0)))," ",INDEX(גיליון3!$U$14:$X$28,MATCH('דיווח פרטני'!G1146,גיליון3!$T$14:$T$28,0),MATCH('דיווח פרטני'!C1146,גיליון3!$U$13:$X$13,0)))</f>
        <v xml:space="preserve"> </v>
      </c>
      <c r="I1146" s="15"/>
      <c r="J1146" s="15"/>
    </row>
    <row r="1147" spans="1:10" ht="18" customHeight="1" thickBot="1" x14ac:dyDescent="0.35">
      <c r="A1147" s="15"/>
      <c r="B1147" s="15"/>
      <c r="C1147" s="15"/>
      <c r="D1147" s="15"/>
      <c r="E1147" s="727"/>
      <c r="F1147" s="15"/>
      <c r="G1147" s="15"/>
      <c r="H1147" s="58" t="str">
        <f t="array" ref="H1147">IF(ISERROR(INDEX(גיליון3!$U$14:$X$28,MATCH('דיווח פרטני'!G1147,גיליון3!$T$14:$T$28,0),MATCH('דיווח פרטני'!C1147,גיליון3!$U$13:$X$13,0)))," ",INDEX(גיליון3!$U$14:$X$28,MATCH('דיווח פרטני'!G1147,גיליון3!$T$14:$T$28,0),MATCH('דיווח פרטני'!C1147,גיליון3!$U$13:$X$13,0)))</f>
        <v xml:space="preserve"> </v>
      </c>
      <c r="I1147" s="15"/>
      <c r="J1147" s="15"/>
    </row>
    <row r="1148" spans="1:10" ht="18" customHeight="1" thickBot="1" x14ac:dyDescent="0.35">
      <c r="A1148" s="15"/>
      <c r="B1148" s="15"/>
      <c r="C1148" s="15"/>
      <c r="D1148" s="15"/>
      <c r="E1148" s="727"/>
      <c r="F1148" s="15"/>
      <c r="G1148" s="15"/>
      <c r="H1148" s="58" t="str">
        <f t="array" ref="H1148">IF(ISERROR(INDEX(גיליון3!$U$14:$X$28,MATCH('דיווח פרטני'!G1148,גיליון3!$T$14:$T$28,0),MATCH('דיווח פרטני'!C1148,גיליון3!$U$13:$X$13,0)))," ",INDEX(גיליון3!$U$14:$X$28,MATCH('דיווח פרטני'!G1148,גיליון3!$T$14:$T$28,0),MATCH('דיווח פרטני'!C1148,גיליון3!$U$13:$X$13,0)))</f>
        <v xml:space="preserve"> </v>
      </c>
      <c r="I1148" s="15"/>
      <c r="J1148" s="15"/>
    </row>
    <row r="1149" spans="1:10" ht="18" customHeight="1" thickBot="1" x14ac:dyDescent="0.35">
      <c r="A1149" s="15"/>
      <c r="B1149" s="15"/>
      <c r="C1149" s="15"/>
      <c r="D1149" s="15"/>
      <c r="E1149" s="727"/>
      <c r="F1149" s="15"/>
      <c r="G1149" s="15"/>
      <c r="H1149" s="58" t="str">
        <f t="array" ref="H1149">IF(ISERROR(INDEX(גיליון3!$U$14:$X$28,MATCH('דיווח פרטני'!G1149,גיליון3!$T$14:$T$28,0),MATCH('דיווח פרטני'!C1149,גיליון3!$U$13:$X$13,0)))," ",INDEX(גיליון3!$U$14:$X$28,MATCH('דיווח פרטני'!G1149,גיליון3!$T$14:$T$28,0),MATCH('דיווח פרטני'!C1149,גיליון3!$U$13:$X$13,0)))</f>
        <v xml:space="preserve"> </v>
      </c>
      <c r="I1149" s="15"/>
      <c r="J1149" s="15"/>
    </row>
    <row r="1150" spans="1:10" ht="18" customHeight="1" thickBot="1" x14ac:dyDescent="0.35">
      <c r="A1150" s="15"/>
      <c r="B1150" s="15"/>
      <c r="C1150" s="15"/>
      <c r="D1150" s="15"/>
      <c r="E1150" s="727"/>
      <c r="F1150" s="15"/>
      <c r="G1150" s="15"/>
      <c r="H1150" s="58" t="str">
        <f t="array" ref="H1150">IF(ISERROR(INDEX(גיליון3!$U$14:$X$28,MATCH('דיווח פרטני'!G1150,גיליון3!$T$14:$T$28,0),MATCH('דיווח פרטני'!C1150,גיליון3!$U$13:$X$13,0)))," ",INDEX(גיליון3!$U$14:$X$28,MATCH('דיווח פרטני'!G1150,גיליון3!$T$14:$T$28,0),MATCH('דיווח פרטני'!C1150,גיליון3!$U$13:$X$13,0)))</f>
        <v xml:space="preserve"> </v>
      </c>
      <c r="I1150" s="15"/>
      <c r="J1150" s="15"/>
    </row>
    <row r="1151" spans="1:10" ht="18" customHeight="1" thickBot="1" x14ac:dyDescent="0.35">
      <c r="A1151" s="15"/>
      <c r="B1151" s="15"/>
      <c r="C1151" s="15"/>
      <c r="D1151" s="15"/>
      <c r="E1151" s="727"/>
      <c r="F1151" s="15"/>
      <c r="G1151" s="15"/>
      <c r="H1151" s="58" t="str">
        <f t="array" ref="H1151">IF(ISERROR(INDEX(גיליון3!$U$14:$X$28,MATCH('דיווח פרטני'!G1151,גיליון3!$T$14:$T$28,0),MATCH('דיווח פרטני'!C1151,גיליון3!$U$13:$X$13,0)))," ",INDEX(גיליון3!$U$14:$X$28,MATCH('דיווח פרטני'!G1151,גיליון3!$T$14:$T$28,0),MATCH('דיווח פרטני'!C1151,גיליון3!$U$13:$X$13,0)))</f>
        <v xml:space="preserve"> </v>
      </c>
      <c r="I1151" s="15"/>
      <c r="J1151" s="15"/>
    </row>
    <row r="1152" spans="1:10" ht="18" customHeight="1" thickBot="1" x14ac:dyDescent="0.35">
      <c r="A1152" s="15"/>
      <c r="B1152" s="15"/>
      <c r="C1152" s="15"/>
      <c r="D1152" s="15"/>
      <c r="E1152" s="727"/>
      <c r="F1152" s="15"/>
      <c r="G1152" s="15"/>
      <c r="H1152" s="58" t="str">
        <f t="array" ref="H1152">IF(ISERROR(INDEX(גיליון3!$U$14:$X$28,MATCH('דיווח פרטני'!G1152,גיליון3!$T$14:$T$28,0),MATCH('דיווח פרטני'!C1152,גיליון3!$U$13:$X$13,0)))," ",INDEX(גיליון3!$U$14:$X$28,MATCH('דיווח פרטני'!G1152,גיליון3!$T$14:$T$28,0),MATCH('דיווח פרטני'!C1152,גיליון3!$U$13:$X$13,0)))</f>
        <v xml:space="preserve"> </v>
      </c>
      <c r="I1152" s="15"/>
      <c r="J1152" s="15"/>
    </row>
    <row r="1153" spans="1:10" ht="18" customHeight="1" thickBot="1" x14ac:dyDescent="0.35">
      <c r="A1153" s="15"/>
      <c r="B1153" s="15"/>
      <c r="C1153" s="15"/>
      <c r="D1153" s="15"/>
      <c r="E1153" s="727"/>
      <c r="F1153" s="15"/>
      <c r="G1153" s="15"/>
      <c r="H1153" s="58" t="str">
        <f t="array" ref="H1153">IF(ISERROR(INDEX(גיליון3!$U$14:$X$28,MATCH('דיווח פרטני'!G1153,גיליון3!$T$14:$T$28,0),MATCH('דיווח פרטני'!C1153,גיליון3!$U$13:$X$13,0)))," ",INDEX(גיליון3!$U$14:$X$28,MATCH('דיווח פרטני'!G1153,גיליון3!$T$14:$T$28,0),MATCH('דיווח פרטני'!C1153,גיליון3!$U$13:$X$13,0)))</f>
        <v xml:space="preserve"> </v>
      </c>
      <c r="I1153" s="15"/>
      <c r="J1153" s="15"/>
    </row>
    <row r="1154" spans="1:10" ht="18" customHeight="1" thickBot="1" x14ac:dyDescent="0.35">
      <c r="A1154" s="15"/>
      <c r="B1154" s="15"/>
      <c r="C1154" s="15"/>
      <c r="D1154" s="15"/>
      <c r="E1154" s="727"/>
      <c r="F1154" s="15"/>
      <c r="G1154" s="15"/>
      <c r="H1154" s="58" t="str">
        <f t="array" ref="H1154">IF(ISERROR(INDEX(גיליון3!$U$14:$X$28,MATCH('דיווח פרטני'!G1154,גיליון3!$T$14:$T$28,0),MATCH('דיווח פרטני'!C1154,גיליון3!$U$13:$X$13,0)))," ",INDEX(גיליון3!$U$14:$X$28,MATCH('דיווח פרטני'!G1154,גיליון3!$T$14:$T$28,0),MATCH('דיווח פרטני'!C1154,גיליון3!$U$13:$X$13,0)))</f>
        <v xml:space="preserve"> </v>
      </c>
      <c r="I1154" s="15"/>
      <c r="J1154" s="15"/>
    </row>
    <row r="1155" spans="1:10" ht="18" customHeight="1" thickBot="1" x14ac:dyDescent="0.35">
      <c r="A1155" s="15"/>
      <c r="B1155" s="15"/>
      <c r="C1155" s="15"/>
      <c r="D1155" s="15"/>
      <c r="E1155" s="727"/>
      <c r="F1155" s="15"/>
      <c r="G1155" s="15"/>
      <c r="H1155" s="58" t="str">
        <f t="array" ref="H1155">IF(ISERROR(INDEX(גיליון3!$U$14:$X$28,MATCH('דיווח פרטני'!G1155,גיליון3!$T$14:$T$28,0),MATCH('דיווח פרטני'!C1155,גיליון3!$U$13:$X$13,0)))," ",INDEX(גיליון3!$U$14:$X$28,MATCH('דיווח פרטני'!G1155,גיליון3!$T$14:$T$28,0),MATCH('דיווח פרטני'!C1155,גיליון3!$U$13:$X$13,0)))</f>
        <v xml:space="preserve"> </v>
      </c>
      <c r="I1155" s="15"/>
      <c r="J1155" s="15"/>
    </row>
    <row r="1156" spans="1:10" ht="18" customHeight="1" thickBot="1" x14ac:dyDescent="0.35">
      <c r="A1156" s="15"/>
      <c r="B1156" s="15"/>
      <c r="C1156" s="15"/>
      <c r="D1156" s="15"/>
      <c r="E1156" s="727"/>
      <c r="F1156" s="15"/>
      <c r="G1156" s="15"/>
      <c r="H1156" s="58" t="str">
        <f t="array" ref="H1156">IF(ISERROR(INDEX(גיליון3!$U$14:$X$28,MATCH('דיווח פרטני'!G1156,גיליון3!$T$14:$T$28,0),MATCH('דיווח פרטני'!C1156,גיליון3!$U$13:$X$13,0)))," ",INDEX(גיליון3!$U$14:$X$28,MATCH('דיווח פרטני'!G1156,גיליון3!$T$14:$T$28,0),MATCH('דיווח פרטני'!C1156,גיליון3!$U$13:$X$13,0)))</f>
        <v xml:space="preserve"> </v>
      </c>
      <c r="I1156" s="15"/>
      <c r="J1156" s="15"/>
    </row>
    <row r="1157" spans="1:10" ht="18" customHeight="1" thickBot="1" x14ac:dyDescent="0.35">
      <c r="A1157" s="15"/>
      <c r="B1157" s="15"/>
      <c r="C1157" s="15"/>
      <c r="D1157" s="15"/>
      <c r="E1157" s="727"/>
      <c r="F1157" s="15"/>
      <c r="G1157" s="15"/>
      <c r="H1157" s="58" t="str">
        <f t="array" ref="H1157">IF(ISERROR(INDEX(גיליון3!$U$14:$X$28,MATCH('דיווח פרטני'!G1157,גיליון3!$T$14:$T$28,0),MATCH('דיווח פרטני'!C1157,גיליון3!$U$13:$X$13,0)))," ",INDEX(גיליון3!$U$14:$X$28,MATCH('דיווח פרטני'!G1157,גיליון3!$T$14:$T$28,0),MATCH('דיווח פרטני'!C1157,גיליון3!$U$13:$X$13,0)))</f>
        <v xml:space="preserve"> </v>
      </c>
      <c r="I1157" s="15"/>
      <c r="J1157" s="15"/>
    </row>
    <row r="1158" spans="1:10" ht="18" customHeight="1" thickBot="1" x14ac:dyDescent="0.35">
      <c r="A1158" s="15"/>
      <c r="B1158" s="15"/>
      <c r="C1158" s="15"/>
      <c r="D1158" s="15"/>
      <c r="E1158" s="727"/>
      <c r="F1158" s="15"/>
      <c r="G1158" s="15"/>
      <c r="H1158" s="58" t="str">
        <f t="array" ref="H1158">IF(ISERROR(INDEX(גיליון3!$U$14:$X$28,MATCH('דיווח פרטני'!G1158,גיליון3!$T$14:$T$28,0),MATCH('דיווח פרטני'!C1158,גיליון3!$U$13:$X$13,0)))," ",INDEX(גיליון3!$U$14:$X$28,MATCH('דיווח פרטני'!G1158,גיליון3!$T$14:$T$28,0),MATCH('דיווח פרטני'!C1158,גיליון3!$U$13:$X$13,0)))</f>
        <v xml:space="preserve"> </v>
      </c>
      <c r="I1158" s="15"/>
      <c r="J1158" s="15"/>
    </row>
    <row r="1159" spans="1:10" ht="18" customHeight="1" thickBot="1" x14ac:dyDescent="0.35">
      <c r="A1159" s="15"/>
      <c r="B1159" s="15"/>
      <c r="C1159" s="15"/>
      <c r="D1159" s="15"/>
      <c r="E1159" s="727"/>
      <c r="F1159" s="15"/>
      <c r="G1159" s="15"/>
      <c r="H1159" s="58" t="str">
        <f t="array" ref="H1159">IF(ISERROR(INDEX(גיליון3!$U$14:$X$28,MATCH('דיווח פרטני'!G1159,גיליון3!$T$14:$T$28,0),MATCH('דיווח פרטני'!C1159,גיליון3!$U$13:$X$13,0)))," ",INDEX(גיליון3!$U$14:$X$28,MATCH('דיווח פרטני'!G1159,גיליון3!$T$14:$T$28,0),MATCH('דיווח פרטני'!C1159,גיליון3!$U$13:$X$13,0)))</f>
        <v xml:space="preserve"> </v>
      </c>
      <c r="I1159" s="15"/>
      <c r="J1159" s="15"/>
    </row>
    <row r="1160" spans="1:10" ht="18" customHeight="1" thickBot="1" x14ac:dyDescent="0.35">
      <c r="A1160" s="15"/>
      <c r="B1160" s="15"/>
      <c r="C1160" s="15"/>
      <c r="D1160" s="15"/>
      <c r="E1160" s="727"/>
      <c r="F1160" s="15"/>
      <c r="G1160" s="15"/>
      <c r="H1160" s="58" t="str">
        <f t="array" ref="H1160">IF(ISERROR(INDEX(גיליון3!$U$14:$X$28,MATCH('דיווח פרטני'!G1160,גיליון3!$T$14:$T$28,0),MATCH('דיווח פרטני'!C1160,גיליון3!$U$13:$X$13,0)))," ",INDEX(גיליון3!$U$14:$X$28,MATCH('דיווח פרטני'!G1160,גיליון3!$T$14:$T$28,0),MATCH('דיווח פרטני'!C1160,גיליון3!$U$13:$X$13,0)))</f>
        <v xml:space="preserve"> </v>
      </c>
      <c r="I1160" s="15"/>
      <c r="J1160" s="15"/>
    </row>
    <row r="1161" spans="1:10" ht="18" customHeight="1" thickBot="1" x14ac:dyDescent="0.35">
      <c r="A1161" s="15"/>
      <c r="B1161" s="15"/>
      <c r="C1161" s="15"/>
      <c r="D1161" s="15"/>
      <c r="E1161" s="727"/>
      <c r="F1161" s="15"/>
      <c r="G1161" s="15"/>
      <c r="H1161" s="58" t="str">
        <f t="array" ref="H1161">IF(ISERROR(INDEX(גיליון3!$U$14:$X$28,MATCH('דיווח פרטני'!G1161,גיליון3!$T$14:$T$28,0),MATCH('דיווח פרטני'!C1161,גיליון3!$U$13:$X$13,0)))," ",INDEX(גיליון3!$U$14:$X$28,MATCH('דיווח פרטני'!G1161,גיליון3!$T$14:$T$28,0),MATCH('דיווח פרטני'!C1161,גיליון3!$U$13:$X$13,0)))</f>
        <v xml:space="preserve"> </v>
      </c>
      <c r="I1161" s="15"/>
      <c r="J1161" s="15"/>
    </row>
    <row r="1162" spans="1:10" ht="18" customHeight="1" thickBot="1" x14ac:dyDescent="0.35">
      <c r="A1162" s="15"/>
      <c r="B1162" s="15"/>
      <c r="C1162" s="15"/>
      <c r="D1162" s="15"/>
      <c r="E1162" s="727"/>
      <c r="F1162" s="15"/>
      <c r="G1162" s="15"/>
      <c r="H1162" s="58" t="str">
        <f t="array" ref="H1162">IF(ISERROR(INDEX(גיליון3!$U$14:$X$28,MATCH('דיווח פרטני'!G1162,גיליון3!$T$14:$T$28,0),MATCH('דיווח פרטני'!C1162,גיליון3!$U$13:$X$13,0)))," ",INDEX(גיליון3!$U$14:$X$28,MATCH('דיווח פרטני'!G1162,גיליון3!$T$14:$T$28,0),MATCH('דיווח פרטני'!C1162,גיליון3!$U$13:$X$13,0)))</f>
        <v xml:space="preserve"> </v>
      </c>
      <c r="I1162" s="15"/>
      <c r="J1162" s="15"/>
    </row>
    <row r="1163" spans="1:10" ht="18" customHeight="1" thickBot="1" x14ac:dyDescent="0.35">
      <c r="A1163" s="15"/>
      <c r="B1163" s="15"/>
      <c r="C1163" s="15"/>
      <c r="D1163" s="15"/>
      <c r="E1163" s="727"/>
      <c r="F1163" s="15"/>
      <c r="G1163" s="15"/>
      <c r="H1163" s="58" t="str">
        <f t="array" ref="H1163">IF(ISERROR(INDEX(גיליון3!$U$14:$X$28,MATCH('דיווח פרטני'!G1163,גיליון3!$T$14:$T$28,0),MATCH('דיווח פרטני'!C1163,גיליון3!$U$13:$X$13,0)))," ",INDEX(גיליון3!$U$14:$X$28,MATCH('דיווח פרטני'!G1163,גיליון3!$T$14:$T$28,0),MATCH('דיווח פרטני'!C1163,גיליון3!$U$13:$X$13,0)))</f>
        <v xml:space="preserve"> </v>
      </c>
      <c r="I1163" s="15"/>
      <c r="J1163" s="15"/>
    </row>
    <row r="1164" spans="1:10" ht="18" customHeight="1" thickBot="1" x14ac:dyDescent="0.35">
      <c r="A1164" s="15"/>
      <c r="B1164" s="15"/>
      <c r="C1164" s="15"/>
      <c r="D1164" s="15"/>
      <c r="E1164" s="727"/>
      <c r="F1164" s="15"/>
      <c r="G1164" s="15"/>
      <c r="H1164" s="58" t="str">
        <f t="array" ref="H1164">IF(ISERROR(INDEX(גיליון3!$U$14:$X$28,MATCH('דיווח פרטני'!G1164,גיליון3!$T$14:$T$28,0),MATCH('דיווח פרטני'!C1164,גיליון3!$U$13:$X$13,0)))," ",INDEX(גיליון3!$U$14:$X$28,MATCH('דיווח פרטני'!G1164,גיליון3!$T$14:$T$28,0),MATCH('דיווח פרטני'!C1164,גיליון3!$U$13:$X$13,0)))</f>
        <v xml:space="preserve"> </v>
      </c>
      <c r="I1164" s="15"/>
      <c r="J1164" s="15"/>
    </row>
    <row r="1165" spans="1:10" ht="18" customHeight="1" thickBot="1" x14ac:dyDescent="0.35">
      <c r="A1165" s="15"/>
      <c r="B1165" s="15"/>
      <c r="C1165" s="15"/>
      <c r="D1165" s="15"/>
      <c r="E1165" s="727"/>
      <c r="F1165" s="15"/>
      <c r="G1165" s="15"/>
      <c r="H1165" s="58" t="str">
        <f t="array" ref="H1165">IF(ISERROR(INDEX(גיליון3!$U$14:$X$28,MATCH('דיווח פרטני'!G1165,גיליון3!$T$14:$T$28,0),MATCH('דיווח פרטני'!C1165,גיליון3!$U$13:$X$13,0)))," ",INDEX(גיליון3!$U$14:$X$28,MATCH('דיווח פרטני'!G1165,גיליון3!$T$14:$T$28,0),MATCH('דיווח פרטני'!C1165,גיליון3!$U$13:$X$13,0)))</f>
        <v xml:space="preserve"> </v>
      </c>
      <c r="I1165" s="15"/>
      <c r="J1165" s="15"/>
    </row>
    <row r="1166" spans="1:10" ht="18" customHeight="1" thickBot="1" x14ac:dyDescent="0.35">
      <c r="A1166" s="15"/>
      <c r="B1166" s="15"/>
      <c r="C1166" s="15"/>
      <c r="D1166" s="15"/>
      <c r="E1166" s="727"/>
      <c r="F1166" s="15"/>
      <c r="G1166" s="15"/>
      <c r="H1166" s="58" t="str">
        <f t="array" ref="H1166">IF(ISERROR(INDEX(גיליון3!$U$14:$X$28,MATCH('דיווח פרטני'!G1166,גיליון3!$T$14:$T$28,0),MATCH('דיווח פרטני'!C1166,גיליון3!$U$13:$X$13,0)))," ",INDEX(גיליון3!$U$14:$X$28,MATCH('דיווח פרטני'!G1166,גיליון3!$T$14:$T$28,0),MATCH('דיווח פרטני'!C1166,גיליון3!$U$13:$X$13,0)))</f>
        <v xml:space="preserve"> </v>
      </c>
      <c r="I1166" s="15"/>
      <c r="J1166" s="15"/>
    </row>
    <row r="1167" spans="1:10" ht="18" customHeight="1" thickBot="1" x14ac:dyDescent="0.35">
      <c r="A1167" s="15"/>
      <c r="B1167" s="15"/>
      <c r="C1167" s="15"/>
      <c r="D1167" s="15"/>
      <c r="E1167" s="727"/>
      <c r="F1167" s="15"/>
      <c r="G1167" s="15"/>
      <c r="H1167" s="58" t="str">
        <f t="array" ref="H1167">IF(ISERROR(INDEX(גיליון3!$U$14:$X$28,MATCH('דיווח פרטני'!G1167,גיליון3!$T$14:$T$28,0),MATCH('דיווח פרטני'!C1167,גיליון3!$U$13:$X$13,0)))," ",INDEX(גיליון3!$U$14:$X$28,MATCH('דיווח פרטני'!G1167,גיליון3!$T$14:$T$28,0),MATCH('דיווח פרטני'!C1167,גיליון3!$U$13:$X$13,0)))</f>
        <v xml:space="preserve"> </v>
      </c>
      <c r="I1167" s="15"/>
      <c r="J1167" s="15"/>
    </row>
    <row r="1168" spans="1:10" ht="18" customHeight="1" thickBot="1" x14ac:dyDescent="0.35">
      <c r="A1168" s="15"/>
      <c r="B1168" s="15"/>
      <c r="C1168" s="15"/>
      <c r="D1168" s="15"/>
      <c r="E1168" s="727"/>
      <c r="F1168" s="15"/>
      <c r="G1168" s="15"/>
      <c r="H1168" s="58" t="str">
        <f t="array" ref="H1168">IF(ISERROR(INDEX(גיליון3!$U$14:$X$28,MATCH('דיווח פרטני'!G1168,גיליון3!$T$14:$T$28,0),MATCH('דיווח פרטני'!C1168,גיליון3!$U$13:$X$13,0)))," ",INDEX(גיליון3!$U$14:$X$28,MATCH('דיווח פרטני'!G1168,גיליון3!$T$14:$T$28,0),MATCH('דיווח פרטני'!C1168,גיליון3!$U$13:$X$13,0)))</f>
        <v xml:space="preserve"> </v>
      </c>
      <c r="I1168" s="15"/>
      <c r="J1168" s="15"/>
    </row>
    <row r="1169" spans="1:10" ht="18" customHeight="1" thickBot="1" x14ac:dyDescent="0.35">
      <c r="A1169" s="15"/>
      <c r="B1169" s="15"/>
      <c r="C1169" s="15"/>
      <c r="D1169" s="15"/>
      <c r="E1169" s="727"/>
      <c r="F1169" s="15"/>
      <c r="G1169" s="15"/>
      <c r="H1169" s="58" t="str">
        <f t="array" ref="H1169">IF(ISERROR(INDEX(גיליון3!$U$14:$X$28,MATCH('דיווח פרטני'!G1169,גיליון3!$T$14:$T$28,0),MATCH('דיווח פרטני'!C1169,גיליון3!$U$13:$X$13,0)))," ",INDEX(גיליון3!$U$14:$X$28,MATCH('דיווח פרטני'!G1169,גיליון3!$T$14:$T$28,0),MATCH('דיווח פרטני'!C1169,גיליון3!$U$13:$X$13,0)))</f>
        <v xml:space="preserve"> </v>
      </c>
      <c r="I1169" s="15"/>
      <c r="J1169" s="15"/>
    </row>
    <row r="1170" spans="1:10" ht="18" customHeight="1" thickBot="1" x14ac:dyDescent="0.35">
      <c r="A1170" s="15"/>
      <c r="B1170" s="15"/>
      <c r="C1170" s="15"/>
      <c r="D1170" s="15"/>
      <c r="E1170" s="727"/>
      <c r="F1170" s="15"/>
      <c r="G1170" s="15"/>
      <c r="H1170" s="58" t="str">
        <f t="array" ref="H1170">IF(ISERROR(INDEX(גיליון3!$U$14:$X$28,MATCH('דיווח פרטני'!G1170,גיליון3!$T$14:$T$28,0),MATCH('דיווח פרטני'!C1170,גיליון3!$U$13:$X$13,0)))," ",INDEX(גיליון3!$U$14:$X$28,MATCH('דיווח פרטני'!G1170,גיליון3!$T$14:$T$28,0),MATCH('דיווח פרטני'!C1170,גיליון3!$U$13:$X$13,0)))</f>
        <v xml:space="preserve"> </v>
      </c>
      <c r="I1170" s="15"/>
      <c r="J1170" s="15"/>
    </row>
    <row r="1171" spans="1:10" ht="18" customHeight="1" thickBot="1" x14ac:dyDescent="0.35">
      <c r="A1171" s="15"/>
      <c r="B1171" s="15"/>
      <c r="C1171" s="15"/>
      <c r="D1171" s="15"/>
      <c r="E1171" s="727"/>
      <c r="F1171" s="15"/>
      <c r="G1171" s="15"/>
      <c r="H1171" s="58" t="str">
        <f t="array" ref="H1171">IF(ISERROR(INDEX(גיליון3!$U$14:$X$28,MATCH('דיווח פרטני'!G1171,גיליון3!$T$14:$T$28,0),MATCH('דיווח פרטני'!C1171,גיליון3!$U$13:$X$13,0)))," ",INDEX(גיליון3!$U$14:$X$28,MATCH('דיווח פרטני'!G1171,גיליון3!$T$14:$T$28,0),MATCH('דיווח פרטני'!C1171,גיליון3!$U$13:$X$13,0)))</f>
        <v xml:space="preserve"> </v>
      </c>
      <c r="I1171" s="15"/>
      <c r="J1171" s="15"/>
    </row>
    <row r="1172" spans="1:10" ht="18" customHeight="1" thickBot="1" x14ac:dyDescent="0.35">
      <c r="A1172" s="15"/>
      <c r="B1172" s="15"/>
      <c r="C1172" s="15"/>
      <c r="D1172" s="15"/>
      <c r="E1172" s="727"/>
      <c r="F1172" s="15"/>
      <c r="G1172" s="15"/>
      <c r="H1172" s="58" t="str">
        <f t="array" ref="H1172">IF(ISERROR(INDEX(גיליון3!$U$14:$X$28,MATCH('דיווח פרטני'!G1172,גיליון3!$T$14:$T$28,0),MATCH('דיווח פרטני'!C1172,גיליון3!$U$13:$X$13,0)))," ",INDEX(גיליון3!$U$14:$X$28,MATCH('דיווח פרטני'!G1172,גיליון3!$T$14:$T$28,0),MATCH('דיווח פרטני'!C1172,גיליון3!$U$13:$X$13,0)))</f>
        <v xml:space="preserve"> </v>
      </c>
      <c r="I1172" s="15"/>
      <c r="J1172" s="15"/>
    </row>
    <row r="1173" spans="1:10" ht="18" customHeight="1" thickBot="1" x14ac:dyDescent="0.35">
      <c r="A1173" s="15"/>
      <c r="B1173" s="15"/>
      <c r="C1173" s="15"/>
      <c r="D1173" s="15"/>
      <c r="E1173" s="727"/>
      <c r="F1173" s="15"/>
      <c r="G1173" s="15"/>
      <c r="H1173" s="58" t="str">
        <f t="array" ref="H1173">IF(ISERROR(INDEX(גיליון3!$U$14:$X$28,MATCH('דיווח פרטני'!G1173,גיליון3!$T$14:$T$28,0),MATCH('דיווח פרטני'!C1173,גיליון3!$U$13:$X$13,0)))," ",INDEX(גיליון3!$U$14:$X$28,MATCH('דיווח פרטני'!G1173,גיליון3!$T$14:$T$28,0),MATCH('דיווח פרטני'!C1173,גיליון3!$U$13:$X$13,0)))</f>
        <v xml:space="preserve"> </v>
      </c>
      <c r="I1173" s="15"/>
      <c r="J1173" s="15"/>
    </row>
    <row r="1174" spans="1:10" ht="18" customHeight="1" thickBot="1" x14ac:dyDescent="0.35">
      <c r="A1174" s="15"/>
      <c r="B1174" s="15"/>
      <c r="C1174" s="15"/>
      <c r="D1174" s="15"/>
      <c r="E1174" s="727"/>
      <c r="F1174" s="15"/>
      <c r="G1174" s="15"/>
      <c r="H1174" s="58" t="str">
        <f t="array" ref="H1174">IF(ISERROR(INDEX(גיליון3!$U$14:$X$28,MATCH('דיווח פרטני'!G1174,גיליון3!$T$14:$T$28,0),MATCH('דיווח פרטני'!C1174,גיליון3!$U$13:$X$13,0)))," ",INDEX(גיליון3!$U$14:$X$28,MATCH('דיווח פרטני'!G1174,גיליון3!$T$14:$T$28,0),MATCH('דיווח פרטני'!C1174,גיליון3!$U$13:$X$13,0)))</f>
        <v xml:space="preserve"> </v>
      </c>
      <c r="I1174" s="15"/>
      <c r="J1174" s="15"/>
    </row>
    <row r="1175" spans="1:10" ht="18" customHeight="1" thickBot="1" x14ac:dyDescent="0.35">
      <c r="A1175" s="15"/>
      <c r="B1175" s="15"/>
      <c r="C1175" s="15"/>
      <c r="D1175" s="15"/>
      <c r="E1175" s="727"/>
      <c r="F1175" s="15"/>
      <c r="G1175" s="15"/>
      <c r="H1175" s="58" t="str">
        <f t="array" ref="H1175">IF(ISERROR(INDEX(גיליון3!$U$14:$X$28,MATCH('דיווח פרטני'!G1175,גיליון3!$T$14:$T$28,0),MATCH('דיווח פרטני'!C1175,גיליון3!$U$13:$X$13,0)))," ",INDEX(גיליון3!$U$14:$X$28,MATCH('דיווח פרטני'!G1175,גיליון3!$T$14:$T$28,0),MATCH('דיווח פרטני'!C1175,גיליון3!$U$13:$X$13,0)))</f>
        <v xml:space="preserve"> </v>
      </c>
      <c r="I1175" s="15"/>
      <c r="J1175" s="15"/>
    </row>
    <row r="1176" spans="1:10" ht="18" customHeight="1" thickBot="1" x14ac:dyDescent="0.35">
      <c r="A1176" s="15"/>
      <c r="B1176" s="15"/>
      <c r="C1176" s="15"/>
      <c r="D1176" s="15"/>
      <c r="E1176" s="727"/>
      <c r="F1176" s="15"/>
      <c r="G1176" s="15"/>
      <c r="H1176" s="58" t="str">
        <f t="array" ref="H1176">IF(ISERROR(INDEX(גיליון3!$U$14:$X$28,MATCH('דיווח פרטני'!G1176,גיליון3!$T$14:$T$28,0),MATCH('דיווח פרטני'!C1176,גיליון3!$U$13:$X$13,0)))," ",INDEX(גיליון3!$U$14:$X$28,MATCH('דיווח פרטני'!G1176,גיליון3!$T$14:$T$28,0),MATCH('דיווח פרטני'!C1176,גיליון3!$U$13:$X$13,0)))</f>
        <v xml:space="preserve"> </v>
      </c>
      <c r="I1176" s="15"/>
      <c r="J1176" s="15"/>
    </row>
    <row r="1177" spans="1:10" ht="18" customHeight="1" thickBot="1" x14ac:dyDescent="0.35">
      <c r="A1177" s="15"/>
      <c r="B1177" s="15"/>
      <c r="C1177" s="15"/>
      <c r="D1177" s="15"/>
      <c r="E1177" s="727"/>
      <c r="F1177" s="15"/>
      <c r="G1177" s="15"/>
      <c r="H1177" s="58" t="str">
        <f t="array" ref="H1177">IF(ISERROR(INDEX(גיליון3!$U$14:$X$28,MATCH('דיווח פרטני'!G1177,גיליון3!$T$14:$T$28,0),MATCH('דיווח פרטני'!C1177,גיליון3!$U$13:$X$13,0)))," ",INDEX(גיליון3!$U$14:$X$28,MATCH('דיווח פרטני'!G1177,גיליון3!$T$14:$T$28,0),MATCH('דיווח פרטני'!C1177,גיליון3!$U$13:$X$13,0)))</f>
        <v xml:space="preserve"> </v>
      </c>
      <c r="I1177" s="15"/>
      <c r="J1177" s="15"/>
    </row>
    <row r="1178" spans="1:10" ht="18" customHeight="1" thickBot="1" x14ac:dyDescent="0.35">
      <c r="A1178" s="15"/>
      <c r="B1178" s="15"/>
      <c r="C1178" s="15"/>
      <c r="D1178" s="15"/>
      <c r="E1178" s="727"/>
      <c r="F1178" s="15"/>
      <c r="G1178" s="15"/>
      <c r="H1178" s="58" t="str">
        <f t="array" ref="H1178">IF(ISERROR(INDEX(גיליון3!$U$14:$X$28,MATCH('דיווח פרטני'!G1178,גיליון3!$T$14:$T$28,0),MATCH('דיווח פרטני'!C1178,גיליון3!$U$13:$X$13,0)))," ",INDEX(גיליון3!$U$14:$X$28,MATCH('דיווח פרטני'!G1178,גיליון3!$T$14:$T$28,0),MATCH('דיווח פרטני'!C1178,גיליון3!$U$13:$X$13,0)))</f>
        <v xml:space="preserve"> </v>
      </c>
      <c r="I1178" s="15"/>
      <c r="J1178" s="15"/>
    </row>
    <row r="1179" spans="1:10" ht="18" customHeight="1" thickBot="1" x14ac:dyDescent="0.35">
      <c r="A1179" s="15"/>
      <c r="B1179" s="15"/>
      <c r="C1179" s="15"/>
      <c r="D1179" s="15"/>
      <c r="E1179" s="727"/>
      <c r="F1179" s="15"/>
      <c r="G1179" s="15"/>
      <c r="H1179" s="58" t="str">
        <f t="array" ref="H1179">IF(ISERROR(INDEX(גיליון3!$U$14:$X$28,MATCH('דיווח פרטני'!G1179,גיליון3!$T$14:$T$28,0),MATCH('דיווח פרטני'!C1179,גיליון3!$U$13:$X$13,0)))," ",INDEX(גיליון3!$U$14:$X$28,MATCH('דיווח פרטני'!G1179,גיליון3!$T$14:$T$28,0),MATCH('דיווח פרטני'!C1179,גיליון3!$U$13:$X$13,0)))</f>
        <v xml:space="preserve"> </v>
      </c>
      <c r="I1179" s="15"/>
      <c r="J1179" s="15"/>
    </row>
    <row r="1180" spans="1:10" ht="18" customHeight="1" thickBot="1" x14ac:dyDescent="0.35">
      <c r="A1180" s="15"/>
      <c r="B1180" s="15"/>
      <c r="C1180" s="15"/>
      <c r="D1180" s="15"/>
      <c r="E1180" s="727"/>
      <c r="F1180" s="15"/>
      <c r="G1180" s="15"/>
      <c r="H1180" s="58" t="str">
        <f t="array" ref="H1180">IF(ISERROR(INDEX(גיליון3!$U$14:$X$28,MATCH('דיווח פרטני'!G1180,גיליון3!$T$14:$T$28,0),MATCH('דיווח פרטני'!C1180,גיליון3!$U$13:$X$13,0)))," ",INDEX(גיליון3!$U$14:$X$28,MATCH('דיווח פרטני'!G1180,גיליון3!$T$14:$T$28,0),MATCH('דיווח פרטני'!C1180,גיליון3!$U$13:$X$13,0)))</f>
        <v xml:space="preserve"> </v>
      </c>
      <c r="I1180" s="15"/>
      <c r="J1180" s="15"/>
    </row>
    <row r="1181" spans="1:10" ht="18" customHeight="1" thickBot="1" x14ac:dyDescent="0.35">
      <c r="A1181" s="15"/>
      <c r="B1181" s="15"/>
      <c r="C1181" s="15"/>
      <c r="D1181" s="15"/>
      <c r="E1181" s="727"/>
      <c r="F1181" s="15"/>
      <c r="G1181" s="15"/>
      <c r="H1181" s="58" t="str">
        <f t="array" ref="H1181">IF(ISERROR(INDEX(גיליון3!$U$14:$X$28,MATCH('דיווח פרטני'!G1181,גיליון3!$T$14:$T$28,0),MATCH('דיווח פרטני'!C1181,גיליון3!$U$13:$X$13,0)))," ",INDEX(גיליון3!$U$14:$X$28,MATCH('דיווח פרטני'!G1181,גיליון3!$T$14:$T$28,0),MATCH('דיווח פרטני'!C1181,גיליון3!$U$13:$X$13,0)))</f>
        <v xml:space="preserve"> </v>
      </c>
      <c r="I1181" s="15"/>
      <c r="J1181" s="15"/>
    </row>
    <row r="1182" spans="1:10" ht="18" customHeight="1" thickBot="1" x14ac:dyDescent="0.35">
      <c r="A1182" s="15"/>
      <c r="B1182" s="15"/>
      <c r="C1182" s="15"/>
      <c r="D1182" s="15"/>
      <c r="E1182" s="727"/>
      <c r="F1182" s="15"/>
      <c r="G1182" s="15"/>
      <c r="H1182" s="58" t="str">
        <f t="array" ref="H1182">IF(ISERROR(INDEX(גיליון3!$U$14:$X$28,MATCH('דיווח פרטני'!G1182,גיליון3!$T$14:$T$28,0),MATCH('דיווח פרטני'!C1182,גיליון3!$U$13:$X$13,0)))," ",INDEX(גיליון3!$U$14:$X$28,MATCH('דיווח פרטני'!G1182,גיליון3!$T$14:$T$28,0),MATCH('דיווח פרטני'!C1182,גיליון3!$U$13:$X$13,0)))</f>
        <v xml:space="preserve"> </v>
      </c>
      <c r="I1182" s="15"/>
      <c r="J1182" s="15"/>
    </row>
    <row r="1183" spans="1:10" ht="18" customHeight="1" thickBot="1" x14ac:dyDescent="0.35">
      <c r="A1183" s="15"/>
      <c r="B1183" s="15"/>
      <c r="C1183" s="15"/>
      <c r="D1183" s="15"/>
      <c r="E1183" s="727"/>
      <c r="F1183" s="15"/>
      <c r="G1183" s="15"/>
      <c r="H1183" s="58" t="str">
        <f t="array" ref="H1183">IF(ISERROR(INDEX(גיליון3!$U$14:$X$28,MATCH('דיווח פרטני'!G1183,גיליון3!$T$14:$T$28,0),MATCH('דיווח פרטני'!C1183,גיליון3!$U$13:$X$13,0)))," ",INDEX(גיליון3!$U$14:$X$28,MATCH('דיווח פרטני'!G1183,גיליון3!$T$14:$T$28,0),MATCH('דיווח פרטני'!C1183,גיליון3!$U$13:$X$13,0)))</f>
        <v xml:space="preserve"> </v>
      </c>
      <c r="I1183" s="15"/>
      <c r="J1183" s="15"/>
    </row>
    <row r="1184" spans="1:10" ht="18" customHeight="1" thickBot="1" x14ac:dyDescent="0.35">
      <c r="A1184" s="15"/>
      <c r="B1184" s="15"/>
      <c r="C1184" s="15"/>
      <c r="D1184" s="15"/>
      <c r="E1184" s="727"/>
      <c r="F1184" s="15"/>
      <c r="G1184" s="15"/>
      <c r="H1184" s="58" t="str">
        <f t="array" ref="H1184">IF(ISERROR(INDEX(גיליון3!$U$14:$X$28,MATCH('דיווח פרטני'!G1184,גיליון3!$T$14:$T$28,0),MATCH('דיווח פרטני'!C1184,גיליון3!$U$13:$X$13,0)))," ",INDEX(גיליון3!$U$14:$X$28,MATCH('דיווח פרטני'!G1184,גיליון3!$T$14:$T$28,0),MATCH('דיווח פרטני'!C1184,גיליון3!$U$13:$X$13,0)))</f>
        <v xml:space="preserve"> </v>
      </c>
      <c r="I1184" s="15"/>
      <c r="J1184" s="15"/>
    </row>
    <row r="1185" spans="1:10" ht="18" customHeight="1" thickBot="1" x14ac:dyDescent="0.35">
      <c r="A1185" s="15"/>
      <c r="B1185" s="15"/>
      <c r="C1185" s="15"/>
      <c r="D1185" s="15"/>
      <c r="E1185" s="727"/>
      <c r="F1185" s="15"/>
      <c r="G1185" s="15"/>
      <c r="H1185" s="58" t="str">
        <f t="array" ref="H1185">IF(ISERROR(INDEX(גיליון3!$U$14:$X$28,MATCH('דיווח פרטני'!G1185,גיליון3!$T$14:$T$28,0),MATCH('דיווח פרטני'!C1185,גיליון3!$U$13:$X$13,0)))," ",INDEX(גיליון3!$U$14:$X$28,MATCH('דיווח פרטני'!G1185,גיליון3!$T$14:$T$28,0),MATCH('דיווח פרטני'!C1185,גיליון3!$U$13:$X$13,0)))</f>
        <v xml:space="preserve"> </v>
      </c>
      <c r="I1185" s="15"/>
      <c r="J1185" s="15"/>
    </row>
    <row r="1186" spans="1:10" ht="18" customHeight="1" thickBot="1" x14ac:dyDescent="0.35">
      <c r="A1186" s="15"/>
      <c r="B1186" s="15"/>
      <c r="C1186" s="15"/>
      <c r="D1186" s="15"/>
      <c r="E1186" s="727"/>
      <c r="F1186" s="15"/>
      <c r="G1186" s="15"/>
      <c r="H1186" s="58" t="str">
        <f t="array" ref="H1186">IF(ISERROR(INDEX(גיליון3!$U$14:$X$28,MATCH('דיווח פרטני'!G1186,גיליון3!$T$14:$T$28,0),MATCH('דיווח פרטני'!C1186,גיליון3!$U$13:$X$13,0)))," ",INDEX(גיליון3!$U$14:$X$28,MATCH('דיווח פרטני'!G1186,גיליון3!$T$14:$T$28,0),MATCH('דיווח פרטני'!C1186,גיליון3!$U$13:$X$13,0)))</f>
        <v xml:space="preserve"> </v>
      </c>
      <c r="I1186" s="15"/>
      <c r="J1186" s="15"/>
    </row>
    <row r="1187" spans="1:10" ht="18" customHeight="1" thickBot="1" x14ac:dyDescent="0.35">
      <c r="A1187" s="15"/>
      <c r="B1187" s="15"/>
      <c r="C1187" s="15"/>
      <c r="D1187" s="15"/>
      <c r="E1187" s="727"/>
      <c r="F1187" s="15"/>
      <c r="G1187" s="15"/>
      <c r="H1187" s="58" t="str">
        <f t="array" ref="H1187">IF(ISERROR(INDEX(גיליון3!$U$14:$X$28,MATCH('דיווח פרטני'!G1187,גיליון3!$T$14:$T$28,0),MATCH('דיווח פרטני'!C1187,גיליון3!$U$13:$X$13,0)))," ",INDEX(גיליון3!$U$14:$X$28,MATCH('דיווח פרטני'!G1187,גיליון3!$T$14:$T$28,0),MATCH('דיווח פרטני'!C1187,גיליון3!$U$13:$X$13,0)))</f>
        <v xml:space="preserve"> </v>
      </c>
      <c r="I1187" s="15"/>
      <c r="J1187" s="15"/>
    </row>
    <row r="1188" spans="1:10" ht="18" customHeight="1" thickBot="1" x14ac:dyDescent="0.35">
      <c r="A1188" s="15"/>
      <c r="B1188" s="15"/>
      <c r="C1188" s="15"/>
      <c r="D1188" s="15"/>
      <c r="E1188" s="727"/>
      <c r="F1188" s="15"/>
      <c r="G1188" s="15"/>
      <c r="H1188" s="58" t="str">
        <f t="array" ref="H1188">IF(ISERROR(INDEX(גיליון3!$U$14:$X$28,MATCH('דיווח פרטני'!G1188,גיליון3!$T$14:$T$28,0),MATCH('דיווח פרטני'!C1188,גיליון3!$U$13:$X$13,0)))," ",INDEX(גיליון3!$U$14:$X$28,MATCH('דיווח פרטני'!G1188,גיליון3!$T$14:$T$28,0),MATCH('דיווח פרטני'!C1188,גיליון3!$U$13:$X$13,0)))</f>
        <v xml:space="preserve"> </v>
      </c>
      <c r="I1188" s="15"/>
      <c r="J1188" s="15"/>
    </row>
    <row r="1189" spans="1:10" ht="18" customHeight="1" thickBot="1" x14ac:dyDescent="0.35">
      <c r="A1189" s="15"/>
      <c r="B1189" s="15"/>
      <c r="C1189" s="15"/>
      <c r="D1189" s="15"/>
      <c r="E1189" s="727"/>
      <c r="F1189" s="15"/>
      <c r="G1189" s="15"/>
      <c r="H1189" s="58" t="str">
        <f t="array" ref="H1189">IF(ISERROR(INDEX(גיליון3!$U$14:$X$28,MATCH('דיווח פרטני'!G1189,גיליון3!$T$14:$T$28,0),MATCH('דיווח פרטני'!C1189,גיליון3!$U$13:$X$13,0)))," ",INDEX(גיליון3!$U$14:$X$28,MATCH('דיווח פרטני'!G1189,גיליון3!$T$14:$T$28,0),MATCH('דיווח פרטני'!C1189,גיליון3!$U$13:$X$13,0)))</f>
        <v xml:space="preserve"> </v>
      </c>
      <c r="I1189" s="15"/>
      <c r="J1189" s="15"/>
    </row>
    <row r="1190" spans="1:10" ht="18" customHeight="1" thickBot="1" x14ac:dyDescent="0.35">
      <c r="A1190" s="15"/>
      <c r="B1190" s="15"/>
      <c r="C1190" s="15"/>
      <c r="D1190" s="15"/>
      <c r="E1190" s="727"/>
      <c r="F1190" s="15"/>
      <c r="G1190" s="15"/>
      <c r="H1190" s="58" t="str">
        <f t="array" ref="H1190">IF(ISERROR(INDEX(גיליון3!$U$14:$X$28,MATCH('דיווח פרטני'!G1190,גיליון3!$T$14:$T$28,0),MATCH('דיווח פרטני'!C1190,גיליון3!$U$13:$X$13,0)))," ",INDEX(גיליון3!$U$14:$X$28,MATCH('דיווח פרטני'!G1190,גיליון3!$T$14:$T$28,0),MATCH('דיווח פרטני'!C1190,גיליון3!$U$13:$X$13,0)))</f>
        <v xml:space="preserve"> </v>
      </c>
      <c r="I1190" s="15"/>
      <c r="J1190" s="15"/>
    </row>
    <row r="1191" spans="1:10" ht="18" customHeight="1" thickBot="1" x14ac:dyDescent="0.35">
      <c r="A1191" s="15"/>
      <c r="B1191" s="15"/>
      <c r="C1191" s="15"/>
      <c r="D1191" s="15"/>
      <c r="E1191" s="727"/>
      <c r="F1191" s="15"/>
      <c r="G1191" s="15"/>
      <c r="H1191" s="58" t="str">
        <f t="array" ref="H1191">IF(ISERROR(INDEX(גיליון3!$U$14:$X$28,MATCH('דיווח פרטני'!G1191,גיליון3!$T$14:$T$28,0),MATCH('דיווח פרטני'!C1191,גיליון3!$U$13:$X$13,0)))," ",INDEX(גיליון3!$U$14:$X$28,MATCH('דיווח פרטני'!G1191,גיליון3!$T$14:$T$28,0),MATCH('דיווח פרטני'!C1191,גיליון3!$U$13:$X$13,0)))</f>
        <v xml:space="preserve"> </v>
      </c>
      <c r="I1191" s="15"/>
      <c r="J1191" s="15"/>
    </row>
    <row r="1192" spans="1:10" ht="18" customHeight="1" thickBot="1" x14ac:dyDescent="0.35">
      <c r="A1192" s="15"/>
      <c r="B1192" s="15"/>
      <c r="C1192" s="15"/>
      <c r="D1192" s="15"/>
      <c r="E1192" s="727"/>
      <c r="F1192" s="15"/>
      <c r="G1192" s="15"/>
      <c r="H1192" s="58" t="str">
        <f t="array" ref="H1192">IF(ISERROR(INDEX(גיליון3!$U$14:$X$28,MATCH('דיווח פרטני'!G1192,גיליון3!$T$14:$T$28,0),MATCH('דיווח פרטני'!C1192,גיליון3!$U$13:$X$13,0)))," ",INDEX(גיליון3!$U$14:$X$28,MATCH('דיווח פרטני'!G1192,גיליון3!$T$14:$T$28,0),MATCH('דיווח פרטני'!C1192,גיליון3!$U$13:$X$13,0)))</f>
        <v xml:space="preserve"> </v>
      </c>
      <c r="I1192" s="15"/>
      <c r="J1192" s="15"/>
    </row>
    <row r="1193" spans="1:10" ht="18" customHeight="1" thickBot="1" x14ac:dyDescent="0.35">
      <c r="A1193" s="15"/>
      <c r="B1193" s="15"/>
      <c r="C1193" s="15"/>
      <c r="D1193" s="15"/>
      <c r="E1193" s="727"/>
      <c r="F1193" s="15"/>
      <c r="G1193" s="15"/>
      <c r="H1193" s="58" t="str">
        <f t="array" ref="H1193">IF(ISERROR(INDEX(גיליון3!$U$14:$X$28,MATCH('דיווח פרטני'!G1193,גיליון3!$T$14:$T$28,0),MATCH('דיווח פרטני'!C1193,גיליון3!$U$13:$X$13,0)))," ",INDEX(גיליון3!$U$14:$X$28,MATCH('דיווח פרטני'!G1193,גיליון3!$T$14:$T$28,0),MATCH('דיווח פרטני'!C1193,גיליון3!$U$13:$X$13,0)))</f>
        <v xml:space="preserve"> </v>
      </c>
      <c r="I1193" s="15"/>
      <c r="J1193" s="15"/>
    </row>
    <row r="1194" spans="1:10" ht="18" customHeight="1" thickBot="1" x14ac:dyDescent="0.35">
      <c r="A1194" s="15"/>
      <c r="B1194" s="15"/>
      <c r="C1194" s="15"/>
      <c r="D1194" s="15"/>
      <c r="E1194" s="727"/>
      <c r="F1194" s="15"/>
      <c r="G1194" s="15"/>
      <c r="H1194" s="58" t="str">
        <f t="array" ref="H1194">IF(ISERROR(INDEX(גיליון3!$U$14:$X$28,MATCH('דיווח פרטני'!G1194,גיליון3!$T$14:$T$28,0),MATCH('דיווח פרטני'!C1194,גיליון3!$U$13:$X$13,0)))," ",INDEX(גיליון3!$U$14:$X$28,MATCH('דיווח פרטני'!G1194,גיליון3!$T$14:$T$28,0),MATCH('דיווח פרטני'!C1194,גיליון3!$U$13:$X$13,0)))</f>
        <v xml:space="preserve"> </v>
      </c>
      <c r="I1194" s="15"/>
      <c r="J1194" s="15"/>
    </row>
    <row r="1195" spans="1:10" ht="18" customHeight="1" thickBot="1" x14ac:dyDescent="0.35">
      <c r="A1195" s="15"/>
      <c r="B1195" s="15"/>
      <c r="C1195" s="15"/>
      <c r="D1195" s="15"/>
      <c r="E1195" s="727"/>
      <c r="F1195" s="15"/>
      <c r="G1195" s="15"/>
      <c r="H1195" s="58" t="str">
        <f t="array" ref="H1195">IF(ISERROR(INDEX(גיליון3!$U$14:$X$28,MATCH('דיווח פרטני'!G1195,גיליון3!$T$14:$T$28,0),MATCH('דיווח פרטני'!C1195,גיליון3!$U$13:$X$13,0)))," ",INDEX(גיליון3!$U$14:$X$28,MATCH('דיווח פרטני'!G1195,גיליון3!$T$14:$T$28,0),MATCH('דיווח פרטני'!C1195,גיליון3!$U$13:$X$13,0)))</f>
        <v xml:space="preserve"> </v>
      </c>
      <c r="I1195" s="15"/>
      <c r="J1195" s="15"/>
    </row>
    <row r="1196" spans="1:10" ht="18" customHeight="1" thickBot="1" x14ac:dyDescent="0.35">
      <c r="A1196" s="15"/>
      <c r="B1196" s="15"/>
      <c r="C1196" s="15"/>
      <c r="D1196" s="15"/>
      <c r="E1196" s="727"/>
      <c r="F1196" s="15"/>
      <c r="G1196" s="15"/>
      <c r="H1196" s="58" t="str">
        <f t="array" ref="H1196">IF(ISERROR(INDEX(גיליון3!$U$14:$X$28,MATCH('דיווח פרטני'!G1196,גיליון3!$T$14:$T$28,0),MATCH('דיווח פרטני'!C1196,גיליון3!$U$13:$X$13,0)))," ",INDEX(גיליון3!$U$14:$X$28,MATCH('דיווח פרטני'!G1196,גיליון3!$T$14:$T$28,0),MATCH('דיווח פרטני'!C1196,גיליון3!$U$13:$X$13,0)))</f>
        <v xml:space="preserve"> </v>
      </c>
      <c r="I1196" s="15"/>
      <c r="J1196" s="15"/>
    </row>
    <row r="1197" spans="1:10" ht="18" customHeight="1" thickBot="1" x14ac:dyDescent="0.35">
      <c r="A1197" s="15"/>
      <c r="B1197" s="15"/>
      <c r="C1197" s="15"/>
      <c r="D1197" s="15"/>
      <c r="E1197" s="727"/>
      <c r="F1197" s="15"/>
      <c r="G1197" s="15"/>
      <c r="H1197" s="58" t="str">
        <f t="array" ref="H1197">IF(ISERROR(INDEX(גיליון3!$U$14:$X$28,MATCH('דיווח פרטני'!G1197,גיליון3!$T$14:$T$28,0),MATCH('דיווח פרטני'!C1197,גיליון3!$U$13:$X$13,0)))," ",INDEX(גיליון3!$U$14:$X$28,MATCH('דיווח פרטני'!G1197,גיליון3!$T$14:$T$28,0),MATCH('דיווח פרטני'!C1197,גיליון3!$U$13:$X$13,0)))</f>
        <v xml:space="preserve"> </v>
      </c>
      <c r="I1197" s="15"/>
      <c r="J1197" s="15"/>
    </row>
    <row r="1198" spans="1:10" ht="18" customHeight="1" thickBot="1" x14ac:dyDescent="0.35">
      <c r="A1198" s="15"/>
      <c r="B1198" s="15"/>
      <c r="C1198" s="15"/>
      <c r="D1198" s="15"/>
      <c r="E1198" s="727"/>
      <c r="F1198" s="15"/>
      <c r="G1198" s="15"/>
      <c r="H1198" s="58" t="str">
        <f t="array" ref="H1198">IF(ISERROR(INDEX(גיליון3!$U$14:$X$28,MATCH('דיווח פרטני'!G1198,גיליון3!$T$14:$T$28,0),MATCH('דיווח פרטני'!C1198,גיליון3!$U$13:$X$13,0)))," ",INDEX(גיליון3!$U$14:$X$28,MATCH('דיווח פרטני'!G1198,גיליון3!$T$14:$T$28,0),MATCH('דיווח פרטני'!C1198,גיליון3!$U$13:$X$13,0)))</f>
        <v xml:space="preserve"> </v>
      </c>
      <c r="I1198" s="15"/>
      <c r="J1198" s="15"/>
    </row>
    <row r="1199" spans="1:10" ht="18" customHeight="1" thickBot="1" x14ac:dyDescent="0.35">
      <c r="A1199" s="15"/>
      <c r="B1199" s="15"/>
      <c r="C1199" s="15"/>
      <c r="D1199" s="15"/>
      <c r="E1199" s="727"/>
      <c r="F1199" s="15"/>
      <c r="G1199" s="15"/>
      <c r="H1199" s="58" t="str">
        <f t="array" ref="H1199">IF(ISERROR(INDEX(גיליון3!$U$14:$X$28,MATCH('דיווח פרטני'!G1199,גיליון3!$T$14:$T$28,0),MATCH('דיווח פרטני'!C1199,גיליון3!$U$13:$X$13,0)))," ",INDEX(גיליון3!$U$14:$X$28,MATCH('דיווח פרטני'!G1199,גיליון3!$T$14:$T$28,0),MATCH('דיווח פרטני'!C1199,גיליון3!$U$13:$X$13,0)))</f>
        <v xml:space="preserve"> </v>
      </c>
      <c r="I1199" s="15"/>
      <c r="J1199" s="15"/>
    </row>
    <row r="1200" spans="1:10" ht="18" customHeight="1" thickBot="1" x14ac:dyDescent="0.35">
      <c r="A1200" s="15"/>
      <c r="B1200" s="15"/>
      <c r="C1200" s="15"/>
      <c r="D1200" s="15"/>
      <c r="E1200" s="727"/>
      <c r="F1200" s="15"/>
      <c r="G1200" s="15"/>
      <c r="H1200" s="58" t="str">
        <f t="array" ref="H1200">IF(ISERROR(INDEX(גיליון3!$U$14:$X$28,MATCH('דיווח פרטני'!G1200,גיליון3!$T$14:$T$28,0),MATCH('דיווח פרטני'!C1200,גיליון3!$U$13:$X$13,0)))," ",INDEX(גיליון3!$U$14:$X$28,MATCH('דיווח פרטני'!G1200,גיליון3!$T$14:$T$28,0),MATCH('דיווח פרטני'!C1200,גיליון3!$U$13:$X$13,0)))</f>
        <v xml:space="preserve"> </v>
      </c>
      <c r="I1200" s="15"/>
      <c r="J1200" s="15"/>
    </row>
    <row r="1201" spans="1:10" ht="18" customHeight="1" thickBot="1" x14ac:dyDescent="0.35">
      <c r="A1201" s="15"/>
      <c r="B1201" s="15"/>
      <c r="C1201" s="15"/>
      <c r="D1201" s="15"/>
      <c r="E1201" s="727"/>
      <c r="F1201" s="15"/>
      <c r="G1201" s="15"/>
      <c r="H1201" s="58" t="str">
        <f t="array" ref="H1201">IF(ISERROR(INDEX(גיליון3!$U$14:$X$28,MATCH('דיווח פרטני'!G1201,גיליון3!$T$14:$T$28,0),MATCH('דיווח פרטני'!C1201,גיליון3!$U$13:$X$13,0)))," ",INDEX(גיליון3!$U$14:$X$28,MATCH('דיווח פרטני'!G1201,גיליון3!$T$14:$T$28,0),MATCH('דיווח פרטני'!C1201,גיליון3!$U$13:$X$13,0)))</f>
        <v xml:space="preserve"> </v>
      </c>
      <c r="I1201" s="15"/>
      <c r="J1201" s="15"/>
    </row>
    <row r="1202" spans="1:10" ht="18" customHeight="1" thickBot="1" x14ac:dyDescent="0.35">
      <c r="A1202" s="15"/>
      <c r="B1202" s="15"/>
      <c r="C1202" s="15"/>
      <c r="D1202" s="15"/>
      <c r="E1202" s="727"/>
      <c r="F1202" s="15"/>
      <c r="G1202" s="15"/>
      <c r="H1202" s="58" t="str">
        <f t="array" ref="H1202">IF(ISERROR(INDEX(גיליון3!$U$14:$X$28,MATCH('דיווח פרטני'!G1202,גיליון3!$T$14:$T$28,0),MATCH('דיווח פרטני'!C1202,גיליון3!$U$13:$X$13,0)))," ",INDEX(גיליון3!$U$14:$X$28,MATCH('דיווח פרטני'!G1202,גיליון3!$T$14:$T$28,0),MATCH('דיווח פרטני'!C1202,גיליון3!$U$13:$X$13,0)))</f>
        <v xml:space="preserve"> </v>
      </c>
      <c r="I1202" s="15"/>
      <c r="J1202" s="15"/>
    </row>
    <row r="1203" spans="1:10" ht="18" customHeight="1" thickBot="1" x14ac:dyDescent="0.35">
      <c r="A1203" s="15"/>
      <c r="B1203" s="15"/>
      <c r="C1203" s="15"/>
      <c r="D1203" s="15"/>
      <c r="E1203" s="727"/>
      <c r="F1203" s="15"/>
      <c r="G1203" s="15"/>
      <c r="H1203" s="58" t="str">
        <f t="array" ref="H1203">IF(ISERROR(INDEX(גיליון3!$U$14:$X$28,MATCH('דיווח פרטני'!G1203,גיליון3!$T$14:$T$28,0),MATCH('דיווח פרטני'!C1203,גיליון3!$U$13:$X$13,0)))," ",INDEX(גיליון3!$U$14:$X$28,MATCH('דיווח פרטני'!G1203,גיליון3!$T$14:$T$28,0),MATCH('דיווח פרטני'!C1203,גיליון3!$U$13:$X$13,0)))</f>
        <v xml:space="preserve"> </v>
      </c>
      <c r="I1203" s="15"/>
      <c r="J1203" s="15"/>
    </row>
    <row r="1204" spans="1:10" ht="18" customHeight="1" thickBot="1" x14ac:dyDescent="0.35">
      <c r="A1204" s="15"/>
      <c r="B1204" s="15"/>
      <c r="C1204" s="15"/>
      <c r="D1204" s="15"/>
      <c r="E1204" s="727"/>
      <c r="F1204" s="15"/>
      <c r="G1204" s="15"/>
      <c r="H1204" s="58" t="str">
        <f t="array" ref="H1204">IF(ISERROR(INDEX(גיליון3!$U$14:$X$28,MATCH('דיווח פרטני'!G1204,גיליון3!$T$14:$T$28,0),MATCH('דיווח פרטני'!C1204,גיליון3!$U$13:$X$13,0)))," ",INDEX(גיליון3!$U$14:$X$28,MATCH('דיווח פרטני'!G1204,גיליון3!$T$14:$T$28,0),MATCH('דיווח פרטני'!C1204,גיליון3!$U$13:$X$13,0)))</f>
        <v xml:space="preserve"> </v>
      </c>
      <c r="I1204" s="15"/>
      <c r="J1204" s="15"/>
    </row>
    <row r="1205" spans="1:10" ht="18" customHeight="1" thickBot="1" x14ac:dyDescent="0.35">
      <c r="A1205" s="15"/>
      <c r="B1205" s="15"/>
      <c r="C1205" s="15"/>
      <c r="D1205" s="15"/>
      <c r="E1205" s="727"/>
      <c r="F1205" s="15"/>
      <c r="G1205" s="15"/>
      <c r="H1205" s="58" t="str">
        <f t="array" ref="H1205">IF(ISERROR(INDEX(גיליון3!$U$14:$X$28,MATCH('דיווח פרטני'!G1205,גיליון3!$T$14:$T$28,0),MATCH('דיווח פרטני'!C1205,גיליון3!$U$13:$X$13,0)))," ",INDEX(גיליון3!$U$14:$X$28,MATCH('דיווח פרטני'!G1205,גיליון3!$T$14:$T$28,0),MATCH('דיווח פרטני'!C1205,גיליון3!$U$13:$X$13,0)))</f>
        <v xml:space="preserve"> </v>
      </c>
      <c r="I1205" s="15"/>
      <c r="J1205" s="15"/>
    </row>
    <row r="1206" spans="1:10" ht="18" customHeight="1" thickBot="1" x14ac:dyDescent="0.35">
      <c r="A1206" s="15"/>
      <c r="B1206" s="15"/>
      <c r="C1206" s="15"/>
      <c r="D1206" s="15"/>
      <c r="E1206" s="727"/>
      <c r="F1206" s="15"/>
      <c r="G1206" s="15"/>
      <c r="H1206" s="58" t="str">
        <f t="array" ref="H1206">IF(ISERROR(INDEX(גיליון3!$U$14:$X$28,MATCH('דיווח פרטני'!G1206,גיליון3!$T$14:$T$28,0),MATCH('דיווח פרטני'!C1206,גיליון3!$U$13:$X$13,0)))," ",INDEX(גיליון3!$U$14:$X$28,MATCH('דיווח פרטני'!G1206,גיליון3!$T$14:$T$28,0),MATCH('דיווח פרטני'!C1206,גיליון3!$U$13:$X$13,0)))</f>
        <v xml:space="preserve"> </v>
      </c>
      <c r="I1206" s="15"/>
      <c r="J1206" s="15"/>
    </row>
    <row r="1207" spans="1:10" ht="18" customHeight="1" thickBot="1" x14ac:dyDescent="0.35">
      <c r="A1207" s="15"/>
      <c r="B1207" s="15"/>
      <c r="C1207" s="15"/>
      <c r="D1207" s="15"/>
      <c r="E1207" s="727"/>
      <c r="F1207" s="15"/>
      <c r="G1207" s="15"/>
      <c r="H1207" s="58" t="str">
        <f t="array" ref="H1207">IF(ISERROR(INDEX(גיליון3!$U$14:$X$28,MATCH('דיווח פרטני'!G1207,גיליון3!$T$14:$T$28,0),MATCH('דיווח פרטני'!C1207,גיליון3!$U$13:$X$13,0)))," ",INDEX(גיליון3!$U$14:$X$28,MATCH('דיווח פרטני'!G1207,גיליון3!$T$14:$T$28,0),MATCH('דיווח פרטני'!C1207,גיליון3!$U$13:$X$13,0)))</f>
        <v xml:space="preserve"> </v>
      </c>
      <c r="I1207" s="15"/>
      <c r="J1207" s="15"/>
    </row>
    <row r="1208" spans="1:10" ht="18" customHeight="1" thickBot="1" x14ac:dyDescent="0.35">
      <c r="A1208" s="15"/>
      <c r="B1208" s="15"/>
      <c r="C1208" s="15"/>
      <c r="D1208" s="15"/>
      <c r="E1208" s="727"/>
      <c r="F1208" s="15"/>
      <c r="G1208" s="15"/>
      <c r="H1208" s="58" t="str">
        <f t="array" ref="H1208">IF(ISERROR(INDEX(גיליון3!$U$14:$X$28,MATCH('דיווח פרטני'!G1208,גיליון3!$T$14:$T$28,0),MATCH('דיווח פרטני'!C1208,גיליון3!$U$13:$X$13,0)))," ",INDEX(גיליון3!$U$14:$X$28,MATCH('דיווח פרטני'!G1208,גיליון3!$T$14:$T$28,0),MATCH('דיווח פרטני'!C1208,גיליון3!$U$13:$X$13,0)))</f>
        <v xml:space="preserve"> </v>
      </c>
      <c r="I1208" s="15"/>
      <c r="J1208" s="15"/>
    </row>
    <row r="1209" spans="1:10" ht="18" customHeight="1" thickBot="1" x14ac:dyDescent="0.35">
      <c r="A1209" s="15"/>
      <c r="B1209" s="15"/>
      <c r="C1209" s="15"/>
      <c r="D1209" s="15"/>
      <c r="E1209" s="727"/>
      <c r="F1209" s="15"/>
      <c r="G1209" s="15"/>
      <c r="H1209" s="58" t="str">
        <f t="array" ref="H1209">IF(ISERROR(INDEX(גיליון3!$U$14:$X$28,MATCH('דיווח פרטני'!G1209,גיליון3!$T$14:$T$28,0),MATCH('דיווח פרטני'!C1209,גיליון3!$U$13:$X$13,0)))," ",INDEX(גיליון3!$U$14:$X$28,MATCH('דיווח פרטני'!G1209,גיליון3!$T$14:$T$28,0),MATCH('דיווח פרטני'!C1209,גיליון3!$U$13:$X$13,0)))</f>
        <v xml:space="preserve"> </v>
      </c>
      <c r="I1209" s="15"/>
      <c r="J1209" s="15"/>
    </row>
    <row r="1210" spans="1:10" ht="18" customHeight="1" thickBot="1" x14ac:dyDescent="0.35">
      <c r="A1210" s="15"/>
      <c r="B1210" s="15"/>
      <c r="C1210" s="15"/>
      <c r="D1210" s="15"/>
      <c r="E1210" s="727"/>
      <c r="F1210" s="15"/>
      <c r="G1210" s="15"/>
      <c r="H1210" s="58" t="str">
        <f t="array" ref="H1210">IF(ISERROR(INDEX(גיליון3!$U$14:$X$28,MATCH('דיווח פרטני'!G1210,גיליון3!$T$14:$T$28,0),MATCH('דיווח פרטני'!C1210,גיליון3!$U$13:$X$13,0)))," ",INDEX(גיליון3!$U$14:$X$28,MATCH('דיווח פרטני'!G1210,גיליון3!$T$14:$T$28,0),MATCH('דיווח פרטני'!C1210,גיליון3!$U$13:$X$13,0)))</f>
        <v xml:space="preserve"> </v>
      </c>
      <c r="I1210" s="15"/>
      <c r="J1210" s="15"/>
    </row>
    <row r="1211" spans="1:10" ht="18" customHeight="1" thickBot="1" x14ac:dyDescent="0.35">
      <c r="A1211" s="15"/>
      <c r="B1211" s="15"/>
      <c r="C1211" s="15"/>
      <c r="D1211" s="15"/>
      <c r="E1211" s="727"/>
      <c r="F1211" s="15"/>
      <c r="G1211" s="15"/>
      <c r="H1211" s="58" t="str">
        <f t="array" ref="H1211">IF(ISERROR(INDEX(גיליון3!$U$14:$X$28,MATCH('דיווח פרטני'!G1211,גיליון3!$T$14:$T$28,0),MATCH('דיווח פרטני'!C1211,גיליון3!$U$13:$X$13,0)))," ",INDEX(גיליון3!$U$14:$X$28,MATCH('דיווח פרטני'!G1211,גיליון3!$T$14:$T$28,0),MATCH('דיווח פרטני'!C1211,גיליון3!$U$13:$X$13,0)))</f>
        <v xml:space="preserve"> </v>
      </c>
      <c r="I1211" s="15"/>
      <c r="J1211" s="15"/>
    </row>
    <row r="1212" spans="1:10" ht="18" customHeight="1" thickBot="1" x14ac:dyDescent="0.35">
      <c r="A1212" s="15"/>
      <c r="B1212" s="15"/>
      <c r="C1212" s="15"/>
      <c r="D1212" s="15"/>
      <c r="E1212" s="727"/>
      <c r="F1212" s="15"/>
      <c r="G1212" s="15"/>
      <c r="H1212" s="58" t="str">
        <f t="array" ref="H1212">IF(ISERROR(INDEX(גיליון3!$U$14:$X$28,MATCH('דיווח פרטני'!G1212,גיליון3!$T$14:$T$28,0),MATCH('דיווח פרטני'!C1212,גיליון3!$U$13:$X$13,0)))," ",INDEX(גיליון3!$U$14:$X$28,MATCH('דיווח פרטני'!G1212,גיליון3!$T$14:$T$28,0),MATCH('דיווח פרטני'!C1212,גיליון3!$U$13:$X$13,0)))</f>
        <v xml:space="preserve"> </v>
      </c>
      <c r="I1212" s="15"/>
      <c r="J1212" s="15"/>
    </row>
    <row r="1213" spans="1:10" ht="18" customHeight="1" thickBot="1" x14ac:dyDescent="0.35">
      <c r="A1213" s="15"/>
      <c r="B1213" s="15"/>
      <c r="C1213" s="15"/>
      <c r="D1213" s="15"/>
      <c r="E1213" s="727"/>
      <c r="F1213" s="15"/>
      <c r="G1213" s="15"/>
      <c r="H1213" s="58" t="str">
        <f t="array" ref="H1213">IF(ISERROR(INDEX(גיליון3!$U$14:$X$28,MATCH('דיווח פרטני'!G1213,גיליון3!$T$14:$T$28,0),MATCH('דיווח פרטני'!C1213,גיליון3!$U$13:$X$13,0)))," ",INDEX(גיליון3!$U$14:$X$28,MATCH('דיווח פרטני'!G1213,גיליון3!$T$14:$T$28,0),MATCH('דיווח פרטני'!C1213,גיליון3!$U$13:$X$13,0)))</f>
        <v xml:space="preserve"> </v>
      </c>
      <c r="I1213" s="15"/>
      <c r="J1213" s="15"/>
    </row>
    <row r="1214" spans="1:10" ht="18" customHeight="1" thickBot="1" x14ac:dyDescent="0.35">
      <c r="A1214" s="15"/>
      <c r="B1214" s="15"/>
      <c r="C1214" s="15"/>
      <c r="D1214" s="15"/>
      <c r="E1214" s="727"/>
      <c r="F1214" s="15"/>
      <c r="G1214" s="15"/>
      <c r="H1214" s="58" t="str">
        <f t="array" ref="H1214">IF(ISERROR(INDEX(גיליון3!$U$14:$X$28,MATCH('דיווח פרטני'!G1214,גיליון3!$T$14:$T$28,0),MATCH('דיווח פרטני'!C1214,גיליון3!$U$13:$X$13,0)))," ",INDEX(גיליון3!$U$14:$X$28,MATCH('דיווח פרטני'!G1214,גיליון3!$T$14:$T$28,0),MATCH('דיווח פרטני'!C1214,גיליון3!$U$13:$X$13,0)))</f>
        <v xml:space="preserve"> </v>
      </c>
      <c r="I1214" s="15"/>
      <c r="J1214" s="15"/>
    </row>
    <row r="1215" spans="1:10" ht="18" customHeight="1" thickBot="1" x14ac:dyDescent="0.35">
      <c r="A1215" s="15"/>
      <c r="B1215" s="15"/>
      <c r="C1215" s="15"/>
      <c r="D1215" s="15"/>
      <c r="E1215" s="727"/>
      <c r="F1215" s="15"/>
      <c r="G1215" s="15"/>
      <c r="H1215" s="58" t="str">
        <f t="array" ref="H1215">IF(ISERROR(INDEX(גיליון3!$U$14:$X$28,MATCH('דיווח פרטני'!G1215,גיליון3!$T$14:$T$28,0),MATCH('דיווח פרטני'!C1215,גיליון3!$U$13:$X$13,0)))," ",INDEX(גיליון3!$U$14:$X$28,MATCH('דיווח פרטני'!G1215,גיליון3!$T$14:$T$28,0),MATCH('דיווח פרטני'!C1215,גיליון3!$U$13:$X$13,0)))</f>
        <v xml:space="preserve"> </v>
      </c>
      <c r="I1215" s="15"/>
      <c r="J1215" s="15"/>
    </row>
    <row r="1216" spans="1:10" ht="18" customHeight="1" thickBot="1" x14ac:dyDescent="0.35">
      <c r="A1216" s="15"/>
      <c r="B1216" s="15"/>
      <c r="C1216" s="15"/>
      <c r="D1216" s="15"/>
      <c r="E1216" s="727"/>
      <c r="F1216" s="15"/>
      <c r="G1216" s="15"/>
      <c r="H1216" s="58" t="str">
        <f t="array" ref="H1216">IF(ISERROR(INDEX(גיליון3!$U$14:$X$28,MATCH('דיווח פרטני'!G1216,גיליון3!$T$14:$T$28,0),MATCH('דיווח פרטני'!C1216,גיליון3!$U$13:$X$13,0)))," ",INDEX(גיליון3!$U$14:$X$28,MATCH('דיווח פרטני'!G1216,גיליון3!$T$14:$T$28,0),MATCH('דיווח פרטני'!C1216,גיליון3!$U$13:$X$13,0)))</f>
        <v xml:space="preserve"> </v>
      </c>
      <c r="I1216" s="15"/>
      <c r="J1216" s="15"/>
    </row>
    <row r="1217" spans="1:10" ht="18" customHeight="1" thickBot="1" x14ac:dyDescent="0.35">
      <c r="A1217" s="15"/>
      <c r="B1217" s="15"/>
      <c r="C1217" s="15"/>
      <c r="D1217" s="15"/>
      <c r="E1217" s="727"/>
      <c r="F1217" s="15"/>
      <c r="G1217" s="15"/>
      <c r="H1217" s="58" t="str">
        <f t="array" ref="H1217">IF(ISERROR(INDEX(גיליון3!$U$14:$X$28,MATCH('דיווח פרטני'!G1217,גיליון3!$T$14:$T$28,0),MATCH('דיווח פרטני'!C1217,גיליון3!$U$13:$X$13,0)))," ",INDEX(גיליון3!$U$14:$X$28,MATCH('דיווח פרטני'!G1217,גיליון3!$T$14:$T$28,0),MATCH('דיווח פרטני'!C1217,גיליון3!$U$13:$X$13,0)))</f>
        <v xml:space="preserve"> </v>
      </c>
      <c r="I1217" s="15"/>
      <c r="J1217" s="15"/>
    </row>
    <row r="1218" spans="1:10" ht="18" customHeight="1" thickBot="1" x14ac:dyDescent="0.35">
      <c r="A1218" s="15"/>
      <c r="B1218" s="15"/>
      <c r="C1218" s="15"/>
      <c r="D1218" s="15"/>
      <c r="E1218" s="727"/>
      <c r="F1218" s="15"/>
      <c r="G1218" s="15"/>
      <c r="H1218" s="58" t="str">
        <f t="array" ref="H1218">IF(ISERROR(INDEX(גיליון3!$U$14:$X$28,MATCH('דיווח פרטני'!G1218,גיליון3!$T$14:$T$28,0),MATCH('דיווח פרטני'!C1218,גיליון3!$U$13:$X$13,0)))," ",INDEX(גיליון3!$U$14:$X$28,MATCH('דיווח פרטני'!G1218,גיליון3!$T$14:$T$28,0),MATCH('דיווח פרטני'!C1218,גיליון3!$U$13:$X$13,0)))</f>
        <v xml:space="preserve"> </v>
      </c>
      <c r="I1218" s="15"/>
      <c r="J1218" s="15"/>
    </row>
    <row r="1219" spans="1:10" ht="18" customHeight="1" thickBot="1" x14ac:dyDescent="0.35">
      <c r="A1219" s="15"/>
      <c r="B1219" s="15"/>
      <c r="C1219" s="15"/>
      <c r="D1219" s="15"/>
      <c r="E1219" s="727"/>
      <c r="F1219" s="15"/>
      <c r="G1219" s="15"/>
      <c r="H1219" s="58" t="str">
        <f t="array" ref="H1219">IF(ISERROR(INDEX(גיליון3!$U$14:$X$28,MATCH('דיווח פרטני'!G1219,גיליון3!$T$14:$T$28,0),MATCH('דיווח פרטני'!C1219,גיליון3!$U$13:$X$13,0)))," ",INDEX(גיליון3!$U$14:$X$28,MATCH('דיווח פרטני'!G1219,גיליון3!$T$14:$T$28,0),MATCH('דיווח פרטני'!C1219,גיליון3!$U$13:$X$13,0)))</f>
        <v xml:space="preserve"> </v>
      </c>
      <c r="I1219" s="15"/>
      <c r="J1219" s="15"/>
    </row>
    <row r="1220" spans="1:10" ht="18" customHeight="1" thickBot="1" x14ac:dyDescent="0.35">
      <c r="A1220" s="15"/>
      <c r="B1220" s="15"/>
      <c r="C1220" s="15"/>
      <c r="D1220" s="15"/>
      <c r="E1220" s="727"/>
      <c r="F1220" s="15"/>
      <c r="G1220" s="15"/>
      <c r="H1220" s="58" t="str">
        <f t="array" ref="H1220">IF(ISERROR(INDEX(גיליון3!$U$14:$X$28,MATCH('דיווח פרטני'!G1220,גיליון3!$T$14:$T$28,0),MATCH('דיווח פרטני'!C1220,גיליון3!$U$13:$X$13,0)))," ",INDEX(גיליון3!$U$14:$X$28,MATCH('דיווח פרטני'!G1220,גיליון3!$T$14:$T$28,0),MATCH('דיווח פרטני'!C1220,גיליון3!$U$13:$X$13,0)))</f>
        <v xml:space="preserve"> </v>
      </c>
      <c r="I1220" s="15"/>
      <c r="J1220" s="15"/>
    </row>
    <row r="1221" spans="1:10" ht="18" customHeight="1" thickBot="1" x14ac:dyDescent="0.35">
      <c r="A1221" s="15"/>
      <c r="B1221" s="15"/>
      <c r="C1221" s="15"/>
      <c r="D1221" s="15"/>
      <c r="E1221" s="727"/>
      <c r="F1221" s="15"/>
      <c r="G1221" s="15"/>
      <c r="H1221" s="58" t="str">
        <f t="array" ref="H1221">IF(ISERROR(INDEX(גיליון3!$U$14:$X$28,MATCH('דיווח פרטני'!G1221,גיליון3!$T$14:$T$28,0),MATCH('דיווח פרטני'!C1221,גיליון3!$U$13:$X$13,0)))," ",INDEX(גיליון3!$U$14:$X$28,MATCH('דיווח פרטני'!G1221,גיליון3!$T$14:$T$28,0),MATCH('דיווח פרטני'!C1221,גיליון3!$U$13:$X$13,0)))</f>
        <v xml:space="preserve"> </v>
      </c>
      <c r="I1221" s="15"/>
      <c r="J1221" s="15"/>
    </row>
    <row r="1222" spans="1:10" ht="18" customHeight="1" thickBot="1" x14ac:dyDescent="0.35">
      <c r="A1222" s="15"/>
      <c r="B1222" s="15"/>
      <c r="C1222" s="15"/>
      <c r="D1222" s="15"/>
      <c r="E1222" s="727"/>
      <c r="F1222" s="15"/>
      <c r="G1222" s="15"/>
      <c r="H1222" s="58" t="str">
        <f t="array" ref="H1222">IF(ISERROR(INDEX(גיליון3!$U$14:$X$28,MATCH('דיווח פרטני'!G1222,גיליון3!$T$14:$T$28,0),MATCH('דיווח פרטני'!C1222,גיליון3!$U$13:$X$13,0)))," ",INDEX(גיליון3!$U$14:$X$28,MATCH('דיווח פרטני'!G1222,גיליון3!$T$14:$T$28,0),MATCH('דיווח פרטני'!C1222,גיליון3!$U$13:$X$13,0)))</f>
        <v xml:space="preserve"> </v>
      </c>
      <c r="I1222" s="15"/>
      <c r="J1222" s="15"/>
    </row>
    <row r="1223" spans="1:10" ht="18" customHeight="1" thickBot="1" x14ac:dyDescent="0.35">
      <c r="A1223" s="15"/>
      <c r="B1223" s="15"/>
      <c r="C1223" s="15"/>
      <c r="D1223" s="15"/>
      <c r="E1223" s="727"/>
      <c r="F1223" s="15"/>
      <c r="G1223" s="15"/>
      <c r="H1223" s="58" t="str">
        <f t="array" ref="H1223">IF(ISERROR(INDEX(גיליון3!$U$14:$X$28,MATCH('דיווח פרטני'!G1223,גיליון3!$T$14:$T$28,0),MATCH('דיווח פרטני'!C1223,גיליון3!$U$13:$X$13,0)))," ",INDEX(גיליון3!$U$14:$X$28,MATCH('דיווח פרטני'!G1223,גיליון3!$T$14:$T$28,0),MATCH('דיווח פרטני'!C1223,גיליון3!$U$13:$X$13,0)))</f>
        <v xml:space="preserve"> </v>
      </c>
      <c r="I1223" s="15"/>
      <c r="J1223" s="15"/>
    </row>
    <row r="1224" spans="1:10" ht="18" customHeight="1" thickBot="1" x14ac:dyDescent="0.35">
      <c r="A1224" s="15"/>
      <c r="B1224" s="15"/>
      <c r="C1224" s="15"/>
      <c r="D1224" s="15"/>
      <c r="E1224" s="727"/>
      <c r="F1224" s="15"/>
      <c r="G1224" s="15"/>
      <c r="H1224" s="58" t="str">
        <f t="array" ref="H1224">IF(ISERROR(INDEX(גיליון3!$U$14:$X$28,MATCH('דיווח פרטני'!G1224,גיליון3!$T$14:$T$28,0),MATCH('דיווח פרטני'!C1224,גיליון3!$U$13:$X$13,0)))," ",INDEX(גיליון3!$U$14:$X$28,MATCH('דיווח פרטני'!G1224,גיליון3!$T$14:$T$28,0),MATCH('דיווח פרטני'!C1224,גיליון3!$U$13:$X$13,0)))</f>
        <v xml:space="preserve"> </v>
      </c>
      <c r="I1224" s="15"/>
      <c r="J1224" s="15"/>
    </row>
    <row r="1225" spans="1:10" ht="18" customHeight="1" thickBot="1" x14ac:dyDescent="0.35">
      <c r="A1225" s="15"/>
      <c r="B1225" s="15"/>
      <c r="C1225" s="15"/>
      <c r="D1225" s="15"/>
      <c r="E1225" s="727"/>
      <c r="F1225" s="15"/>
      <c r="G1225" s="15"/>
      <c r="H1225" s="58" t="str">
        <f t="array" ref="H1225">IF(ISERROR(INDEX(גיליון3!$U$14:$X$28,MATCH('דיווח פרטני'!G1225,גיליון3!$T$14:$T$28,0),MATCH('דיווח פרטני'!C1225,גיליון3!$U$13:$X$13,0)))," ",INDEX(גיליון3!$U$14:$X$28,MATCH('דיווח פרטני'!G1225,גיליון3!$T$14:$T$28,0),MATCH('דיווח פרטני'!C1225,גיליון3!$U$13:$X$13,0)))</f>
        <v xml:space="preserve"> </v>
      </c>
      <c r="I1225" s="15"/>
      <c r="J1225" s="15"/>
    </row>
    <row r="1226" spans="1:10" ht="18" customHeight="1" thickBot="1" x14ac:dyDescent="0.35">
      <c r="A1226" s="15"/>
      <c r="B1226" s="15"/>
      <c r="C1226" s="15"/>
      <c r="D1226" s="15"/>
      <c r="E1226" s="727"/>
      <c r="F1226" s="15"/>
      <c r="G1226" s="15"/>
      <c r="H1226" s="58" t="str">
        <f t="array" ref="H1226">IF(ISERROR(INDEX(גיליון3!$U$14:$X$28,MATCH('דיווח פרטני'!G1226,גיליון3!$T$14:$T$28,0),MATCH('דיווח פרטני'!C1226,גיליון3!$U$13:$X$13,0)))," ",INDEX(גיליון3!$U$14:$X$28,MATCH('דיווח פרטני'!G1226,גיליון3!$T$14:$T$28,0),MATCH('דיווח פרטני'!C1226,גיליון3!$U$13:$X$13,0)))</f>
        <v xml:space="preserve"> </v>
      </c>
      <c r="I1226" s="15"/>
      <c r="J1226" s="15"/>
    </row>
    <row r="1227" spans="1:10" ht="18" customHeight="1" thickBot="1" x14ac:dyDescent="0.35">
      <c r="A1227" s="15"/>
      <c r="B1227" s="15"/>
      <c r="C1227" s="15"/>
      <c r="D1227" s="15"/>
      <c r="E1227" s="727"/>
      <c r="F1227" s="15"/>
      <c r="G1227" s="15"/>
      <c r="H1227" s="58" t="str">
        <f t="array" ref="H1227">IF(ISERROR(INDEX(גיליון3!$U$14:$X$28,MATCH('דיווח פרטני'!G1227,גיליון3!$T$14:$T$28,0),MATCH('דיווח פרטני'!C1227,גיליון3!$U$13:$X$13,0)))," ",INDEX(גיליון3!$U$14:$X$28,MATCH('דיווח פרטני'!G1227,גיליון3!$T$14:$T$28,0),MATCH('דיווח פרטני'!C1227,גיליון3!$U$13:$X$13,0)))</f>
        <v xml:space="preserve"> </v>
      </c>
      <c r="I1227" s="15"/>
      <c r="J1227" s="15"/>
    </row>
    <row r="1228" spans="1:10" ht="18" customHeight="1" thickBot="1" x14ac:dyDescent="0.35">
      <c r="A1228" s="15"/>
      <c r="B1228" s="15"/>
      <c r="C1228" s="15"/>
      <c r="D1228" s="15"/>
      <c r="E1228" s="727"/>
      <c r="F1228" s="15"/>
      <c r="G1228" s="15"/>
      <c r="H1228" s="58" t="str">
        <f t="array" ref="H1228">IF(ISERROR(INDEX(גיליון3!$U$14:$X$28,MATCH('דיווח פרטני'!G1228,גיליון3!$T$14:$T$28,0),MATCH('דיווח פרטני'!C1228,גיליון3!$U$13:$X$13,0)))," ",INDEX(גיליון3!$U$14:$X$28,MATCH('דיווח פרטני'!G1228,גיליון3!$T$14:$T$28,0),MATCH('דיווח פרטני'!C1228,גיליון3!$U$13:$X$13,0)))</f>
        <v xml:space="preserve"> </v>
      </c>
      <c r="I1228" s="15"/>
      <c r="J1228" s="15"/>
    </row>
    <row r="1229" spans="1:10" ht="18" customHeight="1" thickBot="1" x14ac:dyDescent="0.35">
      <c r="A1229" s="15"/>
      <c r="B1229" s="15"/>
      <c r="C1229" s="15"/>
      <c r="D1229" s="15"/>
      <c r="E1229" s="727"/>
      <c r="F1229" s="15"/>
      <c r="G1229" s="15"/>
      <c r="H1229" s="58" t="str">
        <f t="array" ref="H1229">IF(ISERROR(INDEX(גיליון3!$U$14:$X$28,MATCH('דיווח פרטני'!G1229,גיליון3!$T$14:$T$28,0),MATCH('דיווח פרטני'!C1229,גיליון3!$U$13:$X$13,0)))," ",INDEX(גיליון3!$U$14:$X$28,MATCH('דיווח פרטני'!G1229,גיליון3!$T$14:$T$28,0),MATCH('דיווח פרטני'!C1229,גיליון3!$U$13:$X$13,0)))</f>
        <v xml:space="preserve"> </v>
      </c>
      <c r="I1229" s="15"/>
      <c r="J1229" s="15"/>
    </row>
    <row r="1230" spans="1:10" ht="18" customHeight="1" thickBot="1" x14ac:dyDescent="0.35">
      <c r="A1230" s="15"/>
      <c r="B1230" s="15"/>
      <c r="C1230" s="15"/>
      <c r="D1230" s="15"/>
      <c r="E1230" s="727"/>
      <c r="F1230" s="15"/>
      <c r="G1230" s="15"/>
      <c r="H1230" s="58" t="str">
        <f t="array" ref="H1230">IF(ISERROR(INDEX(גיליון3!$U$14:$X$28,MATCH('דיווח פרטני'!G1230,גיליון3!$T$14:$T$28,0),MATCH('דיווח פרטני'!C1230,גיליון3!$U$13:$X$13,0)))," ",INDEX(גיליון3!$U$14:$X$28,MATCH('דיווח פרטני'!G1230,גיליון3!$T$14:$T$28,0),MATCH('דיווח פרטני'!C1230,גיליון3!$U$13:$X$13,0)))</f>
        <v xml:space="preserve"> </v>
      </c>
      <c r="I1230" s="15"/>
      <c r="J1230" s="15"/>
    </row>
    <row r="1231" spans="1:10" ht="18" customHeight="1" thickBot="1" x14ac:dyDescent="0.35">
      <c r="A1231" s="15"/>
      <c r="B1231" s="15"/>
      <c r="C1231" s="15"/>
      <c r="D1231" s="15"/>
      <c r="E1231" s="727"/>
      <c r="F1231" s="15"/>
      <c r="G1231" s="15"/>
      <c r="H1231" s="58" t="str">
        <f t="array" ref="H1231">IF(ISERROR(INDEX(גיליון3!$U$14:$X$28,MATCH('דיווח פרטני'!G1231,גיליון3!$T$14:$T$28,0),MATCH('דיווח פרטני'!C1231,גיליון3!$U$13:$X$13,0)))," ",INDEX(גיליון3!$U$14:$X$28,MATCH('דיווח פרטני'!G1231,גיליון3!$T$14:$T$28,0),MATCH('דיווח פרטני'!C1231,גיליון3!$U$13:$X$13,0)))</f>
        <v xml:space="preserve"> </v>
      </c>
      <c r="I1231" s="15"/>
      <c r="J1231" s="15"/>
    </row>
    <row r="1232" spans="1:10" ht="18" customHeight="1" thickBot="1" x14ac:dyDescent="0.35">
      <c r="A1232" s="15"/>
      <c r="B1232" s="15"/>
      <c r="C1232" s="15"/>
      <c r="D1232" s="15"/>
      <c r="E1232" s="727"/>
      <c r="F1232" s="15"/>
      <c r="G1232" s="15"/>
      <c r="H1232" s="58" t="str">
        <f t="array" ref="H1232">IF(ISERROR(INDEX(גיליון3!$U$14:$X$28,MATCH('דיווח פרטני'!G1232,גיליון3!$T$14:$T$28,0),MATCH('דיווח פרטני'!C1232,גיליון3!$U$13:$X$13,0)))," ",INDEX(גיליון3!$U$14:$X$28,MATCH('דיווח פרטני'!G1232,גיליון3!$T$14:$T$28,0),MATCH('דיווח פרטני'!C1232,גיליון3!$U$13:$X$13,0)))</f>
        <v xml:space="preserve"> </v>
      </c>
      <c r="I1232" s="15"/>
      <c r="J1232" s="15"/>
    </row>
    <row r="1233" spans="1:10" ht="18" customHeight="1" thickBot="1" x14ac:dyDescent="0.35">
      <c r="A1233" s="15"/>
      <c r="B1233" s="15"/>
      <c r="C1233" s="15"/>
      <c r="D1233" s="15"/>
      <c r="E1233" s="727"/>
      <c r="F1233" s="15"/>
      <c r="G1233" s="15"/>
      <c r="H1233" s="58" t="str">
        <f t="array" ref="H1233">IF(ISERROR(INDEX(גיליון3!$U$14:$X$28,MATCH('דיווח פרטני'!G1233,גיליון3!$T$14:$T$28,0),MATCH('דיווח פרטני'!C1233,גיליון3!$U$13:$X$13,0)))," ",INDEX(גיליון3!$U$14:$X$28,MATCH('דיווח פרטני'!G1233,גיליון3!$T$14:$T$28,0),MATCH('דיווח פרטני'!C1233,גיליון3!$U$13:$X$13,0)))</f>
        <v xml:space="preserve"> </v>
      </c>
      <c r="I1233" s="15"/>
      <c r="J1233" s="15"/>
    </row>
    <row r="1234" spans="1:10" ht="18" customHeight="1" thickBot="1" x14ac:dyDescent="0.35">
      <c r="A1234" s="15"/>
      <c r="B1234" s="15"/>
      <c r="C1234" s="15"/>
      <c r="D1234" s="15"/>
      <c r="E1234" s="727"/>
      <c r="F1234" s="15"/>
      <c r="G1234" s="15"/>
      <c r="H1234" s="58" t="str">
        <f t="array" ref="H1234">IF(ISERROR(INDEX(גיליון3!$U$14:$X$28,MATCH('דיווח פרטני'!G1234,גיליון3!$T$14:$T$28,0),MATCH('דיווח פרטני'!C1234,גיליון3!$U$13:$X$13,0)))," ",INDEX(גיליון3!$U$14:$X$28,MATCH('דיווח פרטני'!G1234,גיליון3!$T$14:$T$28,0),MATCH('דיווח פרטני'!C1234,גיליון3!$U$13:$X$13,0)))</f>
        <v xml:space="preserve"> </v>
      </c>
      <c r="I1234" s="15"/>
      <c r="J1234" s="15"/>
    </row>
    <row r="1235" spans="1:10" ht="18" customHeight="1" thickBot="1" x14ac:dyDescent="0.35">
      <c r="A1235" s="15"/>
      <c r="B1235" s="15"/>
      <c r="C1235" s="15"/>
      <c r="D1235" s="15"/>
      <c r="E1235" s="727"/>
      <c r="F1235" s="15"/>
      <c r="G1235" s="15"/>
      <c r="H1235" s="58" t="str">
        <f t="array" ref="H1235">IF(ISERROR(INDEX(גיליון3!$U$14:$X$28,MATCH('דיווח פרטני'!G1235,גיליון3!$T$14:$T$28,0),MATCH('דיווח פרטני'!C1235,גיליון3!$U$13:$X$13,0)))," ",INDEX(גיליון3!$U$14:$X$28,MATCH('דיווח פרטני'!G1235,גיליון3!$T$14:$T$28,0),MATCH('דיווח פרטני'!C1235,גיליון3!$U$13:$X$13,0)))</f>
        <v xml:space="preserve"> </v>
      </c>
      <c r="I1235" s="15"/>
      <c r="J1235" s="15"/>
    </row>
    <row r="1236" spans="1:10" ht="18" customHeight="1" thickBot="1" x14ac:dyDescent="0.35">
      <c r="A1236" s="15"/>
      <c r="B1236" s="15"/>
      <c r="C1236" s="15"/>
      <c r="D1236" s="15"/>
      <c r="E1236" s="727"/>
      <c r="F1236" s="15"/>
      <c r="G1236" s="15"/>
      <c r="H1236" s="58" t="str">
        <f t="array" ref="H1236">IF(ISERROR(INDEX(גיליון3!$U$14:$X$28,MATCH('דיווח פרטני'!G1236,גיליון3!$T$14:$T$28,0),MATCH('דיווח פרטני'!C1236,גיליון3!$U$13:$X$13,0)))," ",INDEX(גיליון3!$U$14:$X$28,MATCH('דיווח פרטני'!G1236,גיליון3!$T$14:$T$28,0),MATCH('דיווח פרטני'!C1236,גיליון3!$U$13:$X$13,0)))</f>
        <v xml:space="preserve"> </v>
      </c>
      <c r="I1236" s="15"/>
      <c r="J1236" s="15"/>
    </row>
    <row r="1237" spans="1:10" ht="18" customHeight="1" thickBot="1" x14ac:dyDescent="0.35">
      <c r="A1237" s="15"/>
      <c r="B1237" s="15"/>
      <c r="C1237" s="15"/>
      <c r="D1237" s="15"/>
      <c r="E1237" s="727"/>
      <c r="F1237" s="15"/>
      <c r="G1237" s="15"/>
      <c r="H1237" s="58" t="str">
        <f t="array" ref="H1237">IF(ISERROR(INDEX(גיליון3!$U$14:$X$28,MATCH('דיווח פרטני'!G1237,גיליון3!$T$14:$T$28,0),MATCH('דיווח פרטני'!C1237,גיליון3!$U$13:$X$13,0)))," ",INDEX(גיליון3!$U$14:$X$28,MATCH('דיווח פרטני'!G1237,גיליון3!$T$14:$T$28,0),MATCH('דיווח פרטני'!C1237,גיליון3!$U$13:$X$13,0)))</f>
        <v xml:space="preserve"> </v>
      </c>
      <c r="I1237" s="15"/>
      <c r="J1237" s="15"/>
    </row>
    <row r="1238" spans="1:10" ht="18" customHeight="1" thickBot="1" x14ac:dyDescent="0.35">
      <c r="A1238" s="15"/>
      <c r="B1238" s="15"/>
      <c r="C1238" s="15"/>
      <c r="D1238" s="15"/>
      <c r="E1238" s="727"/>
      <c r="F1238" s="15"/>
      <c r="G1238" s="15"/>
      <c r="H1238" s="58" t="str">
        <f t="array" ref="H1238">IF(ISERROR(INDEX(גיליון3!$U$14:$X$28,MATCH('דיווח פרטני'!G1238,גיליון3!$T$14:$T$28,0),MATCH('דיווח פרטני'!C1238,גיליון3!$U$13:$X$13,0)))," ",INDEX(גיליון3!$U$14:$X$28,MATCH('דיווח פרטני'!G1238,גיליון3!$T$14:$T$28,0),MATCH('דיווח פרטני'!C1238,גיליון3!$U$13:$X$13,0)))</f>
        <v xml:space="preserve"> </v>
      </c>
      <c r="I1238" s="15"/>
      <c r="J1238" s="15"/>
    </row>
    <row r="1239" spans="1:10" ht="18" customHeight="1" thickBot="1" x14ac:dyDescent="0.35">
      <c r="A1239" s="15"/>
      <c r="B1239" s="15"/>
      <c r="C1239" s="15"/>
      <c r="D1239" s="15"/>
      <c r="E1239" s="727"/>
      <c r="F1239" s="15"/>
      <c r="G1239" s="15"/>
      <c r="H1239" s="58" t="str">
        <f t="array" ref="H1239">IF(ISERROR(INDEX(גיליון3!$U$14:$X$28,MATCH('דיווח פרטני'!G1239,גיליון3!$T$14:$T$28,0),MATCH('דיווח פרטני'!C1239,גיליון3!$U$13:$X$13,0)))," ",INDEX(גיליון3!$U$14:$X$28,MATCH('דיווח פרטני'!G1239,גיליון3!$T$14:$T$28,0),MATCH('דיווח פרטני'!C1239,גיליון3!$U$13:$X$13,0)))</f>
        <v xml:space="preserve"> </v>
      </c>
      <c r="I1239" s="15"/>
      <c r="J1239" s="15"/>
    </row>
    <row r="1240" spans="1:10" ht="18" customHeight="1" thickBot="1" x14ac:dyDescent="0.35">
      <c r="A1240" s="15"/>
      <c r="B1240" s="15"/>
      <c r="C1240" s="15"/>
      <c r="D1240" s="15"/>
      <c r="E1240" s="727"/>
      <c r="F1240" s="15"/>
      <c r="G1240" s="15"/>
      <c r="H1240" s="58" t="str">
        <f t="array" ref="H1240">IF(ISERROR(INDEX(גיליון3!$U$14:$X$28,MATCH('דיווח פרטני'!G1240,גיליון3!$T$14:$T$28,0),MATCH('דיווח פרטני'!C1240,גיליון3!$U$13:$X$13,0)))," ",INDEX(גיליון3!$U$14:$X$28,MATCH('דיווח פרטני'!G1240,גיליון3!$T$14:$T$28,0),MATCH('דיווח פרטני'!C1240,גיליון3!$U$13:$X$13,0)))</f>
        <v xml:space="preserve"> </v>
      </c>
      <c r="I1240" s="15"/>
      <c r="J1240" s="15"/>
    </row>
    <row r="1241" spans="1:10" ht="18" customHeight="1" thickBot="1" x14ac:dyDescent="0.35">
      <c r="A1241" s="15"/>
      <c r="B1241" s="15"/>
      <c r="C1241" s="15"/>
      <c r="D1241" s="15"/>
      <c r="E1241" s="727"/>
      <c r="F1241" s="15"/>
      <c r="G1241" s="15"/>
      <c r="H1241" s="58" t="str">
        <f t="array" ref="H1241">IF(ISERROR(INDEX(גיליון3!$U$14:$X$28,MATCH('דיווח פרטני'!G1241,גיליון3!$T$14:$T$28,0),MATCH('דיווח פרטני'!C1241,גיליון3!$U$13:$X$13,0)))," ",INDEX(גיליון3!$U$14:$X$28,MATCH('דיווח פרטני'!G1241,גיליון3!$T$14:$T$28,0),MATCH('דיווח פרטני'!C1241,גיליון3!$U$13:$X$13,0)))</f>
        <v xml:space="preserve"> </v>
      </c>
      <c r="I1241" s="15"/>
      <c r="J1241" s="15"/>
    </row>
    <row r="1242" spans="1:10" ht="18" customHeight="1" thickBot="1" x14ac:dyDescent="0.35">
      <c r="A1242" s="15"/>
      <c r="B1242" s="15"/>
      <c r="C1242" s="15"/>
      <c r="D1242" s="15"/>
      <c r="E1242" s="727"/>
      <c r="F1242" s="15"/>
      <c r="G1242" s="15"/>
      <c r="H1242" s="58" t="str">
        <f t="array" ref="H1242">IF(ISERROR(INDEX(גיליון3!$U$14:$X$28,MATCH('דיווח פרטני'!G1242,גיליון3!$T$14:$T$28,0),MATCH('דיווח פרטני'!C1242,גיליון3!$U$13:$X$13,0)))," ",INDEX(גיליון3!$U$14:$X$28,MATCH('דיווח פרטני'!G1242,גיליון3!$T$14:$T$28,0),MATCH('דיווח פרטני'!C1242,גיליון3!$U$13:$X$13,0)))</f>
        <v xml:space="preserve"> </v>
      </c>
      <c r="I1242" s="15"/>
      <c r="J1242" s="15"/>
    </row>
    <row r="1243" spans="1:10" ht="18" customHeight="1" thickBot="1" x14ac:dyDescent="0.35">
      <c r="A1243" s="15"/>
      <c r="B1243" s="15"/>
      <c r="C1243" s="15"/>
      <c r="D1243" s="15"/>
      <c r="E1243" s="727"/>
      <c r="F1243" s="15"/>
      <c r="G1243" s="15"/>
      <c r="H1243" s="58" t="str">
        <f t="array" ref="H1243">IF(ISERROR(INDEX(גיליון3!$U$14:$X$28,MATCH('דיווח פרטני'!G1243,גיליון3!$T$14:$T$28,0),MATCH('דיווח פרטני'!C1243,גיליון3!$U$13:$X$13,0)))," ",INDEX(גיליון3!$U$14:$X$28,MATCH('דיווח פרטני'!G1243,גיליון3!$T$14:$T$28,0),MATCH('דיווח פרטני'!C1243,גיליון3!$U$13:$X$13,0)))</f>
        <v xml:space="preserve"> </v>
      </c>
      <c r="I1243" s="15"/>
      <c r="J1243" s="15"/>
    </row>
    <row r="1244" spans="1:10" ht="18" customHeight="1" thickBot="1" x14ac:dyDescent="0.35">
      <c r="A1244" s="15"/>
      <c r="B1244" s="15"/>
      <c r="C1244" s="15"/>
      <c r="D1244" s="15"/>
      <c r="E1244" s="727"/>
      <c r="F1244" s="15"/>
      <c r="G1244" s="15"/>
      <c r="H1244" s="58" t="str">
        <f t="array" ref="H1244">IF(ISERROR(INDEX(גיליון3!$U$14:$X$28,MATCH('דיווח פרטני'!G1244,גיליון3!$T$14:$T$28,0),MATCH('דיווח פרטני'!C1244,גיליון3!$U$13:$X$13,0)))," ",INDEX(גיליון3!$U$14:$X$28,MATCH('דיווח פרטני'!G1244,גיליון3!$T$14:$T$28,0),MATCH('דיווח פרטני'!C1244,גיליון3!$U$13:$X$13,0)))</f>
        <v xml:space="preserve"> </v>
      </c>
      <c r="I1244" s="15"/>
      <c r="J1244" s="15"/>
    </row>
    <row r="1245" spans="1:10" ht="18" customHeight="1" thickBot="1" x14ac:dyDescent="0.35">
      <c r="A1245" s="15"/>
      <c r="B1245" s="15"/>
      <c r="C1245" s="15"/>
      <c r="D1245" s="15"/>
      <c r="E1245" s="727"/>
      <c r="F1245" s="15"/>
      <c r="G1245" s="15"/>
      <c r="H1245" s="58" t="str">
        <f t="array" ref="H1245">IF(ISERROR(INDEX(גיליון3!$U$14:$X$28,MATCH('דיווח פרטני'!G1245,גיליון3!$T$14:$T$28,0),MATCH('דיווח פרטני'!C1245,גיליון3!$U$13:$X$13,0)))," ",INDEX(גיליון3!$U$14:$X$28,MATCH('דיווח פרטני'!G1245,גיליון3!$T$14:$T$28,0),MATCH('דיווח פרטני'!C1245,גיליון3!$U$13:$X$13,0)))</f>
        <v xml:space="preserve"> </v>
      </c>
      <c r="I1245" s="15"/>
      <c r="J1245" s="15"/>
    </row>
    <row r="1246" spans="1:10" ht="18" customHeight="1" thickBot="1" x14ac:dyDescent="0.35">
      <c r="A1246" s="15"/>
      <c r="B1246" s="15"/>
      <c r="C1246" s="15"/>
      <c r="D1246" s="15"/>
      <c r="E1246" s="727"/>
      <c r="F1246" s="15"/>
      <c r="G1246" s="15"/>
      <c r="H1246" s="58" t="str">
        <f t="array" ref="H1246">IF(ISERROR(INDEX(גיליון3!$U$14:$X$28,MATCH('דיווח פרטני'!G1246,גיליון3!$T$14:$T$28,0),MATCH('דיווח פרטני'!C1246,גיליון3!$U$13:$X$13,0)))," ",INDEX(גיליון3!$U$14:$X$28,MATCH('דיווח פרטני'!G1246,גיליון3!$T$14:$T$28,0),MATCH('דיווח פרטני'!C1246,גיליון3!$U$13:$X$13,0)))</f>
        <v xml:space="preserve"> </v>
      </c>
      <c r="I1246" s="15"/>
      <c r="J1246" s="15"/>
    </row>
    <row r="1247" spans="1:10" ht="18" customHeight="1" thickBot="1" x14ac:dyDescent="0.35">
      <c r="A1247" s="15"/>
      <c r="B1247" s="15"/>
      <c r="C1247" s="15"/>
      <c r="D1247" s="15"/>
      <c r="E1247" s="727"/>
      <c r="F1247" s="15"/>
      <c r="G1247" s="15"/>
      <c r="H1247" s="58" t="str">
        <f t="array" ref="H1247">IF(ISERROR(INDEX(גיליון3!$U$14:$X$28,MATCH('דיווח פרטני'!G1247,גיליון3!$T$14:$T$28,0),MATCH('דיווח פרטני'!C1247,גיליון3!$U$13:$X$13,0)))," ",INDEX(גיליון3!$U$14:$X$28,MATCH('דיווח פרטני'!G1247,גיליון3!$T$14:$T$28,0),MATCH('דיווח פרטני'!C1247,גיליון3!$U$13:$X$13,0)))</f>
        <v xml:space="preserve"> </v>
      </c>
      <c r="I1247" s="15"/>
      <c r="J1247" s="15"/>
    </row>
    <row r="1248" spans="1:10" ht="18" customHeight="1" thickBot="1" x14ac:dyDescent="0.35">
      <c r="A1248" s="15"/>
      <c r="B1248" s="15"/>
      <c r="C1248" s="15"/>
      <c r="D1248" s="15"/>
      <c r="E1248" s="727"/>
      <c r="F1248" s="15"/>
      <c r="G1248" s="15"/>
      <c r="H1248" s="58" t="str">
        <f t="array" ref="H1248">IF(ISERROR(INDEX(גיליון3!$U$14:$X$28,MATCH('דיווח פרטני'!G1248,גיליון3!$T$14:$T$28,0),MATCH('דיווח פרטני'!C1248,גיליון3!$U$13:$X$13,0)))," ",INDEX(גיליון3!$U$14:$X$28,MATCH('דיווח פרטני'!G1248,גיליון3!$T$14:$T$28,0),MATCH('דיווח פרטני'!C1248,גיליון3!$U$13:$X$13,0)))</f>
        <v xml:space="preserve"> </v>
      </c>
      <c r="I1248" s="15"/>
      <c r="J1248" s="15"/>
    </row>
    <row r="1249" spans="1:10" ht="18" customHeight="1" thickBot="1" x14ac:dyDescent="0.35">
      <c r="A1249" s="15"/>
      <c r="B1249" s="15"/>
      <c r="C1249" s="15"/>
      <c r="D1249" s="15"/>
      <c r="E1249" s="727"/>
      <c r="F1249" s="15"/>
      <c r="G1249" s="15"/>
      <c r="H1249" s="58" t="str">
        <f t="array" ref="H1249">IF(ISERROR(INDEX(גיליון3!$U$14:$X$28,MATCH('דיווח פרטני'!G1249,גיליון3!$T$14:$T$28,0),MATCH('דיווח פרטני'!C1249,גיליון3!$U$13:$X$13,0)))," ",INDEX(גיליון3!$U$14:$X$28,MATCH('דיווח פרטני'!G1249,גיליון3!$T$14:$T$28,0),MATCH('דיווח פרטני'!C1249,גיליון3!$U$13:$X$13,0)))</f>
        <v xml:space="preserve"> </v>
      </c>
      <c r="I1249" s="15"/>
      <c r="J1249" s="15"/>
    </row>
    <row r="1250" spans="1:10" ht="18" customHeight="1" thickBot="1" x14ac:dyDescent="0.35">
      <c r="A1250" s="15"/>
      <c r="B1250" s="15"/>
      <c r="C1250" s="15"/>
      <c r="D1250" s="15"/>
      <c r="E1250" s="727"/>
      <c r="F1250" s="15"/>
      <c r="G1250" s="15"/>
      <c r="H1250" s="58" t="str">
        <f t="array" ref="H1250">IF(ISERROR(INDEX(גיליון3!$U$14:$X$28,MATCH('דיווח פרטני'!G1250,גיליון3!$T$14:$T$28,0),MATCH('דיווח פרטני'!C1250,גיליון3!$U$13:$X$13,0)))," ",INDEX(גיליון3!$U$14:$X$28,MATCH('דיווח פרטני'!G1250,גיליון3!$T$14:$T$28,0),MATCH('דיווח פרטני'!C1250,גיליון3!$U$13:$X$13,0)))</f>
        <v xml:space="preserve"> </v>
      </c>
      <c r="I1250" s="15"/>
      <c r="J1250" s="15"/>
    </row>
    <row r="1251" spans="1:10" ht="18" customHeight="1" thickBot="1" x14ac:dyDescent="0.35">
      <c r="A1251" s="15"/>
      <c r="B1251" s="15"/>
      <c r="C1251" s="15"/>
      <c r="D1251" s="15"/>
      <c r="E1251" s="727"/>
      <c r="F1251" s="15"/>
      <c r="G1251" s="15"/>
      <c r="H1251" s="58" t="str">
        <f t="array" ref="H1251">IF(ISERROR(INDEX(גיליון3!$U$14:$X$28,MATCH('דיווח פרטני'!G1251,גיליון3!$T$14:$T$28,0),MATCH('דיווח פרטני'!C1251,גיליון3!$U$13:$X$13,0)))," ",INDEX(גיליון3!$U$14:$X$28,MATCH('דיווח פרטני'!G1251,גיליון3!$T$14:$T$28,0),MATCH('דיווח פרטני'!C1251,גיליון3!$U$13:$X$13,0)))</f>
        <v xml:space="preserve"> </v>
      </c>
      <c r="I1251" s="15"/>
      <c r="J1251" s="15"/>
    </row>
    <row r="1252" spans="1:10" ht="18" customHeight="1" thickBot="1" x14ac:dyDescent="0.35">
      <c r="A1252" s="15"/>
      <c r="B1252" s="15"/>
      <c r="C1252" s="15"/>
      <c r="D1252" s="15"/>
      <c r="E1252" s="727"/>
      <c r="F1252" s="15"/>
      <c r="G1252" s="15"/>
      <c r="H1252" s="58" t="str">
        <f t="array" ref="H1252">IF(ISERROR(INDEX(גיליון3!$U$14:$X$28,MATCH('דיווח פרטני'!G1252,גיליון3!$T$14:$T$28,0),MATCH('דיווח פרטני'!C1252,גיליון3!$U$13:$X$13,0)))," ",INDEX(גיליון3!$U$14:$X$28,MATCH('דיווח פרטני'!G1252,גיליון3!$T$14:$T$28,0),MATCH('דיווח פרטני'!C1252,גיליון3!$U$13:$X$13,0)))</f>
        <v xml:space="preserve"> </v>
      </c>
      <c r="I1252" s="15"/>
      <c r="J1252" s="15"/>
    </row>
    <row r="1253" spans="1:10" ht="18" customHeight="1" thickBot="1" x14ac:dyDescent="0.35">
      <c r="A1253" s="15"/>
      <c r="B1253" s="15"/>
      <c r="C1253" s="15"/>
      <c r="D1253" s="15"/>
      <c r="E1253" s="727"/>
      <c r="F1253" s="15"/>
      <c r="G1253" s="15"/>
      <c r="H1253" s="58" t="str">
        <f t="array" ref="H1253">IF(ISERROR(INDEX(גיליון3!$U$14:$X$28,MATCH('דיווח פרטני'!G1253,גיליון3!$T$14:$T$28,0),MATCH('דיווח פרטני'!C1253,גיליון3!$U$13:$X$13,0)))," ",INDEX(גיליון3!$U$14:$X$28,MATCH('דיווח פרטני'!G1253,גיליון3!$T$14:$T$28,0),MATCH('דיווח פרטני'!C1253,גיליון3!$U$13:$X$13,0)))</f>
        <v xml:space="preserve"> </v>
      </c>
      <c r="I1253" s="15"/>
      <c r="J1253" s="15"/>
    </row>
    <row r="1254" spans="1:10" ht="18" customHeight="1" thickBot="1" x14ac:dyDescent="0.35">
      <c r="A1254" s="15"/>
      <c r="B1254" s="15"/>
      <c r="C1254" s="15"/>
      <c r="D1254" s="15"/>
      <c r="E1254" s="727"/>
      <c r="F1254" s="15"/>
      <c r="G1254" s="15"/>
      <c r="H1254" s="58" t="str">
        <f t="array" ref="H1254">IF(ISERROR(INDEX(גיליון3!$U$14:$X$28,MATCH('דיווח פרטני'!G1254,גיליון3!$T$14:$T$28,0),MATCH('דיווח פרטני'!C1254,גיליון3!$U$13:$X$13,0)))," ",INDEX(גיליון3!$U$14:$X$28,MATCH('דיווח פרטני'!G1254,גיליון3!$T$14:$T$28,0),MATCH('דיווח פרטני'!C1254,גיליון3!$U$13:$X$13,0)))</f>
        <v xml:space="preserve"> </v>
      </c>
      <c r="I1254" s="15"/>
      <c r="J1254" s="15"/>
    </row>
    <row r="1255" spans="1:10" ht="18" customHeight="1" thickBot="1" x14ac:dyDescent="0.35">
      <c r="A1255" s="15"/>
      <c r="B1255" s="15"/>
      <c r="C1255" s="15"/>
      <c r="D1255" s="15"/>
      <c r="E1255" s="727"/>
      <c r="F1255" s="15"/>
      <c r="G1255" s="15"/>
      <c r="H1255" s="58" t="str">
        <f t="array" ref="H1255">IF(ISERROR(INDEX(גיליון3!$U$14:$X$28,MATCH('דיווח פרטני'!G1255,גיליון3!$T$14:$T$28,0),MATCH('דיווח פרטני'!C1255,גיליון3!$U$13:$X$13,0)))," ",INDEX(גיליון3!$U$14:$X$28,MATCH('דיווח פרטני'!G1255,גיליון3!$T$14:$T$28,0),MATCH('דיווח פרטני'!C1255,גיליון3!$U$13:$X$13,0)))</f>
        <v xml:space="preserve"> </v>
      </c>
      <c r="I1255" s="15"/>
      <c r="J1255" s="15"/>
    </row>
    <row r="1256" spans="1:10" ht="18" customHeight="1" thickBot="1" x14ac:dyDescent="0.35">
      <c r="A1256" s="15"/>
      <c r="B1256" s="15"/>
      <c r="C1256" s="15"/>
      <c r="D1256" s="15"/>
      <c r="E1256" s="727"/>
      <c r="F1256" s="15"/>
      <c r="G1256" s="15"/>
      <c r="H1256" s="58" t="str">
        <f t="array" ref="H1256">IF(ISERROR(INDEX(גיליון3!$U$14:$X$28,MATCH('דיווח פרטני'!G1256,גיליון3!$T$14:$T$28,0),MATCH('דיווח פרטני'!C1256,גיליון3!$U$13:$X$13,0)))," ",INDEX(גיליון3!$U$14:$X$28,MATCH('דיווח פרטני'!G1256,גיליון3!$T$14:$T$28,0),MATCH('דיווח פרטני'!C1256,גיליון3!$U$13:$X$13,0)))</f>
        <v xml:space="preserve"> </v>
      </c>
      <c r="I1256" s="15"/>
      <c r="J1256" s="15"/>
    </row>
    <row r="1257" spans="1:10" ht="18" customHeight="1" thickBot="1" x14ac:dyDescent="0.35">
      <c r="A1257" s="15"/>
      <c r="B1257" s="15"/>
      <c r="C1257" s="15"/>
      <c r="D1257" s="15"/>
      <c r="E1257" s="727"/>
      <c r="F1257" s="15"/>
      <c r="G1257" s="15"/>
      <c r="H1257" s="58" t="str">
        <f t="array" ref="H1257">IF(ISERROR(INDEX(גיליון3!$U$14:$X$28,MATCH('דיווח פרטני'!G1257,גיליון3!$T$14:$T$28,0),MATCH('דיווח פרטני'!C1257,גיליון3!$U$13:$X$13,0)))," ",INDEX(גיליון3!$U$14:$X$28,MATCH('דיווח פרטני'!G1257,גיליון3!$T$14:$T$28,0),MATCH('דיווח פרטני'!C1257,גיליון3!$U$13:$X$13,0)))</f>
        <v xml:space="preserve"> </v>
      </c>
      <c r="I1257" s="15"/>
      <c r="J1257" s="15"/>
    </row>
    <row r="1258" spans="1:10" ht="18" customHeight="1" thickBot="1" x14ac:dyDescent="0.35">
      <c r="A1258" s="15"/>
      <c r="B1258" s="15"/>
      <c r="C1258" s="15"/>
      <c r="D1258" s="15"/>
      <c r="E1258" s="727"/>
      <c r="F1258" s="15"/>
      <c r="G1258" s="15"/>
      <c r="H1258" s="58" t="str">
        <f t="array" ref="H1258">IF(ISERROR(INDEX(גיליון3!$U$14:$X$28,MATCH('דיווח פרטני'!G1258,גיליון3!$T$14:$T$28,0),MATCH('דיווח פרטני'!C1258,גיליון3!$U$13:$X$13,0)))," ",INDEX(גיליון3!$U$14:$X$28,MATCH('דיווח פרטני'!G1258,גיליון3!$T$14:$T$28,0),MATCH('דיווח פרטני'!C1258,גיליון3!$U$13:$X$13,0)))</f>
        <v xml:space="preserve"> </v>
      </c>
      <c r="I1258" s="15"/>
      <c r="J1258" s="15"/>
    </row>
    <row r="1259" spans="1:10" ht="18" customHeight="1" thickBot="1" x14ac:dyDescent="0.35">
      <c r="A1259" s="15"/>
      <c r="B1259" s="15"/>
      <c r="C1259" s="15"/>
      <c r="D1259" s="15"/>
      <c r="E1259" s="727"/>
      <c r="F1259" s="15"/>
      <c r="G1259" s="15"/>
      <c r="H1259" s="58" t="str">
        <f t="array" ref="H1259">IF(ISERROR(INDEX(גיליון3!$U$14:$X$28,MATCH('דיווח פרטני'!G1259,גיליון3!$T$14:$T$28,0),MATCH('דיווח פרטני'!C1259,גיליון3!$U$13:$X$13,0)))," ",INDEX(גיליון3!$U$14:$X$28,MATCH('דיווח פרטני'!G1259,גיליון3!$T$14:$T$28,0),MATCH('דיווח פרטני'!C1259,גיליון3!$U$13:$X$13,0)))</f>
        <v xml:space="preserve"> </v>
      </c>
      <c r="I1259" s="15"/>
      <c r="J1259" s="15"/>
    </row>
    <row r="1260" spans="1:10" ht="18" customHeight="1" thickBot="1" x14ac:dyDescent="0.35">
      <c r="A1260" s="15"/>
      <c r="B1260" s="15"/>
      <c r="C1260" s="15"/>
      <c r="D1260" s="15"/>
      <c r="E1260" s="727"/>
      <c r="F1260" s="15"/>
      <c r="G1260" s="15"/>
      <c r="H1260" s="58" t="str">
        <f t="array" ref="H1260">IF(ISERROR(INDEX(גיליון3!$U$14:$X$28,MATCH('דיווח פרטני'!G1260,גיליון3!$T$14:$T$28,0),MATCH('דיווח פרטני'!C1260,גיליון3!$U$13:$X$13,0)))," ",INDEX(גיליון3!$U$14:$X$28,MATCH('דיווח פרטני'!G1260,גיליון3!$T$14:$T$28,0),MATCH('דיווח פרטני'!C1260,גיליון3!$U$13:$X$13,0)))</f>
        <v xml:space="preserve"> </v>
      </c>
      <c r="I1260" s="15"/>
      <c r="J1260" s="15"/>
    </row>
    <row r="1261" spans="1:10" ht="18" customHeight="1" thickBot="1" x14ac:dyDescent="0.35">
      <c r="A1261" s="15"/>
      <c r="B1261" s="15"/>
      <c r="C1261" s="15"/>
      <c r="D1261" s="15"/>
      <c r="E1261" s="727"/>
      <c r="F1261" s="15"/>
      <c r="G1261" s="15"/>
      <c r="H1261" s="58" t="str">
        <f t="array" ref="H1261">IF(ISERROR(INDEX(גיליון3!$U$14:$X$28,MATCH('דיווח פרטני'!G1261,גיליון3!$T$14:$T$28,0),MATCH('דיווח פרטני'!C1261,גיליון3!$U$13:$X$13,0)))," ",INDEX(גיליון3!$U$14:$X$28,MATCH('דיווח פרטני'!G1261,גיליון3!$T$14:$T$28,0),MATCH('דיווח פרטני'!C1261,גיליון3!$U$13:$X$13,0)))</f>
        <v xml:space="preserve"> </v>
      </c>
      <c r="I1261" s="15"/>
      <c r="J1261" s="15"/>
    </row>
    <row r="1262" spans="1:10" ht="18" customHeight="1" thickBot="1" x14ac:dyDescent="0.35">
      <c r="A1262" s="15"/>
      <c r="B1262" s="15"/>
      <c r="C1262" s="15"/>
      <c r="D1262" s="15"/>
      <c r="E1262" s="727"/>
      <c r="F1262" s="15"/>
      <c r="G1262" s="15"/>
      <c r="H1262" s="58" t="str">
        <f t="array" ref="H1262">IF(ISERROR(INDEX(גיליון3!$U$14:$X$28,MATCH('דיווח פרטני'!G1262,גיליון3!$T$14:$T$28,0),MATCH('דיווח פרטני'!C1262,גיליון3!$U$13:$X$13,0)))," ",INDEX(גיליון3!$U$14:$X$28,MATCH('דיווח פרטני'!G1262,גיליון3!$T$14:$T$28,0),MATCH('דיווח פרטני'!C1262,גיליון3!$U$13:$X$13,0)))</f>
        <v xml:space="preserve"> </v>
      </c>
      <c r="I1262" s="15"/>
      <c r="J1262" s="15"/>
    </row>
    <row r="1263" spans="1:10" ht="18" customHeight="1" thickBot="1" x14ac:dyDescent="0.35">
      <c r="A1263" s="15"/>
      <c r="B1263" s="15"/>
      <c r="C1263" s="15"/>
      <c r="D1263" s="15"/>
      <c r="E1263" s="727"/>
      <c r="F1263" s="15"/>
      <c r="G1263" s="15"/>
      <c r="H1263" s="58" t="str">
        <f t="array" ref="H1263">IF(ISERROR(INDEX(גיליון3!$U$14:$X$28,MATCH('דיווח פרטני'!G1263,גיליון3!$T$14:$T$28,0),MATCH('דיווח פרטני'!C1263,גיליון3!$U$13:$X$13,0)))," ",INDEX(גיליון3!$U$14:$X$28,MATCH('דיווח פרטני'!G1263,גיליון3!$T$14:$T$28,0),MATCH('דיווח פרטני'!C1263,גיליון3!$U$13:$X$13,0)))</f>
        <v xml:space="preserve"> </v>
      </c>
      <c r="I1263" s="15"/>
      <c r="J1263" s="15"/>
    </row>
    <row r="1264" spans="1:10" ht="18" customHeight="1" thickBot="1" x14ac:dyDescent="0.35">
      <c r="A1264" s="15"/>
      <c r="B1264" s="15"/>
      <c r="C1264" s="15"/>
      <c r="D1264" s="15"/>
      <c r="E1264" s="727"/>
      <c r="F1264" s="15"/>
      <c r="G1264" s="15"/>
      <c r="H1264" s="58" t="str">
        <f t="array" ref="H1264">IF(ISERROR(INDEX(גיליון3!$U$14:$X$28,MATCH('דיווח פרטני'!G1264,גיליון3!$T$14:$T$28,0),MATCH('דיווח פרטני'!C1264,גיליון3!$U$13:$X$13,0)))," ",INDEX(גיליון3!$U$14:$X$28,MATCH('דיווח פרטני'!G1264,גיליון3!$T$14:$T$28,0),MATCH('דיווח פרטני'!C1264,גיליון3!$U$13:$X$13,0)))</f>
        <v xml:space="preserve"> </v>
      </c>
      <c r="I1264" s="15"/>
      <c r="J1264" s="15"/>
    </row>
    <row r="1265" spans="1:10" ht="18" customHeight="1" thickBot="1" x14ac:dyDescent="0.35">
      <c r="A1265" s="15"/>
      <c r="B1265" s="15"/>
      <c r="C1265" s="15"/>
      <c r="D1265" s="15"/>
      <c r="E1265" s="727"/>
      <c r="F1265" s="15"/>
      <c r="G1265" s="15"/>
      <c r="H1265" s="58" t="str">
        <f t="array" ref="H1265">IF(ISERROR(INDEX(גיליון3!$U$14:$X$28,MATCH('דיווח פרטני'!G1265,גיליון3!$T$14:$T$28,0),MATCH('דיווח פרטני'!C1265,גיליון3!$U$13:$X$13,0)))," ",INDEX(גיליון3!$U$14:$X$28,MATCH('דיווח פרטני'!G1265,גיליון3!$T$14:$T$28,0),MATCH('דיווח פרטני'!C1265,גיליון3!$U$13:$X$13,0)))</f>
        <v xml:space="preserve"> </v>
      </c>
      <c r="I1265" s="15"/>
      <c r="J1265" s="15"/>
    </row>
    <row r="1266" spans="1:10" ht="18" customHeight="1" thickBot="1" x14ac:dyDescent="0.35">
      <c r="A1266" s="15"/>
      <c r="B1266" s="15"/>
      <c r="C1266" s="15"/>
      <c r="D1266" s="15"/>
      <c r="E1266" s="727"/>
      <c r="F1266" s="15"/>
      <c r="G1266" s="15"/>
      <c r="H1266" s="58" t="str">
        <f t="array" ref="H1266">IF(ISERROR(INDEX(גיליון3!$U$14:$X$28,MATCH('דיווח פרטני'!G1266,גיליון3!$T$14:$T$28,0),MATCH('דיווח פרטני'!C1266,גיליון3!$U$13:$X$13,0)))," ",INDEX(גיליון3!$U$14:$X$28,MATCH('דיווח פרטני'!G1266,גיליון3!$T$14:$T$28,0),MATCH('דיווח פרטני'!C1266,גיליון3!$U$13:$X$13,0)))</f>
        <v xml:space="preserve"> </v>
      </c>
      <c r="I1266" s="15"/>
      <c r="J1266" s="15"/>
    </row>
    <row r="1267" spans="1:10" ht="18" customHeight="1" thickBot="1" x14ac:dyDescent="0.35">
      <c r="A1267" s="15"/>
      <c r="B1267" s="15"/>
      <c r="C1267" s="15"/>
      <c r="D1267" s="15"/>
      <c r="E1267" s="727"/>
      <c r="F1267" s="15"/>
      <c r="G1267" s="15"/>
      <c r="H1267" s="58" t="str">
        <f t="array" ref="H1267">IF(ISERROR(INDEX(גיליון3!$U$14:$X$28,MATCH('דיווח פרטני'!G1267,גיליון3!$T$14:$T$28,0),MATCH('דיווח פרטני'!C1267,גיליון3!$U$13:$X$13,0)))," ",INDEX(גיליון3!$U$14:$X$28,MATCH('דיווח פרטני'!G1267,גיליון3!$T$14:$T$28,0),MATCH('דיווח פרטני'!C1267,גיליון3!$U$13:$X$13,0)))</f>
        <v xml:space="preserve"> </v>
      </c>
      <c r="I1267" s="15"/>
      <c r="J1267" s="15"/>
    </row>
    <row r="1268" spans="1:10" ht="18" customHeight="1" thickBot="1" x14ac:dyDescent="0.35">
      <c r="A1268" s="15"/>
      <c r="B1268" s="15"/>
      <c r="C1268" s="15"/>
      <c r="D1268" s="15"/>
      <c r="E1268" s="727"/>
      <c r="F1268" s="15"/>
      <c r="G1268" s="15"/>
      <c r="H1268" s="58" t="str">
        <f t="array" ref="H1268">IF(ISERROR(INDEX(גיליון3!$U$14:$X$28,MATCH('דיווח פרטני'!G1268,גיליון3!$T$14:$T$28,0),MATCH('דיווח פרטני'!C1268,גיליון3!$U$13:$X$13,0)))," ",INDEX(גיליון3!$U$14:$X$28,MATCH('דיווח פרטני'!G1268,גיליון3!$T$14:$T$28,0),MATCH('דיווח פרטני'!C1268,גיליון3!$U$13:$X$13,0)))</f>
        <v xml:space="preserve"> </v>
      </c>
      <c r="I1268" s="15"/>
      <c r="J1268" s="15"/>
    </row>
    <row r="1269" spans="1:10" ht="18" customHeight="1" thickBot="1" x14ac:dyDescent="0.35">
      <c r="A1269" s="15"/>
      <c r="B1269" s="15"/>
      <c r="C1269" s="15"/>
      <c r="D1269" s="15"/>
      <c r="E1269" s="727"/>
      <c r="F1269" s="15"/>
      <c r="G1269" s="15"/>
      <c r="H1269" s="58" t="str">
        <f t="array" ref="H1269">IF(ISERROR(INDEX(גיליון3!$U$14:$X$28,MATCH('דיווח פרטני'!G1269,גיליון3!$T$14:$T$28,0),MATCH('דיווח פרטני'!C1269,גיליון3!$U$13:$X$13,0)))," ",INDEX(גיליון3!$U$14:$X$28,MATCH('דיווח פרטני'!G1269,גיליון3!$T$14:$T$28,0),MATCH('דיווח פרטני'!C1269,גיליון3!$U$13:$X$13,0)))</f>
        <v xml:space="preserve"> </v>
      </c>
      <c r="I1269" s="15"/>
      <c r="J1269" s="15"/>
    </row>
    <row r="1270" spans="1:10" ht="18" customHeight="1" thickBot="1" x14ac:dyDescent="0.35">
      <c r="A1270" s="15"/>
      <c r="B1270" s="15"/>
      <c r="C1270" s="15"/>
      <c r="D1270" s="15"/>
      <c r="E1270" s="727"/>
      <c r="F1270" s="15"/>
      <c r="G1270" s="15"/>
      <c r="H1270" s="58" t="str">
        <f t="array" ref="H1270">IF(ISERROR(INDEX(גיליון3!$U$14:$X$28,MATCH('דיווח פרטני'!G1270,גיליון3!$T$14:$T$28,0),MATCH('דיווח פרטני'!C1270,גיליון3!$U$13:$X$13,0)))," ",INDEX(גיליון3!$U$14:$X$28,MATCH('דיווח פרטני'!G1270,גיליון3!$T$14:$T$28,0),MATCH('דיווח פרטני'!C1270,גיליון3!$U$13:$X$13,0)))</f>
        <v xml:space="preserve"> </v>
      </c>
      <c r="I1270" s="15"/>
      <c r="J1270" s="15"/>
    </row>
    <row r="1271" spans="1:10" ht="18" customHeight="1" thickBot="1" x14ac:dyDescent="0.35">
      <c r="A1271" s="15"/>
      <c r="B1271" s="15"/>
      <c r="C1271" s="15"/>
      <c r="D1271" s="15"/>
      <c r="E1271" s="727"/>
      <c r="F1271" s="15"/>
      <c r="G1271" s="15"/>
      <c r="H1271" s="58" t="str">
        <f t="array" ref="H1271">IF(ISERROR(INDEX(גיליון3!$U$14:$X$28,MATCH('דיווח פרטני'!G1271,גיליון3!$T$14:$T$28,0),MATCH('דיווח פרטני'!C1271,גיליון3!$U$13:$X$13,0)))," ",INDEX(גיליון3!$U$14:$X$28,MATCH('דיווח פרטני'!G1271,גיליון3!$T$14:$T$28,0),MATCH('דיווח פרטני'!C1271,גיליון3!$U$13:$X$13,0)))</f>
        <v xml:space="preserve"> </v>
      </c>
      <c r="I1271" s="15"/>
      <c r="J1271" s="15"/>
    </row>
    <row r="1272" spans="1:10" ht="18" customHeight="1" thickBot="1" x14ac:dyDescent="0.35">
      <c r="A1272" s="15"/>
      <c r="B1272" s="15"/>
      <c r="C1272" s="15"/>
      <c r="D1272" s="15"/>
      <c r="E1272" s="727"/>
      <c r="F1272" s="15"/>
      <c r="G1272" s="15"/>
      <c r="H1272" s="58" t="str">
        <f t="array" ref="H1272">IF(ISERROR(INDEX(גיליון3!$U$14:$X$28,MATCH('דיווח פרטני'!G1272,גיליון3!$T$14:$T$28,0),MATCH('דיווח פרטני'!C1272,גיליון3!$U$13:$X$13,0)))," ",INDEX(גיליון3!$U$14:$X$28,MATCH('דיווח פרטני'!G1272,גיליון3!$T$14:$T$28,0),MATCH('דיווח פרטני'!C1272,גיליון3!$U$13:$X$13,0)))</f>
        <v xml:space="preserve"> </v>
      </c>
      <c r="I1272" s="15"/>
      <c r="J1272" s="15"/>
    </row>
    <row r="1273" spans="1:10" ht="18" customHeight="1" thickBot="1" x14ac:dyDescent="0.35">
      <c r="A1273" s="15"/>
      <c r="B1273" s="15"/>
      <c r="C1273" s="15"/>
      <c r="D1273" s="15"/>
      <c r="E1273" s="727"/>
      <c r="F1273" s="15"/>
      <c r="G1273" s="15"/>
      <c r="H1273" s="58" t="str">
        <f t="array" ref="H1273">IF(ISERROR(INDEX(גיליון3!$U$14:$X$28,MATCH('דיווח פרטני'!G1273,גיליון3!$T$14:$T$28,0),MATCH('דיווח פרטני'!C1273,גיליון3!$U$13:$X$13,0)))," ",INDEX(גיליון3!$U$14:$X$28,MATCH('דיווח פרטני'!G1273,גיליון3!$T$14:$T$28,0),MATCH('דיווח פרטני'!C1273,גיליון3!$U$13:$X$13,0)))</f>
        <v xml:space="preserve"> </v>
      </c>
      <c r="I1273" s="15"/>
      <c r="J1273" s="15"/>
    </row>
    <row r="1274" spans="1:10" ht="18" customHeight="1" thickBot="1" x14ac:dyDescent="0.35">
      <c r="A1274" s="15"/>
      <c r="B1274" s="15"/>
      <c r="C1274" s="15"/>
      <c r="D1274" s="15"/>
      <c r="E1274" s="727"/>
      <c r="F1274" s="15"/>
      <c r="G1274" s="15"/>
      <c r="H1274" s="58" t="str">
        <f t="array" ref="H1274">IF(ISERROR(INDEX(גיליון3!$U$14:$X$28,MATCH('דיווח פרטני'!G1274,גיליון3!$T$14:$T$28,0),MATCH('דיווח פרטני'!C1274,גיליון3!$U$13:$X$13,0)))," ",INDEX(גיליון3!$U$14:$X$28,MATCH('דיווח פרטני'!G1274,גיליון3!$T$14:$T$28,0),MATCH('דיווח פרטני'!C1274,גיליון3!$U$13:$X$13,0)))</f>
        <v xml:space="preserve"> </v>
      </c>
      <c r="I1274" s="15"/>
      <c r="J1274" s="15"/>
    </row>
    <row r="1275" spans="1:10" ht="18" customHeight="1" thickBot="1" x14ac:dyDescent="0.35">
      <c r="A1275" s="15"/>
      <c r="B1275" s="15"/>
      <c r="C1275" s="15"/>
      <c r="D1275" s="15"/>
      <c r="E1275" s="727"/>
      <c r="F1275" s="15"/>
      <c r="G1275" s="15"/>
      <c r="H1275" s="58" t="str">
        <f t="array" ref="H1275">IF(ISERROR(INDEX(גיליון3!$U$14:$X$28,MATCH('דיווח פרטני'!G1275,גיליון3!$T$14:$T$28,0),MATCH('דיווח פרטני'!C1275,גיליון3!$U$13:$X$13,0)))," ",INDEX(גיליון3!$U$14:$X$28,MATCH('דיווח פרטני'!G1275,גיליון3!$T$14:$T$28,0),MATCH('דיווח פרטני'!C1275,גיליון3!$U$13:$X$13,0)))</f>
        <v xml:space="preserve"> </v>
      </c>
      <c r="I1275" s="15"/>
      <c r="J1275" s="15"/>
    </row>
    <row r="1276" spans="1:10" ht="18" customHeight="1" thickBot="1" x14ac:dyDescent="0.35">
      <c r="A1276" s="15"/>
      <c r="B1276" s="15"/>
      <c r="C1276" s="15"/>
      <c r="D1276" s="15"/>
      <c r="E1276" s="727"/>
      <c r="F1276" s="15"/>
      <c r="G1276" s="15"/>
      <c r="H1276" s="58" t="str">
        <f t="array" ref="H1276">IF(ISERROR(INDEX(גיליון3!$U$14:$X$28,MATCH('דיווח פרטני'!G1276,גיליון3!$T$14:$T$28,0),MATCH('דיווח פרטני'!C1276,גיליון3!$U$13:$X$13,0)))," ",INDEX(גיליון3!$U$14:$X$28,MATCH('דיווח פרטני'!G1276,גיליון3!$T$14:$T$28,0),MATCH('דיווח פרטני'!C1276,גיליון3!$U$13:$X$13,0)))</f>
        <v xml:space="preserve"> </v>
      </c>
      <c r="I1276" s="15"/>
      <c r="J1276" s="15"/>
    </row>
    <row r="1277" spans="1:10" ht="18" customHeight="1" thickBot="1" x14ac:dyDescent="0.35">
      <c r="A1277" s="15"/>
      <c r="B1277" s="15"/>
      <c r="C1277" s="15"/>
      <c r="D1277" s="15"/>
      <c r="E1277" s="727"/>
      <c r="F1277" s="15"/>
      <c r="G1277" s="15"/>
      <c r="H1277" s="58" t="str">
        <f t="array" ref="H1277">IF(ISERROR(INDEX(גיליון3!$U$14:$X$28,MATCH('דיווח פרטני'!G1277,גיליון3!$T$14:$T$28,0),MATCH('דיווח פרטני'!C1277,גיליון3!$U$13:$X$13,0)))," ",INDEX(גיליון3!$U$14:$X$28,MATCH('דיווח פרטני'!G1277,גיליון3!$T$14:$T$28,0),MATCH('דיווח פרטני'!C1277,גיליון3!$U$13:$X$13,0)))</f>
        <v xml:space="preserve"> </v>
      </c>
      <c r="I1277" s="15"/>
      <c r="J1277" s="15"/>
    </row>
    <row r="1278" spans="1:10" ht="18" customHeight="1" thickBot="1" x14ac:dyDescent="0.35">
      <c r="A1278" s="15"/>
      <c r="B1278" s="15"/>
      <c r="C1278" s="15"/>
      <c r="D1278" s="15"/>
      <c r="E1278" s="727"/>
      <c r="F1278" s="15"/>
      <c r="G1278" s="15"/>
      <c r="H1278" s="58" t="str">
        <f t="array" ref="H1278">IF(ISERROR(INDEX(גיליון3!$U$14:$X$28,MATCH('דיווח פרטני'!G1278,גיליון3!$T$14:$T$28,0),MATCH('דיווח פרטני'!C1278,גיליון3!$U$13:$X$13,0)))," ",INDEX(גיליון3!$U$14:$X$28,MATCH('דיווח פרטני'!G1278,גיליון3!$T$14:$T$28,0),MATCH('דיווח פרטני'!C1278,גיליון3!$U$13:$X$13,0)))</f>
        <v xml:space="preserve"> </v>
      </c>
      <c r="I1278" s="15"/>
      <c r="J1278" s="15"/>
    </row>
    <row r="1279" spans="1:10" ht="18" customHeight="1" thickBot="1" x14ac:dyDescent="0.35">
      <c r="A1279" s="15"/>
      <c r="B1279" s="15"/>
      <c r="C1279" s="15"/>
      <c r="D1279" s="15"/>
      <c r="E1279" s="727"/>
      <c r="F1279" s="15"/>
      <c r="G1279" s="15"/>
      <c r="H1279" s="58" t="str">
        <f t="array" ref="H1279">IF(ISERROR(INDEX(גיליון3!$U$14:$X$28,MATCH('דיווח פרטני'!G1279,גיליון3!$T$14:$T$28,0),MATCH('דיווח פרטני'!C1279,גיליון3!$U$13:$X$13,0)))," ",INDEX(גיליון3!$U$14:$X$28,MATCH('דיווח פרטני'!G1279,גיליון3!$T$14:$T$28,0),MATCH('דיווח פרטני'!C1279,גיליון3!$U$13:$X$13,0)))</f>
        <v xml:space="preserve"> </v>
      </c>
      <c r="I1279" s="15"/>
      <c r="J1279" s="15"/>
    </row>
    <row r="1280" spans="1:10" ht="18" customHeight="1" thickBot="1" x14ac:dyDescent="0.35">
      <c r="A1280" s="15"/>
      <c r="B1280" s="15"/>
      <c r="C1280" s="15"/>
      <c r="D1280" s="15"/>
      <c r="E1280" s="727"/>
      <c r="F1280" s="15"/>
      <c r="G1280" s="15"/>
      <c r="H1280" s="58" t="str">
        <f t="array" ref="H1280">IF(ISERROR(INDEX(גיליון3!$U$14:$X$28,MATCH('דיווח פרטני'!G1280,גיליון3!$T$14:$T$28,0),MATCH('דיווח פרטני'!C1280,גיליון3!$U$13:$X$13,0)))," ",INDEX(גיליון3!$U$14:$X$28,MATCH('דיווח פרטני'!G1280,גיליון3!$T$14:$T$28,0),MATCH('דיווח פרטני'!C1280,גיליון3!$U$13:$X$13,0)))</f>
        <v xml:space="preserve"> </v>
      </c>
      <c r="I1280" s="15"/>
      <c r="J1280" s="15"/>
    </row>
    <row r="1281" spans="1:10" ht="18" customHeight="1" thickBot="1" x14ac:dyDescent="0.35">
      <c r="A1281" s="15"/>
      <c r="B1281" s="15"/>
      <c r="C1281" s="15"/>
      <c r="D1281" s="15"/>
      <c r="E1281" s="727"/>
      <c r="F1281" s="15"/>
      <c r="G1281" s="15"/>
      <c r="H1281" s="58" t="str">
        <f t="array" ref="H1281">IF(ISERROR(INDEX(גיליון3!$U$14:$X$28,MATCH('דיווח פרטני'!G1281,גיליון3!$T$14:$T$28,0),MATCH('דיווח פרטני'!C1281,גיליון3!$U$13:$X$13,0)))," ",INDEX(גיליון3!$U$14:$X$28,MATCH('דיווח פרטני'!G1281,גיליון3!$T$14:$T$28,0),MATCH('דיווח פרטני'!C1281,גיליון3!$U$13:$X$13,0)))</f>
        <v xml:space="preserve"> </v>
      </c>
      <c r="I1281" s="15"/>
      <c r="J1281" s="15"/>
    </row>
    <row r="1282" spans="1:10" ht="18" customHeight="1" thickBot="1" x14ac:dyDescent="0.35">
      <c r="A1282" s="15"/>
      <c r="B1282" s="15"/>
      <c r="C1282" s="15"/>
      <c r="D1282" s="15"/>
      <c r="E1282" s="727"/>
      <c r="F1282" s="15"/>
      <c r="G1282" s="15"/>
      <c r="H1282" s="58" t="str">
        <f t="array" ref="H1282">IF(ISERROR(INDEX(גיליון3!$U$14:$X$28,MATCH('דיווח פרטני'!G1282,גיליון3!$T$14:$T$28,0),MATCH('דיווח פרטני'!C1282,גיליון3!$U$13:$X$13,0)))," ",INDEX(גיליון3!$U$14:$X$28,MATCH('דיווח פרטני'!G1282,גיליון3!$T$14:$T$28,0),MATCH('דיווח פרטני'!C1282,גיליון3!$U$13:$X$13,0)))</f>
        <v xml:space="preserve"> </v>
      </c>
      <c r="I1282" s="15"/>
      <c r="J1282" s="15"/>
    </row>
    <row r="1283" spans="1:10" ht="18" customHeight="1" thickBot="1" x14ac:dyDescent="0.35">
      <c r="A1283" s="15"/>
      <c r="B1283" s="15"/>
      <c r="C1283" s="15"/>
      <c r="D1283" s="15"/>
      <c r="E1283" s="727"/>
      <c r="F1283" s="15"/>
      <c r="G1283" s="15"/>
      <c r="H1283" s="58" t="str">
        <f t="array" ref="H1283">IF(ISERROR(INDEX(גיליון3!$U$14:$X$28,MATCH('דיווח פרטני'!G1283,גיליון3!$T$14:$T$28,0),MATCH('דיווח פרטני'!C1283,גיליון3!$U$13:$X$13,0)))," ",INDEX(גיליון3!$U$14:$X$28,MATCH('דיווח פרטני'!G1283,גיליון3!$T$14:$T$28,0),MATCH('דיווח פרטני'!C1283,גיליון3!$U$13:$X$13,0)))</f>
        <v xml:space="preserve"> </v>
      </c>
      <c r="I1283" s="15"/>
      <c r="J1283" s="15"/>
    </row>
    <row r="1284" spans="1:10" ht="18" customHeight="1" thickBot="1" x14ac:dyDescent="0.35">
      <c r="A1284" s="15"/>
      <c r="B1284" s="15"/>
      <c r="C1284" s="15"/>
      <c r="D1284" s="15"/>
      <c r="E1284" s="727"/>
      <c r="F1284" s="15"/>
      <c r="G1284" s="15"/>
      <c r="H1284" s="58" t="str">
        <f t="array" ref="H1284">IF(ISERROR(INDEX(גיליון3!$U$14:$X$28,MATCH('דיווח פרטני'!G1284,גיליון3!$T$14:$T$28,0),MATCH('דיווח פרטני'!C1284,גיליון3!$U$13:$X$13,0)))," ",INDEX(גיליון3!$U$14:$X$28,MATCH('דיווח פרטני'!G1284,גיליון3!$T$14:$T$28,0),MATCH('דיווח פרטני'!C1284,גיליון3!$U$13:$X$13,0)))</f>
        <v xml:space="preserve"> </v>
      </c>
      <c r="I1284" s="15"/>
      <c r="J1284" s="15"/>
    </row>
    <row r="1285" spans="1:10" ht="18" customHeight="1" thickBot="1" x14ac:dyDescent="0.35">
      <c r="A1285" s="15"/>
      <c r="B1285" s="15"/>
      <c r="C1285" s="15"/>
      <c r="D1285" s="15"/>
      <c r="E1285" s="727"/>
      <c r="F1285" s="15"/>
      <c r="G1285" s="15"/>
      <c r="H1285" s="58" t="str">
        <f t="array" ref="H1285">IF(ISERROR(INDEX(גיליון3!$U$14:$X$28,MATCH('דיווח פרטני'!G1285,גיליון3!$T$14:$T$28,0),MATCH('דיווח פרטני'!C1285,גיליון3!$U$13:$X$13,0)))," ",INDEX(גיליון3!$U$14:$X$28,MATCH('דיווח פרטני'!G1285,גיליון3!$T$14:$T$28,0),MATCH('דיווח פרטני'!C1285,גיליון3!$U$13:$X$13,0)))</f>
        <v xml:space="preserve"> </v>
      </c>
      <c r="I1285" s="15"/>
      <c r="J1285" s="15"/>
    </row>
    <row r="1286" spans="1:10" ht="18" customHeight="1" thickBot="1" x14ac:dyDescent="0.35">
      <c r="A1286" s="15"/>
      <c r="B1286" s="15"/>
      <c r="C1286" s="15"/>
      <c r="D1286" s="15"/>
      <c r="E1286" s="727"/>
      <c r="F1286" s="15"/>
      <c r="G1286" s="15"/>
      <c r="H1286" s="58" t="str">
        <f t="array" ref="H1286">IF(ISERROR(INDEX(גיליון3!$U$14:$X$28,MATCH('דיווח פרטני'!G1286,גיליון3!$T$14:$T$28,0),MATCH('דיווח פרטני'!C1286,גיליון3!$U$13:$X$13,0)))," ",INDEX(גיליון3!$U$14:$X$28,MATCH('דיווח פרטני'!G1286,גיליון3!$T$14:$T$28,0),MATCH('דיווח פרטני'!C1286,גיליון3!$U$13:$X$13,0)))</f>
        <v xml:space="preserve"> </v>
      </c>
      <c r="I1286" s="15"/>
      <c r="J1286" s="15"/>
    </row>
    <row r="1287" spans="1:10" ht="18" customHeight="1" thickBot="1" x14ac:dyDescent="0.35">
      <c r="A1287" s="15"/>
      <c r="B1287" s="15"/>
      <c r="C1287" s="15"/>
      <c r="D1287" s="15"/>
      <c r="E1287" s="727"/>
      <c r="F1287" s="15"/>
      <c r="G1287" s="15"/>
      <c r="H1287" s="58" t="str">
        <f t="array" ref="H1287">IF(ISERROR(INDEX(גיליון3!$U$14:$X$28,MATCH('דיווח פרטני'!G1287,גיליון3!$T$14:$T$28,0),MATCH('דיווח פרטני'!C1287,גיליון3!$U$13:$X$13,0)))," ",INDEX(גיליון3!$U$14:$X$28,MATCH('דיווח פרטני'!G1287,גיליון3!$T$14:$T$28,0),MATCH('דיווח פרטני'!C1287,גיליון3!$U$13:$X$13,0)))</f>
        <v xml:space="preserve"> </v>
      </c>
      <c r="I1287" s="15"/>
      <c r="J1287" s="15"/>
    </row>
    <row r="1288" spans="1:10" ht="18" customHeight="1" thickBot="1" x14ac:dyDescent="0.35">
      <c r="A1288" s="15"/>
      <c r="B1288" s="15"/>
      <c r="C1288" s="15"/>
      <c r="D1288" s="15"/>
      <c r="E1288" s="727"/>
      <c r="F1288" s="15"/>
      <c r="G1288" s="15"/>
      <c r="H1288" s="58" t="str">
        <f t="array" ref="H1288">IF(ISERROR(INDEX(גיליון3!$U$14:$X$28,MATCH('דיווח פרטני'!G1288,גיליון3!$T$14:$T$28,0),MATCH('דיווח פרטני'!C1288,גיליון3!$U$13:$X$13,0)))," ",INDEX(גיליון3!$U$14:$X$28,MATCH('דיווח פרטני'!G1288,גיליון3!$T$14:$T$28,0),MATCH('דיווח פרטני'!C1288,גיליון3!$U$13:$X$13,0)))</f>
        <v xml:space="preserve"> </v>
      </c>
      <c r="I1288" s="15"/>
      <c r="J1288" s="15"/>
    </row>
    <row r="1289" spans="1:10" ht="18" customHeight="1" thickBot="1" x14ac:dyDescent="0.35">
      <c r="A1289" s="15"/>
      <c r="B1289" s="15"/>
      <c r="C1289" s="15"/>
      <c r="D1289" s="15"/>
      <c r="E1289" s="727"/>
      <c r="F1289" s="15"/>
      <c r="G1289" s="15"/>
      <c r="H1289" s="58" t="str">
        <f t="array" ref="H1289">IF(ISERROR(INDEX(גיליון3!$U$14:$X$28,MATCH('דיווח פרטני'!G1289,גיליון3!$T$14:$T$28,0),MATCH('דיווח פרטני'!C1289,גיליון3!$U$13:$X$13,0)))," ",INDEX(גיליון3!$U$14:$X$28,MATCH('דיווח פרטני'!G1289,גיליון3!$T$14:$T$28,0),MATCH('דיווח פרטני'!C1289,גיליון3!$U$13:$X$13,0)))</f>
        <v xml:space="preserve"> </v>
      </c>
      <c r="I1289" s="15"/>
      <c r="J1289" s="15"/>
    </row>
    <row r="1290" spans="1:10" ht="18" customHeight="1" thickBot="1" x14ac:dyDescent="0.35">
      <c r="A1290" s="15"/>
      <c r="B1290" s="15"/>
      <c r="C1290" s="15"/>
      <c r="D1290" s="15"/>
      <c r="E1290" s="727"/>
      <c r="F1290" s="15"/>
      <c r="G1290" s="15"/>
      <c r="H1290" s="58" t="str">
        <f t="array" ref="H1290">IF(ISERROR(INDEX(גיליון3!$U$14:$X$28,MATCH('דיווח פרטני'!G1290,גיליון3!$T$14:$T$28,0),MATCH('דיווח פרטני'!C1290,גיליון3!$U$13:$X$13,0)))," ",INDEX(גיליון3!$U$14:$X$28,MATCH('דיווח פרטני'!G1290,גיליון3!$T$14:$T$28,0),MATCH('דיווח פרטני'!C1290,גיליון3!$U$13:$X$13,0)))</f>
        <v xml:space="preserve"> </v>
      </c>
      <c r="I1290" s="15"/>
      <c r="J1290" s="15"/>
    </row>
    <row r="1291" spans="1:10" ht="18" customHeight="1" thickBot="1" x14ac:dyDescent="0.35">
      <c r="A1291" s="15"/>
      <c r="B1291" s="15"/>
      <c r="C1291" s="15"/>
      <c r="D1291" s="15"/>
      <c r="E1291" s="727"/>
      <c r="F1291" s="15"/>
      <c r="G1291" s="15"/>
      <c r="H1291" s="58" t="str">
        <f t="array" ref="H1291">IF(ISERROR(INDEX(גיליון3!$U$14:$X$28,MATCH('דיווח פרטני'!G1291,גיליון3!$T$14:$T$28,0),MATCH('דיווח פרטני'!C1291,גיליון3!$U$13:$X$13,0)))," ",INDEX(גיליון3!$U$14:$X$28,MATCH('דיווח פרטני'!G1291,גיליון3!$T$14:$T$28,0),MATCH('דיווח פרטני'!C1291,גיליון3!$U$13:$X$13,0)))</f>
        <v xml:space="preserve"> </v>
      </c>
      <c r="I1291" s="15"/>
      <c r="J1291" s="15"/>
    </row>
    <row r="1292" spans="1:10" ht="18" customHeight="1" thickBot="1" x14ac:dyDescent="0.35">
      <c r="A1292" s="15"/>
      <c r="B1292" s="15"/>
      <c r="C1292" s="15"/>
      <c r="D1292" s="15"/>
      <c r="E1292" s="727"/>
      <c r="F1292" s="15"/>
      <c r="G1292" s="15"/>
      <c r="H1292" s="58" t="str">
        <f t="array" ref="H1292">IF(ISERROR(INDEX(גיליון3!$U$14:$X$28,MATCH('דיווח פרטני'!G1292,גיליון3!$T$14:$T$28,0),MATCH('דיווח פרטני'!C1292,גיליון3!$U$13:$X$13,0)))," ",INDEX(גיליון3!$U$14:$X$28,MATCH('דיווח פרטני'!G1292,גיליון3!$T$14:$T$28,0),MATCH('דיווח פרטני'!C1292,גיליון3!$U$13:$X$13,0)))</f>
        <v xml:space="preserve"> </v>
      </c>
      <c r="I1292" s="15"/>
      <c r="J1292" s="15"/>
    </row>
    <row r="1293" spans="1:10" ht="18" customHeight="1" thickBot="1" x14ac:dyDescent="0.35">
      <c r="A1293" s="15"/>
      <c r="B1293" s="15"/>
      <c r="C1293" s="15"/>
      <c r="D1293" s="15"/>
      <c r="E1293" s="727"/>
      <c r="F1293" s="15"/>
      <c r="G1293" s="15"/>
      <c r="H1293" s="58" t="str">
        <f t="array" ref="H1293">IF(ISERROR(INDEX(גיליון3!$U$14:$X$28,MATCH('דיווח פרטני'!G1293,גיליון3!$T$14:$T$28,0),MATCH('דיווח פרטני'!C1293,גיליון3!$U$13:$X$13,0)))," ",INDEX(גיליון3!$U$14:$X$28,MATCH('דיווח פרטני'!G1293,גיליון3!$T$14:$T$28,0),MATCH('דיווח פרטני'!C1293,גיליון3!$U$13:$X$13,0)))</f>
        <v xml:space="preserve"> </v>
      </c>
      <c r="I1293" s="15"/>
      <c r="J1293" s="15"/>
    </row>
    <row r="1294" spans="1:10" ht="18" customHeight="1" thickBot="1" x14ac:dyDescent="0.35">
      <c r="A1294" s="15"/>
      <c r="B1294" s="15"/>
      <c r="C1294" s="15"/>
      <c r="D1294" s="15"/>
      <c r="E1294" s="727"/>
      <c r="F1294" s="15"/>
      <c r="G1294" s="15"/>
      <c r="H1294" s="58" t="str">
        <f t="array" ref="H1294">IF(ISERROR(INDEX(גיליון3!$U$14:$X$28,MATCH('דיווח פרטני'!G1294,גיליון3!$T$14:$T$28,0),MATCH('דיווח פרטני'!C1294,גיליון3!$U$13:$X$13,0)))," ",INDEX(גיליון3!$U$14:$X$28,MATCH('דיווח פרטני'!G1294,גיליון3!$T$14:$T$28,0),MATCH('דיווח פרטני'!C1294,גיליון3!$U$13:$X$13,0)))</f>
        <v xml:space="preserve"> </v>
      </c>
      <c r="I1294" s="15"/>
      <c r="J1294" s="15"/>
    </row>
    <row r="1295" spans="1:10" ht="18" customHeight="1" thickBot="1" x14ac:dyDescent="0.35">
      <c r="A1295" s="15"/>
      <c r="B1295" s="15"/>
      <c r="C1295" s="15"/>
      <c r="D1295" s="15"/>
      <c r="E1295" s="727"/>
      <c r="F1295" s="15"/>
      <c r="G1295" s="15"/>
      <c r="H1295" s="58" t="str">
        <f t="array" ref="H1295">IF(ISERROR(INDEX(גיליון3!$U$14:$X$28,MATCH('דיווח פרטני'!G1295,גיליון3!$T$14:$T$28,0),MATCH('דיווח פרטני'!C1295,גיליון3!$U$13:$X$13,0)))," ",INDEX(גיליון3!$U$14:$X$28,MATCH('דיווח פרטני'!G1295,גיליון3!$T$14:$T$28,0),MATCH('דיווח פרטני'!C1295,גיליון3!$U$13:$X$13,0)))</f>
        <v xml:space="preserve"> </v>
      </c>
      <c r="I1295" s="15"/>
      <c r="J1295" s="15"/>
    </row>
    <row r="1296" spans="1:10" ht="18" customHeight="1" thickBot="1" x14ac:dyDescent="0.35">
      <c r="A1296" s="15"/>
      <c r="B1296" s="15"/>
      <c r="C1296" s="15"/>
      <c r="D1296" s="15"/>
      <c r="E1296" s="727"/>
      <c r="F1296" s="15"/>
      <c r="G1296" s="15"/>
      <c r="H1296" s="58" t="str">
        <f t="array" ref="H1296">IF(ISERROR(INDEX(גיליון3!$U$14:$X$28,MATCH('דיווח פרטני'!G1296,גיליון3!$T$14:$T$28,0),MATCH('דיווח פרטני'!C1296,גיליון3!$U$13:$X$13,0)))," ",INDEX(גיליון3!$U$14:$X$28,MATCH('דיווח פרטני'!G1296,גיליון3!$T$14:$T$28,0),MATCH('דיווח פרטני'!C1296,גיליון3!$U$13:$X$13,0)))</f>
        <v xml:space="preserve"> </v>
      </c>
      <c r="I1296" s="15"/>
      <c r="J1296" s="15"/>
    </row>
    <row r="1297" spans="1:10" ht="18" customHeight="1" thickBot="1" x14ac:dyDescent="0.35">
      <c r="A1297" s="15"/>
      <c r="B1297" s="15"/>
      <c r="C1297" s="15"/>
      <c r="D1297" s="15"/>
      <c r="E1297" s="727"/>
      <c r="F1297" s="15"/>
      <c r="G1297" s="15"/>
      <c r="H1297" s="58" t="str">
        <f t="array" ref="H1297">IF(ISERROR(INDEX(גיליון3!$U$14:$X$28,MATCH('דיווח פרטני'!G1297,גיליון3!$T$14:$T$28,0),MATCH('דיווח פרטני'!C1297,גיליון3!$U$13:$X$13,0)))," ",INDEX(גיליון3!$U$14:$X$28,MATCH('דיווח פרטני'!G1297,גיליון3!$T$14:$T$28,0),MATCH('דיווח פרטני'!C1297,גיליון3!$U$13:$X$13,0)))</f>
        <v xml:space="preserve"> </v>
      </c>
      <c r="I1297" s="15"/>
      <c r="J1297" s="15"/>
    </row>
    <row r="1298" spans="1:10" ht="18" customHeight="1" thickBot="1" x14ac:dyDescent="0.35">
      <c r="A1298" s="15"/>
      <c r="B1298" s="15"/>
      <c r="C1298" s="15"/>
      <c r="D1298" s="15"/>
      <c r="E1298" s="727"/>
      <c r="F1298" s="15"/>
      <c r="G1298" s="15"/>
      <c r="H1298" s="58" t="str">
        <f t="array" ref="H1298">IF(ISERROR(INDEX(גיליון3!$U$14:$X$28,MATCH('דיווח פרטני'!G1298,גיליון3!$T$14:$T$28,0),MATCH('דיווח פרטני'!C1298,גיליון3!$U$13:$X$13,0)))," ",INDEX(גיליון3!$U$14:$X$28,MATCH('דיווח פרטני'!G1298,גיליון3!$T$14:$T$28,0),MATCH('דיווח פרטני'!C1298,גיליון3!$U$13:$X$13,0)))</f>
        <v xml:space="preserve"> </v>
      </c>
      <c r="I1298" s="15"/>
      <c r="J1298" s="15"/>
    </row>
    <row r="1299" spans="1:10" ht="18" customHeight="1" thickBot="1" x14ac:dyDescent="0.35">
      <c r="A1299" s="15"/>
      <c r="B1299" s="15"/>
      <c r="C1299" s="15"/>
      <c r="D1299" s="15"/>
      <c r="E1299" s="727"/>
      <c r="F1299" s="15"/>
      <c r="G1299" s="15"/>
      <c r="H1299" s="58" t="str">
        <f t="array" ref="H1299">IF(ISERROR(INDEX(גיליון3!$U$14:$X$28,MATCH('דיווח פרטני'!G1299,גיליון3!$T$14:$T$28,0),MATCH('דיווח פרטני'!C1299,גיליון3!$U$13:$X$13,0)))," ",INDEX(גיליון3!$U$14:$X$28,MATCH('דיווח פרטני'!G1299,גיליון3!$T$14:$T$28,0),MATCH('דיווח פרטני'!C1299,גיליון3!$U$13:$X$13,0)))</f>
        <v xml:space="preserve"> </v>
      </c>
      <c r="I1299" s="15"/>
      <c r="J1299" s="15"/>
    </row>
    <row r="1300" spans="1:10" ht="18" customHeight="1" thickBot="1" x14ac:dyDescent="0.35">
      <c r="A1300" s="15"/>
      <c r="B1300" s="15"/>
      <c r="C1300" s="15"/>
      <c r="D1300" s="15"/>
      <c r="E1300" s="727"/>
      <c r="F1300" s="15"/>
      <c r="G1300" s="15"/>
      <c r="H1300" s="58" t="str">
        <f t="array" ref="H1300">IF(ISERROR(INDEX(גיליון3!$U$14:$X$28,MATCH('דיווח פרטני'!G1300,גיליון3!$T$14:$T$28,0),MATCH('דיווח פרטני'!C1300,גיליון3!$U$13:$X$13,0)))," ",INDEX(גיליון3!$U$14:$X$28,MATCH('דיווח פרטני'!G1300,גיליון3!$T$14:$T$28,0),MATCH('דיווח פרטני'!C1300,גיליון3!$U$13:$X$13,0)))</f>
        <v xml:space="preserve"> </v>
      </c>
      <c r="I1300" s="15"/>
      <c r="J1300" s="15"/>
    </row>
    <row r="1301" spans="1:10" ht="18" customHeight="1" thickBot="1" x14ac:dyDescent="0.35">
      <c r="A1301" s="15"/>
      <c r="B1301" s="15"/>
      <c r="C1301" s="15"/>
      <c r="D1301" s="15"/>
      <c r="E1301" s="727"/>
      <c r="F1301" s="15"/>
      <c r="G1301" s="15"/>
      <c r="H1301" s="58" t="str">
        <f t="array" ref="H1301">IF(ISERROR(INDEX(גיליון3!$U$14:$X$28,MATCH('דיווח פרטני'!G1301,גיליון3!$T$14:$T$28,0),MATCH('דיווח פרטני'!C1301,גיליון3!$U$13:$X$13,0)))," ",INDEX(גיליון3!$U$14:$X$28,MATCH('דיווח פרטני'!G1301,גיליון3!$T$14:$T$28,0),MATCH('דיווח פרטני'!C1301,גיליון3!$U$13:$X$13,0)))</f>
        <v xml:space="preserve"> </v>
      </c>
      <c r="I1301" s="15"/>
      <c r="J1301" s="15"/>
    </row>
    <row r="1302" spans="1:10" ht="18" customHeight="1" thickBot="1" x14ac:dyDescent="0.35">
      <c r="A1302" s="15"/>
      <c r="B1302" s="15"/>
      <c r="C1302" s="15"/>
      <c r="D1302" s="15"/>
      <c r="E1302" s="727"/>
      <c r="F1302" s="15"/>
      <c r="G1302" s="15"/>
      <c r="H1302" s="58" t="str">
        <f t="array" ref="H1302">IF(ISERROR(INDEX(גיליון3!$U$14:$X$28,MATCH('דיווח פרטני'!G1302,גיליון3!$T$14:$T$28,0),MATCH('דיווח פרטני'!C1302,גיליון3!$U$13:$X$13,0)))," ",INDEX(גיליון3!$U$14:$X$28,MATCH('דיווח פרטני'!G1302,גיליון3!$T$14:$T$28,0),MATCH('דיווח פרטני'!C1302,גיליון3!$U$13:$X$13,0)))</f>
        <v xml:space="preserve"> </v>
      </c>
      <c r="I1302" s="15"/>
      <c r="J1302" s="15"/>
    </row>
    <row r="1303" spans="1:10" ht="18" customHeight="1" thickBot="1" x14ac:dyDescent="0.35">
      <c r="A1303" s="15"/>
      <c r="B1303" s="15"/>
      <c r="C1303" s="15"/>
      <c r="D1303" s="15"/>
      <c r="E1303" s="727"/>
      <c r="F1303" s="15"/>
      <c r="G1303" s="15"/>
      <c r="H1303" s="58" t="str">
        <f t="array" ref="H1303">IF(ISERROR(INDEX(גיליון3!$U$14:$X$28,MATCH('דיווח פרטני'!G1303,גיליון3!$T$14:$T$28,0),MATCH('דיווח פרטני'!C1303,גיליון3!$U$13:$X$13,0)))," ",INDEX(גיליון3!$U$14:$X$28,MATCH('דיווח פרטני'!G1303,גיליון3!$T$14:$T$28,0),MATCH('דיווח פרטני'!C1303,גיליון3!$U$13:$X$13,0)))</f>
        <v xml:space="preserve"> </v>
      </c>
      <c r="I1303" s="15"/>
      <c r="J1303" s="15"/>
    </row>
    <row r="1304" spans="1:10" ht="18" customHeight="1" thickBot="1" x14ac:dyDescent="0.35">
      <c r="A1304" s="15"/>
      <c r="B1304" s="15"/>
      <c r="C1304" s="15"/>
      <c r="D1304" s="15"/>
      <c r="E1304" s="727"/>
      <c r="F1304" s="15"/>
      <c r="G1304" s="15"/>
      <c r="H1304" s="58" t="str">
        <f t="array" ref="H1304">IF(ISERROR(INDEX(גיליון3!$U$14:$X$28,MATCH('דיווח פרטני'!G1304,גיליון3!$T$14:$T$28,0),MATCH('דיווח פרטני'!C1304,גיליון3!$U$13:$X$13,0)))," ",INDEX(גיליון3!$U$14:$X$28,MATCH('דיווח פרטני'!G1304,גיליון3!$T$14:$T$28,0),MATCH('דיווח פרטני'!C1304,גיליון3!$U$13:$X$13,0)))</f>
        <v xml:space="preserve"> </v>
      </c>
      <c r="I1304" s="15"/>
      <c r="J1304" s="15"/>
    </row>
    <row r="1305" spans="1:10" ht="18" customHeight="1" thickBot="1" x14ac:dyDescent="0.35">
      <c r="A1305" s="15"/>
      <c r="B1305" s="15"/>
      <c r="C1305" s="15"/>
      <c r="D1305" s="15"/>
      <c r="E1305" s="727"/>
      <c r="F1305" s="15"/>
      <c r="G1305" s="15"/>
      <c r="H1305" s="58" t="str">
        <f t="array" ref="H1305">IF(ISERROR(INDEX(גיליון3!$U$14:$X$28,MATCH('דיווח פרטני'!G1305,גיליון3!$T$14:$T$28,0),MATCH('דיווח פרטני'!C1305,גיליון3!$U$13:$X$13,0)))," ",INDEX(גיליון3!$U$14:$X$28,MATCH('דיווח פרטני'!G1305,גיליון3!$T$14:$T$28,0),MATCH('דיווח פרטני'!C1305,גיליון3!$U$13:$X$13,0)))</f>
        <v xml:space="preserve"> </v>
      </c>
      <c r="I1305" s="15"/>
      <c r="J1305" s="15"/>
    </row>
    <row r="1306" spans="1:10" ht="18" customHeight="1" thickBot="1" x14ac:dyDescent="0.35">
      <c r="A1306" s="15"/>
      <c r="B1306" s="15"/>
      <c r="C1306" s="15"/>
      <c r="D1306" s="15"/>
      <c r="E1306" s="727"/>
      <c r="F1306" s="15"/>
      <c r="G1306" s="15"/>
      <c r="H1306" s="58" t="str">
        <f t="array" ref="H1306">IF(ISERROR(INDEX(גיליון3!$U$14:$X$28,MATCH('דיווח פרטני'!G1306,גיליון3!$T$14:$T$28,0),MATCH('דיווח פרטני'!C1306,גיליון3!$U$13:$X$13,0)))," ",INDEX(גיליון3!$U$14:$X$28,MATCH('דיווח פרטני'!G1306,גיליון3!$T$14:$T$28,0),MATCH('דיווח פרטני'!C1306,גיליון3!$U$13:$X$13,0)))</f>
        <v xml:space="preserve"> </v>
      </c>
      <c r="I1306" s="15"/>
      <c r="J1306" s="15"/>
    </row>
    <row r="1307" spans="1:10" ht="18" customHeight="1" thickBot="1" x14ac:dyDescent="0.35">
      <c r="A1307" s="15"/>
      <c r="B1307" s="15"/>
      <c r="C1307" s="15"/>
      <c r="D1307" s="15"/>
      <c r="E1307" s="727"/>
      <c r="F1307" s="15"/>
      <c r="G1307" s="15"/>
      <c r="H1307" s="58" t="str">
        <f t="array" ref="H1307">IF(ISERROR(INDEX(גיליון3!$U$14:$X$28,MATCH('דיווח פרטני'!G1307,גיליון3!$T$14:$T$28,0),MATCH('דיווח פרטני'!C1307,גיליון3!$U$13:$X$13,0)))," ",INDEX(גיליון3!$U$14:$X$28,MATCH('דיווח פרטני'!G1307,גיליון3!$T$14:$T$28,0),MATCH('דיווח פרטני'!C1307,גיליון3!$U$13:$X$13,0)))</f>
        <v xml:space="preserve"> </v>
      </c>
      <c r="I1307" s="15"/>
      <c r="J1307" s="15"/>
    </row>
    <row r="1308" spans="1:10" ht="18" customHeight="1" thickBot="1" x14ac:dyDescent="0.35">
      <c r="A1308" s="15"/>
      <c r="B1308" s="15"/>
      <c r="C1308" s="15"/>
      <c r="D1308" s="15"/>
      <c r="E1308" s="727"/>
      <c r="F1308" s="15"/>
      <c r="G1308" s="15"/>
      <c r="H1308" s="58" t="str">
        <f t="array" ref="H1308">IF(ISERROR(INDEX(גיליון3!$U$14:$X$28,MATCH('דיווח פרטני'!G1308,גיליון3!$T$14:$T$28,0),MATCH('דיווח פרטני'!C1308,גיליון3!$U$13:$X$13,0)))," ",INDEX(גיליון3!$U$14:$X$28,MATCH('דיווח פרטני'!G1308,גיליון3!$T$14:$T$28,0),MATCH('דיווח פרטני'!C1308,גיליון3!$U$13:$X$13,0)))</f>
        <v xml:space="preserve"> </v>
      </c>
      <c r="I1308" s="15"/>
      <c r="J1308" s="15"/>
    </row>
    <row r="1309" spans="1:10" ht="18" customHeight="1" thickBot="1" x14ac:dyDescent="0.35">
      <c r="A1309" s="15"/>
      <c r="B1309" s="15"/>
      <c r="C1309" s="15"/>
      <c r="D1309" s="15"/>
      <c r="E1309" s="727"/>
      <c r="F1309" s="15"/>
      <c r="G1309" s="15"/>
      <c r="H1309" s="58" t="str">
        <f t="array" ref="H1309">IF(ISERROR(INDEX(גיליון3!$U$14:$X$28,MATCH('דיווח פרטני'!G1309,גיליון3!$T$14:$T$28,0),MATCH('דיווח פרטני'!C1309,גיליון3!$U$13:$X$13,0)))," ",INDEX(גיליון3!$U$14:$X$28,MATCH('דיווח פרטני'!G1309,גיליון3!$T$14:$T$28,0),MATCH('דיווח פרטני'!C1309,גיליון3!$U$13:$X$13,0)))</f>
        <v xml:space="preserve"> </v>
      </c>
      <c r="I1309" s="15"/>
      <c r="J1309" s="15"/>
    </row>
    <row r="1310" spans="1:10" ht="18" customHeight="1" thickBot="1" x14ac:dyDescent="0.35">
      <c r="A1310" s="15"/>
      <c r="B1310" s="15"/>
      <c r="C1310" s="15"/>
      <c r="D1310" s="15"/>
      <c r="E1310" s="727"/>
      <c r="F1310" s="15"/>
      <c r="G1310" s="15"/>
      <c r="H1310" s="58" t="str">
        <f t="array" ref="H1310">IF(ISERROR(INDEX(גיליון3!$U$14:$X$28,MATCH('דיווח פרטני'!G1310,גיליון3!$T$14:$T$28,0),MATCH('דיווח פרטני'!C1310,גיליון3!$U$13:$X$13,0)))," ",INDEX(גיליון3!$U$14:$X$28,MATCH('דיווח פרטני'!G1310,גיליון3!$T$14:$T$28,0),MATCH('דיווח פרטני'!C1310,גיליון3!$U$13:$X$13,0)))</f>
        <v xml:space="preserve"> </v>
      </c>
      <c r="I1310" s="15"/>
      <c r="J1310" s="15"/>
    </row>
    <row r="1311" spans="1:10" ht="18" customHeight="1" thickBot="1" x14ac:dyDescent="0.35">
      <c r="A1311" s="15"/>
      <c r="B1311" s="15"/>
      <c r="C1311" s="15"/>
      <c r="D1311" s="15"/>
      <c r="E1311" s="727"/>
      <c r="F1311" s="15"/>
      <c r="G1311" s="15"/>
      <c r="H1311" s="58" t="str">
        <f t="array" ref="H1311">IF(ISERROR(INDEX(גיליון3!$U$14:$X$28,MATCH('דיווח פרטני'!G1311,גיליון3!$T$14:$T$28,0),MATCH('דיווח פרטני'!C1311,גיליון3!$U$13:$X$13,0)))," ",INDEX(גיליון3!$U$14:$X$28,MATCH('דיווח פרטני'!G1311,גיליון3!$T$14:$T$28,0),MATCH('דיווח פרטני'!C1311,גיליון3!$U$13:$X$13,0)))</f>
        <v xml:space="preserve"> </v>
      </c>
      <c r="I1311" s="15"/>
      <c r="J1311" s="15"/>
    </row>
    <row r="1312" spans="1:10" ht="18" customHeight="1" thickBot="1" x14ac:dyDescent="0.35">
      <c r="A1312" s="15"/>
      <c r="B1312" s="15"/>
      <c r="C1312" s="15"/>
      <c r="D1312" s="15"/>
      <c r="E1312" s="727"/>
      <c r="F1312" s="15"/>
      <c r="G1312" s="15"/>
      <c r="H1312" s="58" t="str">
        <f t="array" ref="H1312">IF(ISERROR(INDEX(גיליון3!$U$14:$X$28,MATCH('דיווח פרטני'!G1312,גיליון3!$T$14:$T$28,0),MATCH('דיווח פרטני'!C1312,גיליון3!$U$13:$X$13,0)))," ",INDEX(גיליון3!$U$14:$X$28,MATCH('דיווח פרטני'!G1312,גיליון3!$T$14:$T$28,0),MATCH('דיווח פרטני'!C1312,גיליון3!$U$13:$X$13,0)))</f>
        <v xml:space="preserve"> </v>
      </c>
      <c r="I1312" s="15"/>
      <c r="J1312" s="15"/>
    </row>
    <row r="1313" spans="1:10" ht="18" customHeight="1" thickBot="1" x14ac:dyDescent="0.35">
      <c r="A1313" s="15"/>
      <c r="B1313" s="15"/>
      <c r="C1313" s="15"/>
      <c r="D1313" s="15"/>
      <c r="E1313" s="727"/>
      <c r="F1313" s="15"/>
      <c r="G1313" s="15"/>
      <c r="H1313" s="58" t="str">
        <f t="array" ref="H1313">IF(ISERROR(INDEX(גיליון3!$U$14:$X$28,MATCH('דיווח פרטני'!G1313,גיליון3!$T$14:$T$28,0),MATCH('דיווח פרטני'!C1313,גיליון3!$U$13:$X$13,0)))," ",INDEX(גיליון3!$U$14:$X$28,MATCH('דיווח פרטני'!G1313,גיליון3!$T$14:$T$28,0),MATCH('דיווח פרטני'!C1313,גיליון3!$U$13:$X$13,0)))</f>
        <v xml:space="preserve"> </v>
      </c>
      <c r="I1313" s="15"/>
      <c r="J1313" s="15"/>
    </row>
    <row r="1314" spans="1:10" ht="18" customHeight="1" thickBot="1" x14ac:dyDescent="0.35">
      <c r="A1314" s="15"/>
      <c r="B1314" s="15"/>
      <c r="C1314" s="15"/>
      <c r="D1314" s="15"/>
      <c r="E1314" s="727"/>
      <c r="F1314" s="15"/>
      <c r="G1314" s="15"/>
      <c r="H1314" s="58" t="str">
        <f t="array" ref="H1314">IF(ISERROR(INDEX(גיליון3!$U$14:$X$28,MATCH('דיווח פרטני'!G1314,גיליון3!$T$14:$T$28,0),MATCH('דיווח פרטני'!C1314,גיליון3!$U$13:$X$13,0)))," ",INDEX(גיליון3!$U$14:$X$28,MATCH('דיווח פרטני'!G1314,גיליון3!$T$14:$T$28,0),MATCH('דיווח פרטני'!C1314,גיליון3!$U$13:$X$13,0)))</f>
        <v xml:space="preserve"> </v>
      </c>
      <c r="I1314" s="15"/>
      <c r="J1314" s="15"/>
    </row>
    <row r="1315" spans="1:10" ht="18" customHeight="1" thickBot="1" x14ac:dyDescent="0.35">
      <c r="A1315" s="15"/>
      <c r="B1315" s="15"/>
      <c r="C1315" s="15"/>
      <c r="D1315" s="15"/>
      <c r="E1315" s="727"/>
      <c r="F1315" s="15"/>
      <c r="G1315" s="15"/>
      <c r="H1315" s="58" t="str">
        <f t="array" ref="H1315">IF(ISERROR(INDEX(גיליון3!$U$14:$X$28,MATCH('דיווח פרטני'!G1315,גיליון3!$T$14:$T$28,0),MATCH('דיווח פרטני'!C1315,גיליון3!$U$13:$X$13,0)))," ",INDEX(גיליון3!$U$14:$X$28,MATCH('דיווח פרטני'!G1315,גיליון3!$T$14:$T$28,0),MATCH('דיווח פרטני'!C1315,גיליון3!$U$13:$X$13,0)))</f>
        <v xml:space="preserve"> </v>
      </c>
      <c r="I1315" s="15"/>
      <c r="J1315" s="15"/>
    </row>
    <row r="1316" spans="1:10" ht="18" customHeight="1" thickBot="1" x14ac:dyDescent="0.35">
      <c r="A1316" s="15"/>
      <c r="B1316" s="15"/>
      <c r="C1316" s="15"/>
      <c r="D1316" s="15"/>
      <c r="E1316" s="727"/>
      <c r="F1316" s="15"/>
      <c r="G1316" s="15"/>
      <c r="H1316" s="58" t="str">
        <f t="array" ref="H1316">IF(ISERROR(INDEX(גיליון3!$U$14:$X$28,MATCH('דיווח פרטני'!G1316,גיליון3!$T$14:$T$28,0),MATCH('דיווח פרטני'!C1316,גיליון3!$U$13:$X$13,0)))," ",INDEX(גיליון3!$U$14:$X$28,MATCH('דיווח פרטני'!G1316,גיליון3!$T$14:$T$28,0),MATCH('דיווח פרטני'!C1316,גיליון3!$U$13:$X$13,0)))</f>
        <v xml:space="preserve"> </v>
      </c>
      <c r="I1316" s="15"/>
      <c r="J1316" s="15"/>
    </row>
    <row r="1317" spans="1:10" ht="18" customHeight="1" thickBot="1" x14ac:dyDescent="0.35">
      <c r="A1317" s="15"/>
      <c r="B1317" s="15"/>
      <c r="C1317" s="15"/>
      <c r="D1317" s="15"/>
      <c r="E1317" s="727"/>
      <c r="F1317" s="15"/>
      <c r="G1317" s="15"/>
      <c r="H1317" s="58" t="str">
        <f t="array" ref="H1317">IF(ISERROR(INDEX(גיליון3!$U$14:$X$28,MATCH('דיווח פרטני'!G1317,גיליון3!$T$14:$T$28,0),MATCH('דיווח פרטני'!C1317,גיליון3!$U$13:$X$13,0)))," ",INDEX(גיליון3!$U$14:$X$28,MATCH('דיווח פרטני'!G1317,גיליון3!$T$14:$T$28,0),MATCH('דיווח פרטני'!C1317,גיליון3!$U$13:$X$13,0)))</f>
        <v xml:space="preserve"> </v>
      </c>
      <c r="I1317" s="15"/>
      <c r="J1317" s="15"/>
    </row>
    <row r="1318" spans="1:10" ht="18" customHeight="1" thickBot="1" x14ac:dyDescent="0.35">
      <c r="A1318" s="15"/>
      <c r="B1318" s="15"/>
      <c r="C1318" s="15"/>
      <c r="D1318" s="15"/>
      <c r="E1318" s="727"/>
      <c r="F1318" s="15"/>
      <c r="G1318" s="15"/>
      <c r="H1318" s="58" t="str">
        <f t="array" ref="H1318">IF(ISERROR(INDEX(גיליון3!$U$14:$X$28,MATCH('דיווח פרטני'!G1318,גיליון3!$T$14:$T$28,0),MATCH('דיווח פרטני'!C1318,גיליון3!$U$13:$X$13,0)))," ",INDEX(גיליון3!$U$14:$X$28,MATCH('דיווח פרטני'!G1318,גיליון3!$T$14:$T$28,0),MATCH('דיווח פרטני'!C1318,גיליון3!$U$13:$X$13,0)))</f>
        <v xml:space="preserve"> </v>
      </c>
      <c r="I1318" s="15"/>
      <c r="J1318" s="15"/>
    </row>
    <row r="1319" spans="1:10" ht="18" customHeight="1" thickBot="1" x14ac:dyDescent="0.35">
      <c r="A1319" s="15"/>
      <c r="B1319" s="15"/>
      <c r="C1319" s="15"/>
      <c r="D1319" s="15"/>
      <c r="E1319" s="727"/>
      <c r="F1319" s="15"/>
      <c r="G1319" s="15"/>
      <c r="H1319" s="58" t="str">
        <f t="array" ref="H1319">IF(ISERROR(INDEX(גיליון3!$U$14:$X$28,MATCH('דיווח פרטני'!G1319,גיליון3!$T$14:$T$28,0),MATCH('דיווח פרטני'!C1319,גיליון3!$U$13:$X$13,0)))," ",INDEX(גיליון3!$U$14:$X$28,MATCH('דיווח פרטני'!G1319,גיליון3!$T$14:$T$28,0),MATCH('דיווח פרטני'!C1319,גיליון3!$U$13:$X$13,0)))</f>
        <v xml:space="preserve"> </v>
      </c>
      <c r="I1319" s="15"/>
      <c r="J1319" s="15"/>
    </row>
    <row r="1320" spans="1:10" ht="18" customHeight="1" thickBot="1" x14ac:dyDescent="0.35">
      <c r="A1320" s="15"/>
      <c r="B1320" s="15"/>
      <c r="C1320" s="15"/>
      <c r="D1320" s="15"/>
      <c r="E1320" s="727"/>
      <c r="F1320" s="15"/>
      <c r="G1320" s="15"/>
      <c r="H1320" s="58" t="str">
        <f t="array" ref="H1320">IF(ISERROR(INDEX(גיליון3!$U$14:$X$28,MATCH('דיווח פרטני'!G1320,גיליון3!$T$14:$T$28,0),MATCH('דיווח פרטני'!C1320,גיליון3!$U$13:$X$13,0)))," ",INDEX(גיליון3!$U$14:$X$28,MATCH('דיווח פרטני'!G1320,גיליון3!$T$14:$T$28,0),MATCH('דיווח פרטני'!C1320,גיליון3!$U$13:$X$13,0)))</f>
        <v xml:space="preserve"> </v>
      </c>
      <c r="I1320" s="15"/>
      <c r="J1320" s="15"/>
    </row>
    <row r="1321" spans="1:10" ht="18" customHeight="1" thickBot="1" x14ac:dyDescent="0.35">
      <c r="A1321" s="15"/>
      <c r="B1321" s="15"/>
      <c r="C1321" s="15"/>
      <c r="D1321" s="15"/>
      <c r="E1321" s="727"/>
      <c r="F1321" s="15"/>
      <c r="G1321" s="15"/>
      <c r="H1321" s="58" t="str">
        <f t="array" ref="H1321">IF(ISERROR(INDEX(גיליון3!$U$14:$X$28,MATCH('דיווח פרטני'!G1321,גיליון3!$T$14:$T$28,0),MATCH('דיווח פרטני'!C1321,גיליון3!$U$13:$X$13,0)))," ",INDEX(גיליון3!$U$14:$X$28,MATCH('דיווח פרטני'!G1321,גיליון3!$T$14:$T$28,0),MATCH('דיווח פרטני'!C1321,גיליון3!$U$13:$X$13,0)))</f>
        <v xml:space="preserve"> </v>
      </c>
      <c r="I1321" s="15"/>
      <c r="J1321" s="15"/>
    </row>
    <row r="1322" spans="1:10" ht="18" customHeight="1" thickBot="1" x14ac:dyDescent="0.35">
      <c r="A1322" s="15"/>
      <c r="B1322" s="15"/>
      <c r="C1322" s="15"/>
      <c r="D1322" s="15"/>
      <c r="E1322" s="727"/>
      <c r="F1322" s="15"/>
      <c r="G1322" s="15"/>
      <c r="H1322" s="58" t="str">
        <f t="array" ref="H1322">IF(ISERROR(INDEX(גיליון3!$U$14:$X$28,MATCH('דיווח פרטני'!G1322,גיליון3!$T$14:$T$28,0),MATCH('דיווח פרטני'!C1322,גיליון3!$U$13:$X$13,0)))," ",INDEX(גיליון3!$U$14:$X$28,MATCH('דיווח פרטני'!G1322,גיליון3!$T$14:$T$28,0),MATCH('דיווח פרטני'!C1322,גיליון3!$U$13:$X$13,0)))</f>
        <v xml:space="preserve"> </v>
      </c>
      <c r="I1322" s="15"/>
      <c r="J1322" s="15"/>
    </row>
    <row r="1323" spans="1:10" ht="18" customHeight="1" thickBot="1" x14ac:dyDescent="0.35">
      <c r="A1323" s="15"/>
      <c r="B1323" s="15"/>
      <c r="C1323" s="15"/>
      <c r="D1323" s="15"/>
      <c r="E1323" s="727"/>
      <c r="F1323" s="15"/>
      <c r="G1323" s="15"/>
      <c r="H1323" s="58" t="str">
        <f t="array" ref="H1323">IF(ISERROR(INDEX(גיליון3!$U$14:$X$28,MATCH('דיווח פרטני'!G1323,גיליון3!$T$14:$T$28,0),MATCH('דיווח פרטני'!C1323,גיליון3!$U$13:$X$13,0)))," ",INDEX(גיליון3!$U$14:$X$28,MATCH('דיווח פרטני'!G1323,גיליון3!$T$14:$T$28,0),MATCH('דיווח פרטני'!C1323,גיליון3!$U$13:$X$13,0)))</f>
        <v xml:space="preserve"> </v>
      </c>
      <c r="I1323" s="15"/>
      <c r="J1323" s="15"/>
    </row>
    <row r="1324" spans="1:10" ht="18" customHeight="1" thickBot="1" x14ac:dyDescent="0.35">
      <c r="A1324" s="15"/>
      <c r="B1324" s="15"/>
      <c r="C1324" s="15"/>
      <c r="D1324" s="15"/>
      <c r="E1324" s="727"/>
      <c r="F1324" s="15"/>
      <c r="G1324" s="15"/>
      <c r="H1324" s="58" t="str">
        <f t="array" ref="H1324">IF(ISERROR(INDEX(גיליון3!$U$14:$X$28,MATCH('דיווח פרטני'!G1324,גיליון3!$T$14:$T$28,0),MATCH('דיווח פרטני'!C1324,גיליון3!$U$13:$X$13,0)))," ",INDEX(גיליון3!$U$14:$X$28,MATCH('דיווח פרטני'!G1324,גיליון3!$T$14:$T$28,0),MATCH('דיווח פרטני'!C1324,גיליון3!$U$13:$X$13,0)))</f>
        <v xml:space="preserve"> </v>
      </c>
      <c r="I1324" s="15"/>
      <c r="J1324" s="15"/>
    </row>
    <row r="1325" spans="1:10" ht="18" customHeight="1" thickBot="1" x14ac:dyDescent="0.35">
      <c r="A1325" s="15"/>
      <c r="B1325" s="15"/>
      <c r="C1325" s="15"/>
      <c r="D1325" s="15"/>
      <c r="E1325" s="727"/>
      <c r="F1325" s="15"/>
      <c r="G1325" s="15"/>
      <c r="H1325" s="58" t="str">
        <f t="array" ref="H1325">IF(ISERROR(INDEX(גיליון3!$U$14:$X$28,MATCH('דיווח פרטני'!G1325,גיליון3!$T$14:$T$28,0),MATCH('דיווח פרטני'!C1325,גיליון3!$U$13:$X$13,0)))," ",INDEX(גיליון3!$U$14:$X$28,MATCH('דיווח פרטני'!G1325,גיליון3!$T$14:$T$28,0),MATCH('דיווח פרטני'!C1325,גיליון3!$U$13:$X$13,0)))</f>
        <v xml:space="preserve"> </v>
      </c>
      <c r="I1325" s="15"/>
      <c r="J1325" s="15"/>
    </row>
    <row r="1326" spans="1:10" ht="18" customHeight="1" thickBot="1" x14ac:dyDescent="0.35">
      <c r="A1326" s="15"/>
      <c r="B1326" s="15"/>
      <c r="C1326" s="15"/>
      <c r="D1326" s="15"/>
      <c r="E1326" s="727"/>
      <c r="F1326" s="15"/>
      <c r="G1326" s="15"/>
      <c r="H1326" s="58" t="str">
        <f t="array" ref="H1326">IF(ISERROR(INDEX(גיליון3!$U$14:$X$28,MATCH('דיווח פרטני'!G1326,גיליון3!$T$14:$T$28,0),MATCH('דיווח פרטני'!C1326,גיליון3!$U$13:$X$13,0)))," ",INDEX(גיליון3!$U$14:$X$28,MATCH('דיווח פרטני'!G1326,גיליון3!$T$14:$T$28,0),MATCH('דיווח פרטני'!C1326,גיליון3!$U$13:$X$13,0)))</f>
        <v xml:space="preserve"> </v>
      </c>
      <c r="I1326" s="15"/>
      <c r="J1326" s="15"/>
    </row>
    <row r="1327" spans="1:10" ht="18" customHeight="1" thickBot="1" x14ac:dyDescent="0.35">
      <c r="A1327" s="15"/>
      <c r="B1327" s="15"/>
      <c r="C1327" s="15"/>
      <c r="D1327" s="15"/>
      <c r="E1327" s="727"/>
      <c r="F1327" s="15"/>
      <c r="G1327" s="15"/>
      <c r="H1327" s="58" t="str">
        <f t="array" ref="H1327">IF(ISERROR(INDEX(גיליון3!$U$14:$X$28,MATCH('דיווח פרטני'!G1327,גיליון3!$T$14:$T$28,0),MATCH('דיווח פרטני'!C1327,גיליון3!$U$13:$X$13,0)))," ",INDEX(גיליון3!$U$14:$X$28,MATCH('דיווח פרטני'!G1327,גיליון3!$T$14:$T$28,0),MATCH('דיווח פרטני'!C1327,גיליון3!$U$13:$X$13,0)))</f>
        <v xml:space="preserve"> </v>
      </c>
      <c r="I1327" s="15"/>
      <c r="J1327" s="15"/>
    </row>
    <row r="1328" spans="1:10" ht="18" customHeight="1" thickBot="1" x14ac:dyDescent="0.35">
      <c r="A1328" s="15"/>
      <c r="B1328" s="15"/>
      <c r="C1328" s="15"/>
      <c r="D1328" s="15"/>
      <c r="E1328" s="727"/>
      <c r="F1328" s="15"/>
      <c r="G1328" s="15"/>
      <c r="H1328" s="58" t="str">
        <f t="array" ref="H1328">IF(ISERROR(INDEX(גיליון3!$U$14:$X$28,MATCH('דיווח פרטני'!G1328,גיליון3!$T$14:$T$28,0),MATCH('דיווח פרטני'!C1328,גיליון3!$U$13:$X$13,0)))," ",INDEX(גיליון3!$U$14:$X$28,MATCH('דיווח פרטני'!G1328,גיליון3!$T$14:$T$28,0),MATCH('דיווח פרטני'!C1328,גיליון3!$U$13:$X$13,0)))</f>
        <v xml:space="preserve"> </v>
      </c>
      <c r="I1328" s="15"/>
      <c r="J1328" s="15"/>
    </row>
    <row r="1329" spans="1:10" ht="18" customHeight="1" thickBot="1" x14ac:dyDescent="0.35">
      <c r="A1329" s="15"/>
      <c r="B1329" s="15"/>
      <c r="C1329" s="15"/>
      <c r="D1329" s="15"/>
      <c r="E1329" s="727"/>
      <c r="F1329" s="15"/>
      <c r="G1329" s="15"/>
      <c r="H1329" s="58" t="str">
        <f t="array" ref="H1329">IF(ISERROR(INDEX(גיליון3!$U$14:$X$28,MATCH('דיווח פרטני'!G1329,גיליון3!$T$14:$T$28,0),MATCH('דיווח פרטני'!C1329,גיליון3!$U$13:$X$13,0)))," ",INDEX(גיליון3!$U$14:$X$28,MATCH('דיווח פרטני'!G1329,גיליון3!$T$14:$T$28,0),MATCH('דיווח פרטני'!C1329,גיליון3!$U$13:$X$13,0)))</f>
        <v xml:space="preserve"> </v>
      </c>
      <c r="I1329" s="15"/>
      <c r="J1329" s="15"/>
    </row>
    <row r="1330" spans="1:10" ht="18" customHeight="1" thickBot="1" x14ac:dyDescent="0.35">
      <c r="A1330" s="15"/>
      <c r="B1330" s="15"/>
      <c r="C1330" s="15"/>
      <c r="D1330" s="15"/>
      <c r="E1330" s="727"/>
      <c r="F1330" s="15"/>
      <c r="G1330" s="15"/>
      <c r="H1330" s="58" t="str">
        <f t="array" ref="H1330">IF(ISERROR(INDEX(גיליון3!$U$14:$X$28,MATCH('דיווח פרטני'!G1330,גיליון3!$T$14:$T$28,0),MATCH('דיווח פרטני'!C1330,גיליון3!$U$13:$X$13,0)))," ",INDEX(גיליון3!$U$14:$X$28,MATCH('דיווח פרטני'!G1330,גיליון3!$T$14:$T$28,0),MATCH('דיווח פרטני'!C1330,גיליון3!$U$13:$X$13,0)))</f>
        <v xml:space="preserve"> </v>
      </c>
      <c r="I1330" s="15"/>
      <c r="J1330" s="15"/>
    </row>
    <row r="1331" spans="1:10" ht="18" customHeight="1" thickBot="1" x14ac:dyDescent="0.35">
      <c r="A1331" s="15"/>
      <c r="B1331" s="15"/>
      <c r="C1331" s="15"/>
      <c r="D1331" s="15"/>
      <c r="E1331" s="727"/>
      <c r="F1331" s="15"/>
      <c r="G1331" s="15"/>
      <c r="H1331" s="58" t="str">
        <f t="array" ref="H1331">IF(ISERROR(INDEX(גיליון3!$U$14:$X$28,MATCH('דיווח פרטני'!G1331,גיליון3!$T$14:$T$28,0),MATCH('דיווח פרטני'!C1331,גיליון3!$U$13:$X$13,0)))," ",INDEX(גיליון3!$U$14:$X$28,MATCH('דיווח פרטני'!G1331,גיליון3!$T$14:$T$28,0),MATCH('דיווח פרטני'!C1331,גיליון3!$U$13:$X$13,0)))</f>
        <v xml:space="preserve"> </v>
      </c>
      <c r="I1331" s="15"/>
      <c r="J1331" s="15"/>
    </row>
    <row r="1332" spans="1:10" ht="18" customHeight="1" thickBot="1" x14ac:dyDescent="0.35">
      <c r="A1332" s="15"/>
      <c r="B1332" s="15"/>
      <c r="C1332" s="15"/>
      <c r="D1332" s="15"/>
      <c r="E1332" s="727"/>
      <c r="F1332" s="15"/>
      <c r="G1332" s="15"/>
      <c r="H1332" s="58" t="str">
        <f t="array" ref="H1332">IF(ISERROR(INDEX(גיליון3!$U$14:$X$28,MATCH('דיווח פרטני'!G1332,גיליון3!$T$14:$T$28,0),MATCH('דיווח פרטני'!C1332,גיליון3!$U$13:$X$13,0)))," ",INDEX(גיליון3!$U$14:$X$28,MATCH('דיווח פרטני'!G1332,גיליון3!$T$14:$T$28,0),MATCH('דיווח פרטני'!C1332,גיליון3!$U$13:$X$13,0)))</f>
        <v xml:space="preserve"> </v>
      </c>
      <c r="I1332" s="15"/>
      <c r="J1332" s="15"/>
    </row>
    <row r="1333" spans="1:10" ht="18" customHeight="1" thickBot="1" x14ac:dyDescent="0.35">
      <c r="A1333" s="15"/>
      <c r="B1333" s="15"/>
      <c r="C1333" s="15"/>
      <c r="D1333" s="15"/>
      <c r="E1333" s="727"/>
      <c r="F1333" s="15"/>
      <c r="G1333" s="15"/>
      <c r="H1333" s="58" t="str">
        <f t="array" ref="H1333">IF(ISERROR(INDEX(גיליון3!$U$14:$X$28,MATCH('דיווח פרטני'!G1333,גיליון3!$T$14:$T$28,0),MATCH('דיווח פרטני'!C1333,גיליון3!$U$13:$X$13,0)))," ",INDEX(גיליון3!$U$14:$X$28,MATCH('דיווח פרטני'!G1333,גיליון3!$T$14:$T$28,0),MATCH('דיווח פרטני'!C1333,גיליון3!$U$13:$X$13,0)))</f>
        <v xml:space="preserve"> </v>
      </c>
      <c r="I1333" s="15"/>
      <c r="J1333" s="15"/>
    </row>
    <row r="1334" spans="1:10" ht="18" customHeight="1" thickBot="1" x14ac:dyDescent="0.35">
      <c r="A1334" s="15"/>
      <c r="B1334" s="15"/>
      <c r="C1334" s="15"/>
      <c r="D1334" s="15"/>
      <c r="E1334" s="727"/>
      <c r="F1334" s="15"/>
      <c r="G1334" s="15"/>
      <c r="H1334" s="58" t="str">
        <f t="array" ref="H1334">IF(ISERROR(INDEX(גיליון3!$U$14:$X$28,MATCH('דיווח פרטני'!G1334,גיליון3!$T$14:$T$28,0),MATCH('דיווח פרטני'!C1334,גיליון3!$U$13:$X$13,0)))," ",INDEX(גיליון3!$U$14:$X$28,MATCH('דיווח פרטני'!G1334,גיליון3!$T$14:$T$28,0),MATCH('דיווח פרטני'!C1334,גיליון3!$U$13:$X$13,0)))</f>
        <v xml:space="preserve"> </v>
      </c>
      <c r="I1334" s="15"/>
      <c r="J1334" s="15"/>
    </row>
    <row r="1335" spans="1:10" ht="18" customHeight="1" thickBot="1" x14ac:dyDescent="0.35">
      <c r="A1335" s="15"/>
      <c r="B1335" s="15"/>
      <c r="C1335" s="15"/>
      <c r="D1335" s="15"/>
      <c r="E1335" s="727"/>
      <c r="F1335" s="15"/>
      <c r="G1335" s="15"/>
      <c r="H1335" s="58" t="str">
        <f t="array" ref="H1335">IF(ISERROR(INDEX(גיליון3!$U$14:$X$28,MATCH('דיווח פרטני'!G1335,גיליון3!$T$14:$T$28,0),MATCH('דיווח פרטני'!C1335,גיליון3!$U$13:$X$13,0)))," ",INDEX(גיליון3!$U$14:$X$28,MATCH('דיווח פרטני'!G1335,גיליון3!$T$14:$T$28,0),MATCH('דיווח פרטני'!C1335,גיליון3!$U$13:$X$13,0)))</f>
        <v xml:space="preserve"> </v>
      </c>
      <c r="I1335" s="15"/>
      <c r="J1335" s="15"/>
    </row>
    <row r="1336" spans="1:10" ht="18" customHeight="1" thickBot="1" x14ac:dyDescent="0.35">
      <c r="A1336" s="15"/>
      <c r="B1336" s="15"/>
      <c r="C1336" s="15"/>
      <c r="D1336" s="15"/>
      <c r="E1336" s="727"/>
      <c r="F1336" s="15"/>
      <c r="G1336" s="15"/>
      <c r="H1336" s="58" t="str">
        <f t="array" ref="H1336">IF(ISERROR(INDEX(גיליון3!$U$14:$X$28,MATCH('דיווח פרטני'!G1336,גיליון3!$T$14:$T$28,0),MATCH('דיווח פרטני'!C1336,גיליון3!$U$13:$X$13,0)))," ",INDEX(גיליון3!$U$14:$X$28,MATCH('דיווח פרטני'!G1336,גיליון3!$T$14:$T$28,0),MATCH('דיווח פרטני'!C1336,גיליון3!$U$13:$X$13,0)))</f>
        <v xml:space="preserve"> </v>
      </c>
      <c r="I1336" s="15"/>
      <c r="J1336" s="15"/>
    </row>
    <row r="1337" spans="1:10" ht="18" customHeight="1" thickBot="1" x14ac:dyDescent="0.35">
      <c r="A1337" s="15"/>
      <c r="B1337" s="15"/>
      <c r="C1337" s="15"/>
      <c r="D1337" s="15"/>
      <c r="E1337" s="727"/>
      <c r="F1337" s="15"/>
      <c r="G1337" s="15"/>
      <c r="H1337" s="58" t="str">
        <f t="array" ref="H1337">IF(ISERROR(INDEX(גיליון3!$U$14:$X$28,MATCH('דיווח פרטני'!G1337,גיליון3!$T$14:$T$28,0),MATCH('דיווח פרטני'!C1337,גיליון3!$U$13:$X$13,0)))," ",INDEX(גיליון3!$U$14:$X$28,MATCH('דיווח פרטני'!G1337,גיליון3!$T$14:$T$28,0),MATCH('דיווח פרטני'!C1337,גיליון3!$U$13:$X$13,0)))</f>
        <v xml:space="preserve"> </v>
      </c>
      <c r="I1337" s="15"/>
      <c r="J1337" s="15"/>
    </row>
    <row r="1338" spans="1:10" ht="18" customHeight="1" thickBot="1" x14ac:dyDescent="0.35">
      <c r="A1338" s="15"/>
      <c r="B1338" s="15"/>
      <c r="C1338" s="15"/>
      <c r="D1338" s="15"/>
      <c r="E1338" s="727"/>
      <c r="F1338" s="15"/>
      <c r="G1338" s="15"/>
      <c r="H1338" s="58" t="str">
        <f t="array" ref="H1338">IF(ISERROR(INDEX(גיליון3!$U$14:$X$28,MATCH('דיווח פרטני'!G1338,גיליון3!$T$14:$T$28,0),MATCH('דיווח פרטני'!C1338,גיליון3!$U$13:$X$13,0)))," ",INDEX(גיליון3!$U$14:$X$28,MATCH('דיווח פרטני'!G1338,גיליון3!$T$14:$T$28,0),MATCH('דיווח פרטני'!C1338,גיליון3!$U$13:$X$13,0)))</f>
        <v xml:space="preserve"> </v>
      </c>
      <c r="I1338" s="15"/>
      <c r="J1338" s="15"/>
    </row>
    <row r="1339" spans="1:10" ht="18" customHeight="1" thickBot="1" x14ac:dyDescent="0.35">
      <c r="A1339" s="15"/>
      <c r="B1339" s="15"/>
      <c r="C1339" s="15"/>
      <c r="D1339" s="15"/>
      <c r="E1339" s="727"/>
      <c r="F1339" s="15"/>
      <c r="G1339" s="15"/>
      <c r="H1339" s="58" t="str">
        <f t="array" ref="H1339">IF(ISERROR(INDEX(גיליון3!$U$14:$X$28,MATCH('דיווח פרטני'!G1339,גיליון3!$T$14:$T$28,0),MATCH('דיווח פרטני'!C1339,גיליון3!$U$13:$X$13,0)))," ",INDEX(גיליון3!$U$14:$X$28,MATCH('דיווח פרטני'!G1339,גיליון3!$T$14:$T$28,0),MATCH('דיווח פרטני'!C1339,גיליון3!$U$13:$X$13,0)))</f>
        <v xml:space="preserve"> </v>
      </c>
      <c r="I1339" s="15"/>
      <c r="J1339" s="15"/>
    </row>
    <row r="1340" spans="1:10" ht="18" customHeight="1" thickBot="1" x14ac:dyDescent="0.35">
      <c r="A1340" s="15"/>
      <c r="B1340" s="15"/>
      <c r="C1340" s="15"/>
      <c r="D1340" s="15"/>
      <c r="E1340" s="727"/>
      <c r="F1340" s="15"/>
      <c r="G1340" s="15"/>
      <c r="H1340" s="58" t="str">
        <f t="array" ref="H1340">IF(ISERROR(INDEX(גיליון3!$U$14:$X$28,MATCH('דיווח פרטני'!G1340,גיליון3!$T$14:$T$28,0),MATCH('דיווח פרטני'!C1340,גיליון3!$U$13:$X$13,0)))," ",INDEX(גיליון3!$U$14:$X$28,MATCH('דיווח פרטני'!G1340,גיליון3!$T$14:$T$28,0),MATCH('דיווח פרטני'!C1340,גיליון3!$U$13:$X$13,0)))</f>
        <v xml:space="preserve"> </v>
      </c>
      <c r="I1340" s="15"/>
      <c r="J1340" s="15"/>
    </row>
    <row r="1341" spans="1:10" ht="18" customHeight="1" thickBot="1" x14ac:dyDescent="0.35">
      <c r="A1341" s="15"/>
      <c r="B1341" s="15"/>
      <c r="C1341" s="15"/>
      <c r="D1341" s="15"/>
      <c r="E1341" s="727"/>
      <c r="F1341" s="15"/>
      <c r="G1341" s="15"/>
      <c r="H1341" s="58" t="str">
        <f t="array" ref="H1341">IF(ISERROR(INDEX(גיליון3!$U$14:$X$28,MATCH('דיווח פרטני'!G1341,גיליון3!$T$14:$T$28,0),MATCH('דיווח פרטני'!C1341,גיליון3!$U$13:$X$13,0)))," ",INDEX(גיליון3!$U$14:$X$28,MATCH('דיווח פרטני'!G1341,גיליון3!$T$14:$T$28,0),MATCH('דיווח פרטני'!C1341,גיליון3!$U$13:$X$13,0)))</f>
        <v xml:space="preserve"> </v>
      </c>
      <c r="I1341" s="15"/>
      <c r="J1341" s="15"/>
    </row>
    <row r="1342" spans="1:10" ht="18" customHeight="1" thickBot="1" x14ac:dyDescent="0.35">
      <c r="A1342" s="15"/>
      <c r="B1342" s="15"/>
      <c r="C1342" s="15"/>
      <c r="D1342" s="15"/>
      <c r="E1342" s="727"/>
      <c r="F1342" s="15"/>
      <c r="G1342" s="15"/>
      <c r="H1342" s="58" t="str">
        <f t="array" ref="H1342">IF(ISERROR(INDEX(גיליון3!$U$14:$X$28,MATCH('דיווח פרטני'!G1342,גיליון3!$T$14:$T$28,0),MATCH('דיווח פרטני'!C1342,גיליון3!$U$13:$X$13,0)))," ",INDEX(גיליון3!$U$14:$X$28,MATCH('דיווח פרטני'!G1342,גיליון3!$T$14:$T$28,0),MATCH('דיווח פרטני'!C1342,גיליון3!$U$13:$X$13,0)))</f>
        <v xml:space="preserve"> </v>
      </c>
      <c r="I1342" s="15"/>
      <c r="J1342" s="15"/>
    </row>
    <row r="1343" spans="1:10" ht="18" customHeight="1" thickBot="1" x14ac:dyDescent="0.35">
      <c r="A1343" s="15"/>
      <c r="B1343" s="15"/>
      <c r="C1343" s="15"/>
      <c r="D1343" s="15"/>
      <c r="E1343" s="727"/>
      <c r="F1343" s="15"/>
      <c r="G1343" s="15"/>
      <c r="H1343" s="58" t="str">
        <f t="array" ref="H1343">IF(ISERROR(INDEX(גיליון3!$U$14:$X$28,MATCH('דיווח פרטני'!G1343,גיליון3!$T$14:$T$28,0),MATCH('דיווח פרטני'!C1343,גיליון3!$U$13:$X$13,0)))," ",INDEX(גיליון3!$U$14:$X$28,MATCH('דיווח פרטני'!G1343,גיליון3!$T$14:$T$28,0),MATCH('דיווח פרטני'!C1343,גיליון3!$U$13:$X$13,0)))</f>
        <v xml:space="preserve"> </v>
      </c>
      <c r="I1343" s="15"/>
      <c r="J1343" s="15"/>
    </row>
    <row r="1344" spans="1:10" ht="18" customHeight="1" thickBot="1" x14ac:dyDescent="0.35">
      <c r="A1344" s="15"/>
      <c r="B1344" s="15"/>
      <c r="C1344" s="15"/>
      <c r="D1344" s="15"/>
      <c r="E1344" s="727"/>
      <c r="F1344" s="15"/>
      <c r="G1344" s="15"/>
      <c r="H1344" s="58" t="str">
        <f t="array" ref="H1344">IF(ISERROR(INDEX(גיליון3!$U$14:$X$28,MATCH('דיווח פרטני'!G1344,גיליון3!$T$14:$T$28,0),MATCH('דיווח פרטני'!C1344,גיליון3!$U$13:$X$13,0)))," ",INDEX(גיליון3!$U$14:$X$28,MATCH('דיווח פרטני'!G1344,גיליון3!$T$14:$T$28,0),MATCH('דיווח פרטני'!C1344,גיליון3!$U$13:$X$13,0)))</f>
        <v xml:space="preserve"> </v>
      </c>
      <c r="I1344" s="15"/>
      <c r="J1344" s="15"/>
    </row>
    <row r="1345" spans="1:10" ht="18" customHeight="1" thickBot="1" x14ac:dyDescent="0.35">
      <c r="A1345" s="15"/>
      <c r="B1345" s="15"/>
      <c r="C1345" s="15"/>
      <c r="D1345" s="15"/>
      <c r="E1345" s="727"/>
      <c r="F1345" s="15"/>
      <c r="G1345" s="15"/>
      <c r="H1345" s="58" t="str">
        <f t="array" ref="H1345">IF(ISERROR(INDEX(גיליון3!$U$14:$X$28,MATCH('דיווח פרטני'!G1345,גיליון3!$T$14:$T$28,0),MATCH('דיווח פרטני'!C1345,גיליון3!$U$13:$X$13,0)))," ",INDEX(גיליון3!$U$14:$X$28,MATCH('דיווח פרטני'!G1345,גיליון3!$T$14:$T$28,0),MATCH('דיווח פרטני'!C1345,גיליון3!$U$13:$X$13,0)))</f>
        <v xml:space="preserve"> </v>
      </c>
      <c r="I1345" s="15"/>
      <c r="J1345" s="15"/>
    </row>
    <row r="1346" spans="1:10" ht="18" customHeight="1" thickBot="1" x14ac:dyDescent="0.35">
      <c r="A1346" s="15"/>
      <c r="B1346" s="15"/>
      <c r="C1346" s="15"/>
      <c r="D1346" s="15"/>
      <c r="E1346" s="727"/>
      <c r="F1346" s="15"/>
      <c r="G1346" s="15"/>
      <c r="H1346" s="58" t="str">
        <f t="array" ref="H1346">IF(ISERROR(INDEX(גיליון3!$U$14:$X$28,MATCH('דיווח פרטני'!G1346,גיליון3!$T$14:$T$28,0),MATCH('דיווח פרטני'!C1346,גיליון3!$U$13:$X$13,0)))," ",INDEX(גיליון3!$U$14:$X$28,MATCH('דיווח פרטני'!G1346,גיליון3!$T$14:$T$28,0),MATCH('דיווח פרטני'!C1346,גיליון3!$U$13:$X$13,0)))</f>
        <v xml:space="preserve"> </v>
      </c>
      <c r="I1346" s="15"/>
      <c r="J1346" s="15"/>
    </row>
    <row r="1347" spans="1:10" ht="18" customHeight="1" thickBot="1" x14ac:dyDescent="0.35">
      <c r="A1347" s="15"/>
      <c r="B1347" s="15"/>
      <c r="C1347" s="15"/>
      <c r="D1347" s="15"/>
      <c r="E1347" s="727"/>
      <c r="F1347" s="15"/>
      <c r="G1347" s="15"/>
      <c r="H1347" s="58" t="str">
        <f t="array" ref="H1347">IF(ISERROR(INDEX(גיליון3!$U$14:$X$28,MATCH('דיווח פרטני'!G1347,גיליון3!$T$14:$T$28,0),MATCH('דיווח פרטני'!C1347,גיליון3!$U$13:$X$13,0)))," ",INDEX(גיליון3!$U$14:$X$28,MATCH('דיווח פרטני'!G1347,גיליון3!$T$14:$T$28,0),MATCH('דיווח פרטני'!C1347,גיליון3!$U$13:$X$13,0)))</f>
        <v xml:space="preserve"> </v>
      </c>
      <c r="I1347" s="15"/>
      <c r="J1347" s="15"/>
    </row>
    <row r="1348" spans="1:10" ht="18" customHeight="1" thickBot="1" x14ac:dyDescent="0.35">
      <c r="A1348" s="15"/>
      <c r="B1348" s="15"/>
      <c r="C1348" s="15"/>
      <c r="D1348" s="15"/>
      <c r="E1348" s="727"/>
      <c r="F1348" s="15"/>
      <c r="G1348" s="15"/>
      <c r="H1348" s="58" t="str">
        <f t="array" ref="H1348">IF(ISERROR(INDEX(גיליון3!$U$14:$X$28,MATCH('דיווח פרטני'!G1348,גיליון3!$T$14:$T$28,0),MATCH('דיווח פרטני'!C1348,גיליון3!$U$13:$X$13,0)))," ",INDEX(גיליון3!$U$14:$X$28,MATCH('דיווח פרטני'!G1348,גיליון3!$T$14:$T$28,0),MATCH('דיווח פרטני'!C1348,גיליון3!$U$13:$X$13,0)))</f>
        <v xml:space="preserve"> </v>
      </c>
      <c r="I1348" s="15"/>
      <c r="J1348" s="15"/>
    </row>
    <row r="1349" spans="1:10" ht="18" customHeight="1" thickBot="1" x14ac:dyDescent="0.35">
      <c r="A1349" s="15"/>
      <c r="B1349" s="15"/>
      <c r="C1349" s="15"/>
      <c r="D1349" s="15"/>
      <c r="E1349" s="727"/>
      <c r="F1349" s="15"/>
      <c r="G1349" s="15"/>
      <c r="H1349" s="58" t="str">
        <f t="array" ref="H1349">IF(ISERROR(INDEX(גיליון3!$U$14:$X$28,MATCH('דיווח פרטני'!G1349,גיליון3!$T$14:$T$28,0),MATCH('דיווח פרטני'!C1349,גיליון3!$U$13:$X$13,0)))," ",INDEX(גיליון3!$U$14:$X$28,MATCH('דיווח פרטני'!G1349,גיליון3!$T$14:$T$28,0),MATCH('דיווח פרטני'!C1349,גיליון3!$U$13:$X$13,0)))</f>
        <v xml:space="preserve"> </v>
      </c>
      <c r="I1349" s="15"/>
      <c r="J1349" s="15"/>
    </row>
    <row r="1350" spans="1:10" ht="18" customHeight="1" thickBot="1" x14ac:dyDescent="0.35">
      <c r="A1350" s="15"/>
      <c r="B1350" s="15"/>
      <c r="C1350" s="15"/>
      <c r="D1350" s="15"/>
      <c r="E1350" s="727"/>
      <c r="F1350" s="15"/>
      <c r="G1350" s="15"/>
      <c r="H1350" s="58" t="str">
        <f t="array" ref="H1350">IF(ISERROR(INDEX(גיליון3!$U$14:$X$28,MATCH('דיווח פרטני'!G1350,גיליון3!$T$14:$T$28,0),MATCH('דיווח פרטני'!C1350,גיליון3!$U$13:$X$13,0)))," ",INDEX(גיליון3!$U$14:$X$28,MATCH('דיווח פרטני'!G1350,גיליון3!$T$14:$T$28,0),MATCH('דיווח פרטני'!C1350,גיליון3!$U$13:$X$13,0)))</f>
        <v xml:space="preserve"> </v>
      </c>
      <c r="I1350" s="15"/>
      <c r="J1350" s="15"/>
    </row>
    <row r="1351" spans="1:10" ht="18" customHeight="1" thickBot="1" x14ac:dyDescent="0.35">
      <c r="A1351" s="15"/>
      <c r="B1351" s="15"/>
      <c r="C1351" s="15"/>
      <c r="D1351" s="15"/>
      <c r="E1351" s="727"/>
      <c r="F1351" s="15"/>
      <c r="G1351" s="15"/>
      <c r="H1351" s="58" t="str">
        <f t="array" ref="H1351">IF(ISERROR(INDEX(גיליון3!$U$14:$X$28,MATCH('דיווח פרטני'!G1351,גיליון3!$T$14:$T$28,0),MATCH('דיווח פרטני'!C1351,גיליון3!$U$13:$X$13,0)))," ",INDEX(גיליון3!$U$14:$X$28,MATCH('דיווח פרטני'!G1351,גיליון3!$T$14:$T$28,0),MATCH('דיווח פרטני'!C1351,גיליון3!$U$13:$X$13,0)))</f>
        <v xml:space="preserve"> </v>
      </c>
      <c r="I1351" s="15"/>
      <c r="J1351" s="15"/>
    </row>
    <row r="1352" spans="1:10" ht="18" customHeight="1" thickBot="1" x14ac:dyDescent="0.35">
      <c r="A1352" s="15"/>
      <c r="B1352" s="15"/>
      <c r="C1352" s="15"/>
      <c r="D1352" s="15"/>
      <c r="E1352" s="727"/>
      <c r="F1352" s="15"/>
      <c r="G1352" s="15"/>
      <c r="H1352" s="58" t="str">
        <f t="array" ref="H1352">IF(ISERROR(INDEX(גיליון3!$U$14:$X$28,MATCH('דיווח פרטני'!G1352,גיליון3!$T$14:$T$28,0),MATCH('דיווח פרטני'!C1352,גיליון3!$U$13:$X$13,0)))," ",INDEX(גיליון3!$U$14:$X$28,MATCH('דיווח פרטני'!G1352,גיליון3!$T$14:$T$28,0),MATCH('דיווח פרטני'!C1352,גיליון3!$U$13:$X$13,0)))</f>
        <v xml:space="preserve"> </v>
      </c>
      <c r="I1352" s="15"/>
      <c r="J1352" s="15"/>
    </row>
    <row r="1353" spans="1:10" ht="18" customHeight="1" thickBot="1" x14ac:dyDescent="0.35">
      <c r="A1353" s="15"/>
      <c r="B1353" s="15"/>
      <c r="C1353" s="15"/>
      <c r="D1353" s="15"/>
      <c r="E1353" s="727"/>
      <c r="F1353" s="15"/>
      <c r="G1353" s="15"/>
      <c r="H1353" s="58" t="str">
        <f t="array" ref="H1353">IF(ISERROR(INDEX(גיליון3!$U$14:$X$28,MATCH('דיווח פרטני'!G1353,גיליון3!$T$14:$T$28,0),MATCH('דיווח פרטני'!C1353,גיליון3!$U$13:$X$13,0)))," ",INDEX(גיליון3!$U$14:$X$28,MATCH('דיווח פרטני'!G1353,גיליון3!$T$14:$T$28,0),MATCH('דיווח פרטני'!C1353,גיליון3!$U$13:$X$13,0)))</f>
        <v xml:space="preserve"> </v>
      </c>
      <c r="I1353" s="15"/>
      <c r="J1353" s="15"/>
    </row>
    <row r="1354" spans="1:10" ht="18" customHeight="1" thickBot="1" x14ac:dyDescent="0.35">
      <c r="A1354" s="15"/>
      <c r="B1354" s="15"/>
      <c r="C1354" s="15"/>
      <c r="D1354" s="15"/>
      <c r="E1354" s="727"/>
      <c r="F1354" s="15"/>
      <c r="G1354" s="15"/>
      <c r="H1354" s="58" t="str">
        <f t="array" ref="H1354">IF(ISERROR(INDEX(גיליון3!$U$14:$X$28,MATCH('דיווח פרטני'!G1354,גיליון3!$T$14:$T$28,0),MATCH('דיווח פרטני'!C1354,גיליון3!$U$13:$X$13,0)))," ",INDEX(גיליון3!$U$14:$X$28,MATCH('דיווח פרטני'!G1354,גיליון3!$T$14:$T$28,0),MATCH('דיווח פרטני'!C1354,גיליון3!$U$13:$X$13,0)))</f>
        <v xml:space="preserve"> </v>
      </c>
      <c r="I1354" s="15"/>
      <c r="J1354" s="15"/>
    </row>
    <row r="1355" spans="1:10" ht="18" customHeight="1" thickBot="1" x14ac:dyDescent="0.35">
      <c r="A1355" s="15"/>
      <c r="B1355" s="15"/>
      <c r="C1355" s="15"/>
      <c r="D1355" s="15"/>
      <c r="E1355" s="727"/>
      <c r="F1355" s="15"/>
      <c r="G1355" s="15"/>
      <c r="H1355" s="58" t="str">
        <f t="array" ref="H1355">IF(ISERROR(INDEX(גיליון3!$U$14:$X$28,MATCH('דיווח פרטני'!G1355,גיליון3!$T$14:$T$28,0),MATCH('דיווח פרטני'!C1355,גיליון3!$U$13:$X$13,0)))," ",INDEX(גיליון3!$U$14:$X$28,MATCH('דיווח פרטני'!G1355,גיליון3!$T$14:$T$28,0),MATCH('דיווח פרטני'!C1355,גיליון3!$U$13:$X$13,0)))</f>
        <v xml:space="preserve"> </v>
      </c>
      <c r="I1355" s="15"/>
      <c r="J1355" s="15"/>
    </row>
    <row r="1356" spans="1:10" ht="18" customHeight="1" thickBot="1" x14ac:dyDescent="0.35">
      <c r="A1356" s="15"/>
      <c r="B1356" s="15"/>
      <c r="C1356" s="15"/>
      <c r="D1356" s="15"/>
      <c r="E1356" s="727"/>
      <c r="F1356" s="15"/>
      <c r="G1356" s="15"/>
      <c r="H1356" s="58" t="str">
        <f t="array" ref="H1356">IF(ISERROR(INDEX(גיליון3!$U$14:$X$28,MATCH('דיווח פרטני'!G1356,גיליון3!$T$14:$T$28,0),MATCH('דיווח פרטני'!C1356,גיליון3!$U$13:$X$13,0)))," ",INDEX(גיליון3!$U$14:$X$28,MATCH('דיווח פרטני'!G1356,גיליון3!$T$14:$T$28,0),MATCH('דיווח פרטני'!C1356,גיליון3!$U$13:$X$13,0)))</f>
        <v xml:space="preserve"> </v>
      </c>
      <c r="I1356" s="15"/>
      <c r="J1356" s="15"/>
    </row>
    <row r="1357" spans="1:10" ht="18" customHeight="1" thickBot="1" x14ac:dyDescent="0.35">
      <c r="A1357" s="15"/>
      <c r="B1357" s="15"/>
      <c r="C1357" s="15"/>
      <c r="D1357" s="15"/>
      <c r="E1357" s="727"/>
      <c r="F1357" s="15"/>
      <c r="G1357" s="15"/>
      <c r="H1357" s="58" t="str">
        <f t="array" ref="H1357">IF(ISERROR(INDEX(גיליון3!$U$14:$X$28,MATCH('דיווח פרטני'!G1357,גיליון3!$T$14:$T$28,0),MATCH('דיווח פרטני'!C1357,גיליון3!$U$13:$X$13,0)))," ",INDEX(גיליון3!$U$14:$X$28,MATCH('דיווח פרטני'!G1357,גיליון3!$T$14:$T$28,0),MATCH('דיווח פרטני'!C1357,גיליון3!$U$13:$X$13,0)))</f>
        <v xml:space="preserve"> </v>
      </c>
      <c r="I1357" s="15"/>
      <c r="J1357" s="15"/>
    </row>
    <row r="1358" spans="1:10" ht="18" customHeight="1" thickBot="1" x14ac:dyDescent="0.35">
      <c r="A1358" s="15"/>
      <c r="B1358" s="15"/>
      <c r="C1358" s="15"/>
      <c r="D1358" s="15"/>
      <c r="E1358" s="727"/>
      <c r="F1358" s="15"/>
      <c r="G1358" s="15"/>
      <c r="H1358" s="58" t="str">
        <f t="array" ref="H1358">IF(ISERROR(INDEX(גיליון3!$U$14:$X$28,MATCH('דיווח פרטני'!G1358,גיליון3!$T$14:$T$28,0),MATCH('דיווח פרטני'!C1358,גיליון3!$U$13:$X$13,0)))," ",INDEX(גיליון3!$U$14:$X$28,MATCH('דיווח פרטני'!G1358,גיליון3!$T$14:$T$28,0),MATCH('דיווח פרטני'!C1358,גיליון3!$U$13:$X$13,0)))</f>
        <v xml:space="preserve"> </v>
      </c>
      <c r="I1358" s="15"/>
      <c r="J1358" s="15"/>
    </row>
    <row r="1359" spans="1:10" ht="18" customHeight="1" thickBot="1" x14ac:dyDescent="0.35">
      <c r="A1359" s="15"/>
      <c r="B1359" s="15"/>
      <c r="C1359" s="15"/>
      <c r="D1359" s="15"/>
      <c r="E1359" s="727"/>
      <c r="F1359" s="15"/>
      <c r="G1359" s="15"/>
      <c r="H1359" s="58" t="str">
        <f t="array" ref="H1359">IF(ISERROR(INDEX(גיליון3!$U$14:$X$28,MATCH('דיווח פרטני'!G1359,גיליון3!$T$14:$T$28,0),MATCH('דיווח פרטני'!C1359,גיליון3!$U$13:$X$13,0)))," ",INDEX(גיליון3!$U$14:$X$28,MATCH('דיווח פרטני'!G1359,גיליון3!$T$14:$T$28,0),MATCH('דיווח פרטני'!C1359,גיליון3!$U$13:$X$13,0)))</f>
        <v xml:space="preserve"> </v>
      </c>
      <c r="I1359" s="15"/>
      <c r="J1359" s="15"/>
    </row>
    <row r="1360" spans="1:10" ht="18" customHeight="1" thickBot="1" x14ac:dyDescent="0.35">
      <c r="A1360" s="15"/>
      <c r="B1360" s="15"/>
      <c r="C1360" s="15"/>
      <c r="D1360" s="15"/>
      <c r="E1360" s="727"/>
      <c r="F1360" s="15"/>
      <c r="G1360" s="15"/>
      <c r="H1360" s="58" t="str">
        <f t="array" ref="H1360">IF(ISERROR(INDEX(גיליון3!$U$14:$X$28,MATCH('דיווח פרטני'!G1360,גיליון3!$T$14:$T$28,0),MATCH('דיווח פרטני'!C1360,גיליון3!$U$13:$X$13,0)))," ",INDEX(גיליון3!$U$14:$X$28,MATCH('דיווח פרטני'!G1360,גיליון3!$T$14:$T$28,0),MATCH('דיווח פרטני'!C1360,גיליון3!$U$13:$X$13,0)))</f>
        <v xml:space="preserve"> </v>
      </c>
      <c r="I1360" s="15"/>
      <c r="J1360" s="15"/>
    </row>
    <row r="1361" spans="1:10" ht="18" customHeight="1" thickBot="1" x14ac:dyDescent="0.35">
      <c r="A1361" s="15"/>
      <c r="B1361" s="15"/>
      <c r="C1361" s="15"/>
      <c r="D1361" s="15"/>
      <c r="E1361" s="727"/>
      <c r="F1361" s="15"/>
      <c r="G1361" s="15"/>
      <c r="H1361" s="58" t="str">
        <f t="array" ref="H1361">IF(ISERROR(INDEX(גיליון3!$U$14:$X$28,MATCH('דיווח פרטני'!G1361,גיליון3!$T$14:$T$28,0),MATCH('דיווח פרטני'!C1361,גיליון3!$U$13:$X$13,0)))," ",INDEX(גיליון3!$U$14:$X$28,MATCH('דיווח פרטני'!G1361,גיליון3!$T$14:$T$28,0),MATCH('דיווח פרטני'!C1361,גיליון3!$U$13:$X$13,0)))</f>
        <v xml:space="preserve"> </v>
      </c>
      <c r="I1361" s="15"/>
      <c r="J1361" s="15"/>
    </row>
    <row r="1362" spans="1:10" ht="18" customHeight="1" thickBot="1" x14ac:dyDescent="0.35">
      <c r="A1362" s="15"/>
      <c r="B1362" s="15"/>
      <c r="C1362" s="15"/>
      <c r="D1362" s="15"/>
      <c r="E1362" s="727"/>
      <c r="F1362" s="15"/>
      <c r="G1362" s="15"/>
      <c r="H1362" s="58" t="str">
        <f t="array" ref="H1362">IF(ISERROR(INDEX(גיליון3!$U$14:$X$28,MATCH('דיווח פרטני'!G1362,גיליון3!$T$14:$T$28,0),MATCH('דיווח פרטני'!C1362,גיליון3!$U$13:$X$13,0)))," ",INDEX(גיליון3!$U$14:$X$28,MATCH('דיווח פרטני'!G1362,גיליון3!$T$14:$T$28,0),MATCH('דיווח פרטני'!C1362,גיליון3!$U$13:$X$13,0)))</f>
        <v xml:space="preserve"> </v>
      </c>
      <c r="I1362" s="15"/>
      <c r="J1362" s="15"/>
    </row>
    <row r="1363" spans="1:10" ht="18" customHeight="1" thickBot="1" x14ac:dyDescent="0.35">
      <c r="A1363" s="15"/>
      <c r="B1363" s="15"/>
      <c r="C1363" s="15"/>
      <c r="D1363" s="15"/>
      <c r="E1363" s="727"/>
      <c r="F1363" s="15"/>
      <c r="G1363" s="15"/>
      <c r="H1363" s="58" t="str">
        <f t="array" ref="H1363">IF(ISERROR(INDEX(גיליון3!$U$14:$X$28,MATCH('דיווח פרטני'!G1363,גיליון3!$T$14:$T$28,0),MATCH('דיווח פרטני'!C1363,גיליון3!$U$13:$X$13,0)))," ",INDEX(גיליון3!$U$14:$X$28,MATCH('דיווח פרטני'!G1363,גיליון3!$T$14:$T$28,0),MATCH('דיווח פרטני'!C1363,גיליון3!$U$13:$X$13,0)))</f>
        <v xml:space="preserve"> </v>
      </c>
      <c r="I1363" s="15"/>
      <c r="J1363" s="15"/>
    </row>
    <row r="1364" spans="1:10" ht="18" customHeight="1" thickBot="1" x14ac:dyDescent="0.35">
      <c r="A1364" s="15"/>
      <c r="B1364" s="15"/>
      <c r="C1364" s="15"/>
      <c r="D1364" s="15"/>
      <c r="E1364" s="727"/>
      <c r="F1364" s="15"/>
      <c r="G1364" s="15"/>
      <c r="H1364" s="58" t="str">
        <f t="array" ref="H1364">IF(ISERROR(INDEX(גיליון3!$U$14:$X$28,MATCH('דיווח פרטני'!G1364,גיליון3!$T$14:$T$28,0),MATCH('דיווח פרטני'!C1364,גיליון3!$U$13:$X$13,0)))," ",INDEX(גיליון3!$U$14:$X$28,MATCH('דיווח פרטני'!G1364,גיליון3!$T$14:$T$28,0),MATCH('דיווח פרטני'!C1364,גיליון3!$U$13:$X$13,0)))</f>
        <v xml:space="preserve"> </v>
      </c>
      <c r="I1364" s="15"/>
      <c r="J1364" s="15"/>
    </row>
    <row r="1365" spans="1:10" ht="18" customHeight="1" thickBot="1" x14ac:dyDescent="0.35">
      <c r="A1365" s="15"/>
      <c r="B1365" s="15"/>
      <c r="C1365" s="15"/>
      <c r="D1365" s="15"/>
      <c r="E1365" s="727"/>
      <c r="F1365" s="15"/>
      <c r="G1365" s="15"/>
      <c r="H1365" s="58" t="str">
        <f t="array" ref="H1365">IF(ISERROR(INDEX(גיליון3!$U$14:$X$28,MATCH('דיווח פרטני'!G1365,גיליון3!$T$14:$T$28,0),MATCH('דיווח פרטני'!C1365,גיליון3!$U$13:$X$13,0)))," ",INDEX(גיליון3!$U$14:$X$28,MATCH('דיווח פרטני'!G1365,גיליון3!$T$14:$T$28,0),MATCH('דיווח פרטני'!C1365,גיליון3!$U$13:$X$13,0)))</f>
        <v xml:space="preserve"> </v>
      </c>
      <c r="I1365" s="15"/>
      <c r="J1365" s="15"/>
    </row>
    <row r="1366" spans="1:10" ht="18" customHeight="1" thickBot="1" x14ac:dyDescent="0.35">
      <c r="A1366" s="15"/>
      <c r="B1366" s="15"/>
      <c r="C1366" s="15"/>
      <c r="D1366" s="15"/>
      <c r="E1366" s="727"/>
      <c r="F1366" s="15"/>
      <c r="G1366" s="15"/>
      <c r="H1366" s="58" t="str">
        <f t="array" ref="H1366">IF(ISERROR(INDEX(גיליון3!$U$14:$X$28,MATCH('דיווח פרטני'!G1366,גיליון3!$T$14:$T$28,0),MATCH('דיווח פרטני'!C1366,גיליון3!$U$13:$X$13,0)))," ",INDEX(גיליון3!$U$14:$X$28,MATCH('דיווח פרטני'!G1366,גיליון3!$T$14:$T$28,0),MATCH('דיווח פרטני'!C1366,גיליון3!$U$13:$X$13,0)))</f>
        <v xml:space="preserve"> </v>
      </c>
      <c r="I1366" s="15"/>
      <c r="J1366" s="15"/>
    </row>
    <row r="1367" spans="1:10" ht="18" customHeight="1" thickBot="1" x14ac:dyDescent="0.35">
      <c r="A1367" s="15"/>
      <c r="B1367" s="15"/>
      <c r="C1367" s="15"/>
      <c r="D1367" s="15"/>
      <c r="E1367" s="727"/>
      <c r="F1367" s="15"/>
      <c r="G1367" s="15"/>
      <c r="H1367" s="58" t="str">
        <f t="array" ref="H1367">IF(ISERROR(INDEX(גיליון3!$U$14:$X$28,MATCH('דיווח פרטני'!G1367,גיליון3!$T$14:$T$28,0),MATCH('דיווח פרטני'!C1367,גיליון3!$U$13:$X$13,0)))," ",INDEX(גיליון3!$U$14:$X$28,MATCH('דיווח פרטני'!G1367,גיליון3!$T$14:$T$28,0),MATCH('דיווח פרטני'!C1367,גיליון3!$U$13:$X$13,0)))</f>
        <v xml:space="preserve"> </v>
      </c>
      <c r="I1367" s="15"/>
      <c r="J1367" s="15"/>
    </row>
    <row r="1368" spans="1:10" ht="18" customHeight="1" thickBot="1" x14ac:dyDescent="0.35">
      <c r="A1368" s="15"/>
      <c r="B1368" s="15"/>
      <c r="C1368" s="15"/>
      <c r="D1368" s="15"/>
      <c r="E1368" s="727"/>
      <c r="F1368" s="15"/>
      <c r="G1368" s="15"/>
      <c r="H1368" s="58" t="str">
        <f t="array" ref="H1368">IF(ISERROR(INDEX(גיליון3!$U$14:$X$28,MATCH('דיווח פרטני'!G1368,גיליון3!$T$14:$T$28,0),MATCH('דיווח פרטני'!C1368,גיליון3!$U$13:$X$13,0)))," ",INDEX(גיליון3!$U$14:$X$28,MATCH('דיווח פרטני'!G1368,גיליון3!$T$14:$T$28,0),MATCH('דיווח פרטני'!C1368,גיליון3!$U$13:$X$13,0)))</f>
        <v xml:space="preserve"> </v>
      </c>
      <c r="I1368" s="15"/>
      <c r="J1368" s="15"/>
    </row>
    <row r="1369" spans="1:10" ht="18" customHeight="1" thickBot="1" x14ac:dyDescent="0.35">
      <c r="A1369" s="15"/>
      <c r="B1369" s="15"/>
      <c r="C1369" s="15"/>
      <c r="D1369" s="15"/>
      <c r="E1369" s="727"/>
      <c r="F1369" s="15"/>
      <c r="G1369" s="15"/>
      <c r="H1369" s="58" t="str">
        <f t="array" ref="H1369">IF(ISERROR(INDEX(גיליון3!$U$14:$X$28,MATCH('דיווח פרטני'!G1369,גיליון3!$T$14:$T$28,0),MATCH('דיווח פרטני'!C1369,גיליון3!$U$13:$X$13,0)))," ",INDEX(גיליון3!$U$14:$X$28,MATCH('דיווח פרטני'!G1369,גיליון3!$T$14:$T$28,0),MATCH('דיווח פרטני'!C1369,גיליון3!$U$13:$X$13,0)))</f>
        <v xml:space="preserve"> </v>
      </c>
      <c r="I1369" s="15"/>
      <c r="J1369" s="15"/>
    </row>
    <row r="1370" spans="1:10" ht="18" customHeight="1" thickBot="1" x14ac:dyDescent="0.35">
      <c r="A1370" s="15"/>
      <c r="B1370" s="15"/>
      <c r="C1370" s="15"/>
      <c r="D1370" s="15"/>
      <c r="E1370" s="727"/>
      <c r="F1370" s="15"/>
      <c r="G1370" s="15"/>
      <c r="H1370" s="58" t="str">
        <f t="array" ref="H1370">IF(ISERROR(INDEX(גיליון3!$U$14:$X$28,MATCH('דיווח פרטני'!G1370,גיליון3!$T$14:$T$28,0),MATCH('דיווח פרטני'!C1370,גיליון3!$U$13:$X$13,0)))," ",INDEX(גיליון3!$U$14:$X$28,MATCH('דיווח פרטני'!G1370,גיליון3!$T$14:$T$28,0),MATCH('דיווח פרטני'!C1370,גיליון3!$U$13:$X$13,0)))</f>
        <v xml:space="preserve"> </v>
      </c>
      <c r="I1370" s="15"/>
      <c r="J1370" s="15"/>
    </row>
    <row r="1371" spans="1:10" ht="18" customHeight="1" thickBot="1" x14ac:dyDescent="0.35">
      <c r="A1371" s="15"/>
      <c r="B1371" s="15"/>
      <c r="C1371" s="15"/>
      <c r="D1371" s="15"/>
      <c r="E1371" s="727"/>
      <c r="F1371" s="15"/>
      <c r="G1371" s="15"/>
      <c r="H1371" s="58" t="str">
        <f t="array" ref="H1371">IF(ISERROR(INDEX(גיליון3!$U$14:$X$28,MATCH('דיווח פרטני'!G1371,גיליון3!$T$14:$T$28,0),MATCH('דיווח פרטני'!C1371,גיליון3!$U$13:$X$13,0)))," ",INDEX(גיליון3!$U$14:$X$28,MATCH('דיווח פרטני'!G1371,גיליון3!$T$14:$T$28,0),MATCH('דיווח פרטני'!C1371,גיליון3!$U$13:$X$13,0)))</f>
        <v xml:space="preserve"> </v>
      </c>
      <c r="I1371" s="15"/>
      <c r="J1371" s="15"/>
    </row>
    <row r="1372" spans="1:10" ht="18" customHeight="1" thickBot="1" x14ac:dyDescent="0.35">
      <c r="A1372" s="15"/>
      <c r="B1372" s="15"/>
      <c r="C1372" s="15"/>
      <c r="D1372" s="15"/>
      <c r="E1372" s="727"/>
      <c r="F1372" s="15"/>
      <c r="G1372" s="15"/>
      <c r="H1372" s="58" t="str">
        <f t="array" ref="H1372">IF(ISERROR(INDEX(גיליון3!$U$14:$X$28,MATCH('דיווח פרטני'!G1372,גיליון3!$T$14:$T$28,0),MATCH('דיווח פרטני'!C1372,גיליון3!$U$13:$X$13,0)))," ",INDEX(גיליון3!$U$14:$X$28,MATCH('דיווח פרטני'!G1372,גיליון3!$T$14:$T$28,0),MATCH('דיווח פרטני'!C1372,גיליון3!$U$13:$X$13,0)))</f>
        <v xml:space="preserve"> </v>
      </c>
      <c r="I1372" s="15"/>
      <c r="J1372" s="15"/>
    </row>
    <row r="1373" spans="1:10" ht="18" customHeight="1" thickBot="1" x14ac:dyDescent="0.35">
      <c r="A1373" s="15"/>
      <c r="B1373" s="15"/>
      <c r="C1373" s="15"/>
      <c r="D1373" s="15"/>
      <c r="E1373" s="727"/>
      <c r="F1373" s="15"/>
      <c r="G1373" s="15"/>
      <c r="H1373" s="58" t="str">
        <f t="array" ref="H1373">IF(ISERROR(INDEX(גיליון3!$U$14:$X$28,MATCH('דיווח פרטני'!G1373,גיליון3!$T$14:$T$28,0),MATCH('דיווח פרטני'!C1373,גיליון3!$U$13:$X$13,0)))," ",INDEX(גיליון3!$U$14:$X$28,MATCH('דיווח פרטני'!G1373,גיליון3!$T$14:$T$28,0),MATCH('דיווח פרטני'!C1373,גיליון3!$U$13:$X$13,0)))</f>
        <v xml:space="preserve"> </v>
      </c>
      <c r="I1373" s="15"/>
      <c r="J1373" s="15"/>
    </row>
    <row r="1374" spans="1:10" ht="18" customHeight="1" thickBot="1" x14ac:dyDescent="0.35">
      <c r="A1374" s="15"/>
      <c r="B1374" s="15"/>
      <c r="C1374" s="15"/>
      <c r="D1374" s="15"/>
      <c r="E1374" s="727"/>
      <c r="F1374" s="15"/>
      <c r="G1374" s="15"/>
      <c r="H1374" s="58" t="str">
        <f t="array" ref="H1374">IF(ISERROR(INDEX(גיליון3!$U$14:$X$28,MATCH('דיווח פרטני'!G1374,גיליון3!$T$14:$T$28,0),MATCH('דיווח פרטני'!C1374,גיליון3!$U$13:$X$13,0)))," ",INDEX(גיליון3!$U$14:$X$28,MATCH('דיווח פרטני'!G1374,גיליון3!$T$14:$T$28,0),MATCH('דיווח פרטני'!C1374,גיליון3!$U$13:$X$13,0)))</f>
        <v xml:space="preserve"> </v>
      </c>
      <c r="I1374" s="15"/>
      <c r="J1374" s="15"/>
    </row>
    <row r="1375" spans="1:10" ht="18" customHeight="1" thickBot="1" x14ac:dyDescent="0.35">
      <c r="A1375" s="15"/>
      <c r="B1375" s="15"/>
      <c r="C1375" s="15"/>
      <c r="D1375" s="15"/>
      <c r="E1375" s="727"/>
      <c r="F1375" s="15"/>
      <c r="G1375" s="15"/>
      <c r="H1375" s="58" t="str">
        <f t="array" ref="H1375">IF(ISERROR(INDEX(גיליון3!$U$14:$X$28,MATCH('דיווח פרטני'!G1375,גיליון3!$T$14:$T$28,0),MATCH('דיווח פרטני'!C1375,גיליון3!$U$13:$X$13,0)))," ",INDEX(גיליון3!$U$14:$X$28,MATCH('דיווח פרטני'!G1375,גיליון3!$T$14:$T$28,0),MATCH('דיווח פרטני'!C1375,גיליון3!$U$13:$X$13,0)))</f>
        <v xml:space="preserve"> </v>
      </c>
      <c r="I1375" s="15"/>
      <c r="J1375" s="15"/>
    </row>
    <row r="1376" spans="1:10" ht="18" customHeight="1" thickBot="1" x14ac:dyDescent="0.35">
      <c r="A1376" s="15"/>
      <c r="B1376" s="15"/>
      <c r="C1376" s="15"/>
      <c r="D1376" s="15"/>
      <c r="E1376" s="727"/>
      <c r="F1376" s="15"/>
      <c r="G1376" s="15"/>
      <c r="H1376" s="58" t="str">
        <f t="array" ref="H1376">IF(ISERROR(INDEX(גיליון3!$U$14:$X$28,MATCH('דיווח פרטני'!G1376,גיליון3!$T$14:$T$28,0),MATCH('דיווח פרטני'!C1376,גיליון3!$U$13:$X$13,0)))," ",INDEX(גיליון3!$U$14:$X$28,MATCH('דיווח פרטני'!G1376,גיליון3!$T$14:$T$28,0),MATCH('דיווח פרטני'!C1376,גיליון3!$U$13:$X$13,0)))</f>
        <v xml:space="preserve"> </v>
      </c>
      <c r="I1376" s="15"/>
      <c r="J1376" s="15"/>
    </row>
    <row r="1377" spans="1:10" ht="18" customHeight="1" thickBot="1" x14ac:dyDescent="0.35">
      <c r="A1377" s="15"/>
      <c r="B1377" s="15"/>
      <c r="C1377" s="15"/>
      <c r="D1377" s="15"/>
      <c r="E1377" s="727"/>
      <c r="F1377" s="15"/>
      <c r="G1377" s="15"/>
      <c r="H1377" s="58" t="str">
        <f t="array" ref="H1377">IF(ISERROR(INDEX(גיליון3!$U$14:$X$28,MATCH('דיווח פרטני'!G1377,גיליון3!$T$14:$T$28,0),MATCH('דיווח פרטני'!C1377,גיליון3!$U$13:$X$13,0)))," ",INDEX(גיליון3!$U$14:$X$28,MATCH('דיווח פרטני'!G1377,גיליון3!$T$14:$T$28,0),MATCH('דיווח פרטני'!C1377,גיליון3!$U$13:$X$13,0)))</f>
        <v xml:space="preserve"> </v>
      </c>
      <c r="I1377" s="15"/>
      <c r="J1377" s="15"/>
    </row>
    <row r="1378" spans="1:10" ht="18" customHeight="1" thickBot="1" x14ac:dyDescent="0.35">
      <c r="A1378" s="15"/>
      <c r="B1378" s="15"/>
      <c r="C1378" s="15"/>
      <c r="D1378" s="15"/>
      <c r="E1378" s="727"/>
      <c r="F1378" s="15"/>
      <c r="G1378" s="15"/>
      <c r="H1378" s="58" t="str">
        <f t="array" ref="H1378">IF(ISERROR(INDEX(גיליון3!$U$14:$X$28,MATCH('דיווח פרטני'!G1378,גיליון3!$T$14:$T$28,0),MATCH('דיווח פרטני'!C1378,גיליון3!$U$13:$X$13,0)))," ",INDEX(גיליון3!$U$14:$X$28,MATCH('דיווח פרטני'!G1378,גיליון3!$T$14:$T$28,0),MATCH('דיווח פרטני'!C1378,גיליון3!$U$13:$X$13,0)))</f>
        <v xml:space="preserve"> </v>
      </c>
      <c r="I1378" s="15"/>
      <c r="J1378" s="15"/>
    </row>
    <row r="1379" spans="1:10" ht="18" customHeight="1" thickBot="1" x14ac:dyDescent="0.35">
      <c r="A1379" s="15"/>
      <c r="B1379" s="15"/>
      <c r="C1379" s="15"/>
      <c r="D1379" s="15"/>
      <c r="E1379" s="727"/>
      <c r="F1379" s="15"/>
      <c r="G1379" s="15"/>
      <c r="H1379" s="58" t="str">
        <f t="array" ref="H1379">IF(ISERROR(INDEX(גיליון3!$U$14:$X$28,MATCH('דיווח פרטני'!G1379,גיליון3!$T$14:$T$28,0),MATCH('דיווח פרטני'!C1379,גיליון3!$U$13:$X$13,0)))," ",INDEX(גיליון3!$U$14:$X$28,MATCH('דיווח פרטני'!G1379,גיליון3!$T$14:$T$28,0),MATCH('דיווח פרטני'!C1379,גיליון3!$U$13:$X$13,0)))</f>
        <v xml:space="preserve"> </v>
      </c>
      <c r="I1379" s="15"/>
      <c r="J1379" s="15"/>
    </row>
    <row r="1380" spans="1:10" ht="18" customHeight="1" thickBot="1" x14ac:dyDescent="0.35">
      <c r="A1380" s="15"/>
      <c r="B1380" s="15"/>
      <c r="C1380" s="15"/>
      <c r="D1380" s="15"/>
      <c r="E1380" s="727"/>
      <c r="F1380" s="15"/>
      <c r="G1380" s="15"/>
      <c r="H1380" s="58" t="str">
        <f t="array" ref="H1380">IF(ISERROR(INDEX(גיליון3!$U$14:$X$28,MATCH('דיווח פרטני'!G1380,גיליון3!$T$14:$T$28,0),MATCH('דיווח פרטני'!C1380,גיליון3!$U$13:$X$13,0)))," ",INDEX(גיליון3!$U$14:$X$28,MATCH('דיווח פרטני'!G1380,גיליון3!$T$14:$T$28,0),MATCH('דיווח פרטני'!C1380,גיליון3!$U$13:$X$13,0)))</f>
        <v xml:space="preserve"> </v>
      </c>
      <c r="I1380" s="15"/>
      <c r="J1380" s="15"/>
    </row>
    <row r="1381" spans="1:10" ht="18" customHeight="1" thickBot="1" x14ac:dyDescent="0.35">
      <c r="A1381" s="15"/>
      <c r="B1381" s="15"/>
      <c r="C1381" s="15"/>
      <c r="D1381" s="15"/>
      <c r="E1381" s="727"/>
      <c r="F1381" s="15"/>
      <c r="G1381" s="15"/>
      <c r="H1381" s="58" t="str">
        <f t="array" ref="H1381">IF(ISERROR(INDEX(גיליון3!$U$14:$X$28,MATCH('דיווח פרטני'!G1381,גיליון3!$T$14:$T$28,0),MATCH('דיווח פרטני'!C1381,גיליון3!$U$13:$X$13,0)))," ",INDEX(גיליון3!$U$14:$X$28,MATCH('דיווח פרטני'!G1381,גיליון3!$T$14:$T$28,0),MATCH('דיווח פרטני'!C1381,גיליון3!$U$13:$X$13,0)))</f>
        <v xml:space="preserve"> </v>
      </c>
      <c r="I1381" s="15"/>
      <c r="J1381" s="15"/>
    </row>
    <row r="1382" spans="1:10" ht="18" customHeight="1" thickBot="1" x14ac:dyDescent="0.35">
      <c r="A1382" s="15"/>
      <c r="B1382" s="15"/>
      <c r="C1382" s="15"/>
      <c r="D1382" s="15"/>
      <c r="E1382" s="727"/>
      <c r="F1382" s="15"/>
      <c r="G1382" s="15"/>
      <c r="H1382" s="58" t="str">
        <f t="array" ref="H1382">IF(ISERROR(INDEX(גיליון3!$U$14:$X$28,MATCH('דיווח פרטני'!G1382,גיליון3!$T$14:$T$28,0),MATCH('דיווח פרטני'!C1382,גיליון3!$U$13:$X$13,0)))," ",INDEX(גיליון3!$U$14:$X$28,MATCH('דיווח פרטני'!G1382,גיליון3!$T$14:$T$28,0),MATCH('דיווח פרטני'!C1382,גיליון3!$U$13:$X$13,0)))</f>
        <v xml:space="preserve"> </v>
      </c>
      <c r="I1382" s="15"/>
      <c r="J1382" s="15"/>
    </row>
    <row r="1383" spans="1:10" ht="18" customHeight="1" thickBot="1" x14ac:dyDescent="0.35">
      <c r="A1383" s="15"/>
      <c r="B1383" s="15"/>
      <c r="C1383" s="15"/>
      <c r="D1383" s="15"/>
      <c r="E1383" s="727"/>
      <c r="F1383" s="15"/>
      <c r="G1383" s="15"/>
      <c r="H1383" s="58" t="str">
        <f t="array" ref="H1383">IF(ISERROR(INDEX(גיליון3!$U$14:$X$28,MATCH('דיווח פרטני'!G1383,גיליון3!$T$14:$T$28,0),MATCH('דיווח פרטני'!C1383,גיליון3!$U$13:$X$13,0)))," ",INDEX(גיליון3!$U$14:$X$28,MATCH('דיווח פרטני'!G1383,גיליון3!$T$14:$T$28,0),MATCH('דיווח פרטני'!C1383,גיליון3!$U$13:$X$13,0)))</f>
        <v xml:space="preserve"> </v>
      </c>
      <c r="I1383" s="15"/>
      <c r="J1383" s="15"/>
    </row>
    <row r="1384" spans="1:10" ht="18" customHeight="1" thickBot="1" x14ac:dyDescent="0.35">
      <c r="A1384" s="15"/>
      <c r="B1384" s="15"/>
      <c r="C1384" s="15"/>
      <c r="D1384" s="15"/>
      <c r="E1384" s="727"/>
      <c r="F1384" s="15"/>
      <c r="G1384" s="15"/>
      <c r="H1384" s="58" t="str">
        <f t="array" ref="H1384">IF(ISERROR(INDEX(גיליון3!$U$14:$X$28,MATCH('דיווח פרטני'!G1384,גיליון3!$T$14:$T$28,0),MATCH('דיווח פרטני'!C1384,גיליון3!$U$13:$X$13,0)))," ",INDEX(גיליון3!$U$14:$X$28,MATCH('דיווח פרטני'!G1384,גיליון3!$T$14:$T$28,0),MATCH('דיווח פרטני'!C1384,גיליון3!$U$13:$X$13,0)))</f>
        <v xml:space="preserve"> </v>
      </c>
      <c r="I1384" s="15"/>
      <c r="J1384" s="15"/>
    </row>
    <row r="1385" spans="1:10" ht="18" customHeight="1" thickBot="1" x14ac:dyDescent="0.35">
      <c r="A1385" s="15"/>
      <c r="B1385" s="15"/>
      <c r="C1385" s="15"/>
      <c r="D1385" s="15"/>
      <c r="E1385" s="727"/>
      <c r="F1385" s="15"/>
      <c r="G1385" s="15"/>
      <c r="H1385" s="58" t="str">
        <f t="array" ref="H1385">IF(ISERROR(INDEX(גיליון3!$U$14:$X$28,MATCH('דיווח פרטני'!G1385,גיליון3!$T$14:$T$28,0),MATCH('דיווח פרטני'!C1385,גיליון3!$U$13:$X$13,0)))," ",INDEX(גיליון3!$U$14:$X$28,MATCH('דיווח פרטני'!G1385,גיליון3!$T$14:$T$28,0),MATCH('דיווח פרטני'!C1385,גיליון3!$U$13:$X$13,0)))</f>
        <v xml:space="preserve"> </v>
      </c>
      <c r="I1385" s="15"/>
      <c r="J1385" s="15"/>
    </row>
    <row r="1386" spans="1:10" ht="18" customHeight="1" thickBot="1" x14ac:dyDescent="0.35">
      <c r="A1386" s="15"/>
      <c r="B1386" s="15"/>
      <c r="C1386" s="15"/>
      <c r="D1386" s="15"/>
      <c r="E1386" s="727"/>
      <c r="F1386" s="15"/>
      <c r="G1386" s="15"/>
      <c r="H1386" s="58" t="str">
        <f t="array" ref="H1386">IF(ISERROR(INDEX(גיליון3!$U$14:$X$28,MATCH('דיווח פרטני'!G1386,גיליון3!$T$14:$T$28,0),MATCH('דיווח פרטני'!C1386,גיליון3!$U$13:$X$13,0)))," ",INDEX(גיליון3!$U$14:$X$28,MATCH('דיווח פרטני'!G1386,גיליון3!$T$14:$T$28,0),MATCH('דיווח פרטני'!C1386,גיליון3!$U$13:$X$13,0)))</f>
        <v xml:space="preserve"> </v>
      </c>
      <c r="I1386" s="15"/>
      <c r="J1386" s="15"/>
    </row>
    <row r="1387" spans="1:10" ht="18" customHeight="1" thickBot="1" x14ac:dyDescent="0.35">
      <c r="A1387" s="15"/>
      <c r="B1387" s="15"/>
      <c r="C1387" s="15"/>
      <c r="D1387" s="15"/>
      <c r="E1387" s="727"/>
      <c r="F1387" s="15"/>
      <c r="G1387" s="15"/>
      <c r="H1387" s="58" t="str">
        <f t="array" ref="H1387">IF(ISERROR(INDEX(גיליון3!$U$14:$X$28,MATCH('דיווח פרטני'!G1387,גיליון3!$T$14:$T$28,0),MATCH('דיווח פרטני'!C1387,גיליון3!$U$13:$X$13,0)))," ",INDEX(גיליון3!$U$14:$X$28,MATCH('דיווח פרטני'!G1387,גיליון3!$T$14:$T$28,0),MATCH('דיווח פרטני'!C1387,גיליון3!$U$13:$X$13,0)))</f>
        <v xml:space="preserve"> </v>
      </c>
      <c r="I1387" s="15"/>
      <c r="J1387" s="15"/>
    </row>
    <row r="1388" spans="1:10" ht="18" customHeight="1" thickBot="1" x14ac:dyDescent="0.35">
      <c r="A1388" s="15"/>
      <c r="B1388" s="15"/>
      <c r="C1388" s="15"/>
      <c r="D1388" s="15"/>
      <c r="E1388" s="727"/>
      <c r="F1388" s="15"/>
      <c r="G1388" s="15"/>
      <c r="H1388" s="58" t="str">
        <f t="array" ref="H1388">IF(ISERROR(INDEX(גיליון3!$U$14:$X$28,MATCH('דיווח פרטני'!G1388,גיליון3!$T$14:$T$28,0),MATCH('דיווח פרטני'!C1388,גיליון3!$U$13:$X$13,0)))," ",INDEX(גיליון3!$U$14:$X$28,MATCH('דיווח פרטני'!G1388,גיליון3!$T$14:$T$28,0),MATCH('דיווח פרטני'!C1388,גיליון3!$U$13:$X$13,0)))</f>
        <v xml:space="preserve"> </v>
      </c>
      <c r="I1388" s="15"/>
      <c r="J1388" s="15"/>
    </row>
    <row r="1389" spans="1:10" ht="18" customHeight="1" thickBot="1" x14ac:dyDescent="0.35">
      <c r="A1389" s="15"/>
      <c r="B1389" s="15"/>
      <c r="C1389" s="15"/>
      <c r="D1389" s="15"/>
      <c r="E1389" s="727"/>
      <c r="F1389" s="15"/>
      <c r="G1389" s="15"/>
      <c r="H1389" s="58" t="str">
        <f t="array" ref="H1389">IF(ISERROR(INDEX(גיליון3!$U$14:$X$28,MATCH('דיווח פרטני'!G1389,גיליון3!$T$14:$T$28,0),MATCH('דיווח פרטני'!C1389,גיליון3!$U$13:$X$13,0)))," ",INDEX(גיליון3!$U$14:$X$28,MATCH('דיווח פרטני'!G1389,גיליון3!$T$14:$T$28,0),MATCH('דיווח פרטני'!C1389,גיליון3!$U$13:$X$13,0)))</f>
        <v xml:space="preserve"> </v>
      </c>
      <c r="I1389" s="15"/>
      <c r="J1389" s="15"/>
    </row>
    <row r="1390" spans="1:10" ht="18" customHeight="1" thickBot="1" x14ac:dyDescent="0.35">
      <c r="A1390" s="15"/>
      <c r="B1390" s="15"/>
      <c r="C1390" s="15"/>
      <c r="D1390" s="15"/>
      <c r="E1390" s="727"/>
      <c r="F1390" s="15"/>
      <c r="G1390" s="15"/>
      <c r="H1390" s="58" t="str">
        <f t="array" ref="H1390">IF(ISERROR(INDEX(גיליון3!$U$14:$X$28,MATCH('דיווח פרטני'!G1390,גיליון3!$T$14:$T$28,0),MATCH('דיווח פרטני'!C1390,גיליון3!$U$13:$X$13,0)))," ",INDEX(גיליון3!$U$14:$X$28,MATCH('דיווח פרטני'!G1390,גיליון3!$T$14:$T$28,0),MATCH('דיווח פרטני'!C1390,גיליון3!$U$13:$X$13,0)))</f>
        <v xml:space="preserve"> </v>
      </c>
      <c r="I1390" s="15"/>
      <c r="J1390" s="15"/>
    </row>
    <row r="1391" spans="1:10" ht="18" customHeight="1" thickBot="1" x14ac:dyDescent="0.35">
      <c r="A1391" s="15"/>
      <c r="B1391" s="15"/>
      <c r="C1391" s="15"/>
      <c r="D1391" s="15"/>
      <c r="E1391" s="727"/>
      <c r="F1391" s="15"/>
      <c r="G1391" s="15"/>
      <c r="H1391" s="58" t="str">
        <f t="array" ref="H1391">IF(ISERROR(INDEX(גיליון3!$U$14:$X$28,MATCH('דיווח פרטני'!G1391,גיליון3!$T$14:$T$28,0),MATCH('דיווח פרטני'!C1391,גיליון3!$U$13:$X$13,0)))," ",INDEX(גיליון3!$U$14:$X$28,MATCH('דיווח פרטני'!G1391,גיליון3!$T$14:$T$28,0),MATCH('דיווח פרטני'!C1391,גיליון3!$U$13:$X$13,0)))</f>
        <v xml:space="preserve"> </v>
      </c>
      <c r="I1391" s="15"/>
      <c r="J1391" s="15"/>
    </row>
    <row r="1392" spans="1:10" ht="18" customHeight="1" thickBot="1" x14ac:dyDescent="0.35">
      <c r="A1392" s="15"/>
      <c r="B1392" s="15"/>
      <c r="C1392" s="15"/>
      <c r="D1392" s="15"/>
      <c r="E1392" s="727"/>
      <c r="F1392" s="15"/>
      <c r="G1392" s="15"/>
      <c r="H1392" s="58" t="str">
        <f t="array" ref="H1392">IF(ISERROR(INDEX(גיליון3!$U$14:$X$28,MATCH('דיווח פרטני'!G1392,גיליון3!$T$14:$T$28,0),MATCH('דיווח פרטני'!C1392,גיליון3!$U$13:$X$13,0)))," ",INDEX(גיליון3!$U$14:$X$28,MATCH('דיווח פרטני'!G1392,גיליון3!$T$14:$T$28,0),MATCH('דיווח פרטני'!C1392,גיליון3!$U$13:$X$13,0)))</f>
        <v xml:space="preserve"> </v>
      </c>
      <c r="I1392" s="15"/>
      <c r="J1392" s="15"/>
    </row>
    <row r="1393" spans="1:10" ht="18" customHeight="1" thickBot="1" x14ac:dyDescent="0.35">
      <c r="A1393" s="15"/>
      <c r="B1393" s="15"/>
      <c r="C1393" s="15"/>
      <c r="D1393" s="15"/>
      <c r="E1393" s="727"/>
      <c r="F1393" s="15"/>
      <c r="G1393" s="15"/>
      <c r="H1393" s="58" t="str">
        <f t="array" ref="H1393">IF(ISERROR(INDEX(גיליון3!$U$14:$X$28,MATCH('דיווח פרטני'!G1393,גיליון3!$T$14:$T$28,0),MATCH('דיווח פרטני'!C1393,גיליון3!$U$13:$X$13,0)))," ",INDEX(גיליון3!$U$14:$X$28,MATCH('דיווח פרטני'!G1393,גיליון3!$T$14:$T$28,0),MATCH('דיווח פרטני'!C1393,גיליון3!$U$13:$X$13,0)))</f>
        <v xml:space="preserve"> </v>
      </c>
      <c r="I1393" s="15"/>
      <c r="J1393" s="15"/>
    </row>
    <row r="1394" spans="1:10" ht="18" customHeight="1" thickBot="1" x14ac:dyDescent="0.35">
      <c r="A1394" s="15"/>
      <c r="B1394" s="15"/>
      <c r="C1394" s="15"/>
      <c r="D1394" s="15"/>
      <c r="E1394" s="727"/>
      <c r="F1394" s="15"/>
      <c r="G1394" s="15"/>
      <c r="H1394" s="58" t="str">
        <f t="array" ref="H1394">IF(ISERROR(INDEX(גיליון3!$U$14:$X$28,MATCH('דיווח פרטני'!G1394,גיליון3!$T$14:$T$28,0),MATCH('דיווח פרטני'!C1394,גיליון3!$U$13:$X$13,0)))," ",INDEX(גיליון3!$U$14:$X$28,MATCH('דיווח פרטני'!G1394,גיליון3!$T$14:$T$28,0),MATCH('דיווח פרטני'!C1394,גיליון3!$U$13:$X$13,0)))</f>
        <v xml:space="preserve"> </v>
      </c>
      <c r="I1394" s="15"/>
      <c r="J1394" s="15"/>
    </row>
    <row r="1395" spans="1:10" ht="18" customHeight="1" thickBot="1" x14ac:dyDescent="0.35">
      <c r="A1395" s="15"/>
      <c r="B1395" s="15"/>
      <c r="C1395" s="15"/>
      <c r="D1395" s="15"/>
      <c r="E1395" s="727"/>
      <c r="F1395" s="15"/>
      <c r="G1395" s="15"/>
      <c r="H1395" s="58" t="str">
        <f t="array" ref="H1395">IF(ISERROR(INDEX(גיליון3!$U$14:$X$28,MATCH('דיווח פרטני'!G1395,גיליון3!$T$14:$T$28,0),MATCH('דיווח פרטני'!C1395,גיליון3!$U$13:$X$13,0)))," ",INDEX(גיליון3!$U$14:$X$28,MATCH('דיווח פרטני'!G1395,גיליון3!$T$14:$T$28,0),MATCH('דיווח פרטני'!C1395,גיליון3!$U$13:$X$13,0)))</f>
        <v xml:space="preserve"> </v>
      </c>
      <c r="I1395" s="15"/>
      <c r="J1395" s="15"/>
    </row>
    <row r="1396" spans="1:10" ht="18" customHeight="1" thickBot="1" x14ac:dyDescent="0.35">
      <c r="A1396" s="15"/>
      <c r="B1396" s="15"/>
      <c r="C1396" s="15"/>
      <c r="D1396" s="15"/>
      <c r="E1396" s="727"/>
      <c r="F1396" s="15"/>
      <c r="G1396" s="15"/>
      <c r="H1396" s="58" t="str">
        <f t="array" ref="H1396">IF(ISERROR(INDEX(גיליון3!$U$14:$X$28,MATCH('דיווח פרטני'!G1396,גיליון3!$T$14:$T$28,0),MATCH('דיווח פרטני'!C1396,גיליון3!$U$13:$X$13,0)))," ",INDEX(גיליון3!$U$14:$X$28,MATCH('דיווח פרטני'!G1396,גיליון3!$T$14:$T$28,0),MATCH('דיווח פרטני'!C1396,גיליון3!$U$13:$X$13,0)))</f>
        <v xml:space="preserve"> </v>
      </c>
      <c r="I1396" s="15"/>
      <c r="J1396" s="15"/>
    </row>
    <row r="1397" spans="1:10" ht="18" customHeight="1" thickBot="1" x14ac:dyDescent="0.35">
      <c r="A1397" s="15"/>
      <c r="B1397" s="15"/>
      <c r="C1397" s="15"/>
      <c r="D1397" s="15"/>
      <c r="E1397" s="727"/>
      <c r="F1397" s="15"/>
      <c r="G1397" s="15"/>
      <c r="H1397" s="58" t="str">
        <f t="array" ref="H1397">IF(ISERROR(INDEX(גיליון3!$U$14:$X$28,MATCH('דיווח פרטני'!G1397,גיליון3!$T$14:$T$28,0),MATCH('דיווח פרטני'!C1397,גיליון3!$U$13:$X$13,0)))," ",INDEX(גיליון3!$U$14:$X$28,MATCH('דיווח פרטני'!G1397,גיליון3!$T$14:$T$28,0),MATCH('דיווח פרטני'!C1397,גיליון3!$U$13:$X$13,0)))</f>
        <v xml:space="preserve"> </v>
      </c>
      <c r="I1397" s="15"/>
      <c r="J1397" s="15"/>
    </row>
    <row r="1398" spans="1:10" ht="18" customHeight="1" thickBot="1" x14ac:dyDescent="0.35">
      <c r="A1398" s="15"/>
      <c r="B1398" s="15"/>
      <c r="C1398" s="15"/>
      <c r="D1398" s="15"/>
      <c r="E1398" s="727"/>
      <c r="F1398" s="15"/>
      <c r="G1398" s="15"/>
      <c r="H1398" s="58" t="str">
        <f t="array" ref="H1398">IF(ISERROR(INDEX(גיליון3!$U$14:$X$28,MATCH('דיווח פרטני'!G1398,גיליון3!$T$14:$T$28,0),MATCH('דיווח פרטני'!C1398,גיליון3!$U$13:$X$13,0)))," ",INDEX(גיליון3!$U$14:$X$28,MATCH('דיווח פרטני'!G1398,גיליון3!$T$14:$T$28,0),MATCH('דיווח פרטני'!C1398,גיליון3!$U$13:$X$13,0)))</f>
        <v xml:space="preserve"> </v>
      </c>
      <c r="I1398" s="15"/>
      <c r="J1398" s="15"/>
    </row>
    <row r="1399" spans="1:10" ht="18" customHeight="1" thickBot="1" x14ac:dyDescent="0.35">
      <c r="A1399" s="15"/>
      <c r="B1399" s="15"/>
      <c r="C1399" s="15"/>
      <c r="D1399" s="15"/>
      <c r="E1399" s="727"/>
      <c r="F1399" s="15"/>
      <c r="G1399" s="15"/>
      <c r="H1399" s="58" t="str">
        <f t="array" ref="H1399">IF(ISERROR(INDEX(גיליון3!$U$14:$X$28,MATCH('דיווח פרטני'!G1399,גיליון3!$T$14:$T$28,0),MATCH('דיווח פרטני'!C1399,גיליון3!$U$13:$X$13,0)))," ",INDEX(גיליון3!$U$14:$X$28,MATCH('דיווח פרטני'!G1399,גיליון3!$T$14:$T$28,0),MATCH('דיווח פרטני'!C1399,גיליון3!$U$13:$X$13,0)))</f>
        <v xml:space="preserve"> </v>
      </c>
      <c r="I1399" s="15"/>
      <c r="J1399" s="15"/>
    </row>
    <row r="1400" spans="1:10" ht="18" customHeight="1" thickBot="1" x14ac:dyDescent="0.35">
      <c r="A1400" s="15"/>
      <c r="B1400" s="15"/>
      <c r="C1400" s="15"/>
      <c r="D1400" s="15"/>
      <c r="E1400" s="727"/>
      <c r="F1400" s="15"/>
      <c r="G1400" s="15"/>
      <c r="H1400" s="58" t="str">
        <f t="array" ref="H1400">IF(ISERROR(INDEX(גיליון3!$U$14:$X$28,MATCH('דיווח פרטני'!G1400,גיליון3!$T$14:$T$28,0),MATCH('דיווח פרטני'!C1400,גיליון3!$U$13:$X$13,0)))," ",INDEX(גיליון3!$U$14:$X$28,MATCH('דיווח פרטני'!G1400,גיליון3!$T$14:$T$28,0),MATCH('דיווח פרטני'!C1400,גיליון3!$U$13:$X$13,0)))</f>
        <v xml:space="preserve"> </v>
      </c>
      <c r="I1400" s="15"/>
      <c r="J1400" s="15"/>
    </row>
    <row r="1401" spans="1:10" ht="18" customHeight="1" thickBot="1" x14ac:dyDescent="0.35">
      <c r="A1401" s="15"/>
      <c r="B1401" s="15"/>
      <c r="C1401" s="15"/>
      <c r="D1401" s="15"/>
      <c r="E1401" s="727"/>
      <c r="F1401" s="15"/>
      <c r="G1401" s="15"/>
      <c r="H1401" s="58" t="str">
        <f t="array" ref="H1401">IF(ISERROR(INDEX(גיליון3!$U$14:$X$28,MATCH('דיווח פרטני'!G1401,גיליון3!$T$14:$T$28,0),MATCH('דיווח פרטני'!C1401,גיליון3!$U$13:$X$13,0)))," ",INDEX(גיליון3!$U$14:$X$28,MATCH('דיווח פרטני'!G1401,גיליון3!$T$14:$T$28,0),MATCH('דיווח פרטני'!C1401,גיליון3!$U$13:$X$13,0)))</f>
        <v xml:space="preserve"> </v>
      </c>
      <c r="I1401" s="15"/>
      <c r="J1401" s="15"/>
    </row>
    <row r="1402" spans="1:10" ht="18" customHeight="1" thickBot="1" x14ac:dyDescent="0.35">
      <c r="A1402" s="15"/>
      <c r="B1402" s="15"/>
      <c r="C1402" s="15"/>
      <c r="D1402" s="15"/>
      <c r="E1402" s="727"/>
      <c r="F1402" s="15"/>
      <c r="G1402" s="15"/>
      <c r="H1402" s="58" t="str">
        <f t="array" ref="H1402">IF(ISERROR(INDEX(גיליון3!$U$14:$X$28,MATCH('דיווח פרטני'!G1402,גיליון3!$T$14:$T$28,0),MATCH('דיווח פרטני'!C1402,גיליון3!$U$13:$X$13,0)))," ",INDEX(גיליון3!$U$14:$X$28,MATCH('דיווח פרטני'!G1402,גיליון3!$T$14:$T$28,0),MATCH('דיווח פרטני'!C1402,גיליון3!$U$13:$X$13,0)))</f>
        <v xml:space="preserve"> </v>
      </c>
      <c r="I1402" s="15"/>
      <c r="J1402" s="15"/>
    </row>
    <row r="1403" spans="1:10" ht="18" customHeight="1" thickBot="1" x14ac:dyDescent="0.35">
      <c r="A1403" s="15"/>
      <c r="B1403" s="15"/>
      <c r="C1403" s="15"/>
      <c r="D1403" s="15"/>
      <c r="E1403" s="727"/>
      <c r="F1403" s="15"/>
      <c r="G1403" s="15"/>
      <c r="H1403" s="58" t="str">
        <f t="array" ref="H1403">IF(ISERROR(INDEX(גיליון3!$U$14:$X$28,MATCH('דיווח פרטני'!G1403,גיליון3!$T$14:$T$28,0),MATCH('דיווח פרטני'!C1403,גיליון3!$U$13:$X$13,0)))," ",INDEX(גיליון3!$U$14:$X$28,MATCH('דיווח פרטני'!G1403,גיליון3!$T$14:$T$28,0),MATCH('דיווח פרטני'!C1403,גיליון3!$U$13:$X$13,0)))</f>
        <v xml:space="preserve"> </v>
      </c>
      <c r="I1403" s="15"/>
      <c r="J1403" s="15"/>
    </row>
    <row r="1404" spans="1:10" ht="18" customHeight="1" thickBot="1" x14ac:dyDescent="0.35">
      <c r="A1404" s="15"/>
      <c r="B1404" s="15"/>
      <c r="C1404" s="15"/>
      <c r="D1404" s="15"/>
      <c r="E1404" s="727"/>
      <c r="F1404" s="15"/>
      <c r="G1404" s="15"/>
      <c r="H1404" s="58" t="str">
        <f t="array" ref="H1404">IF(ISERROR(INDEX(גיליון3!$U$14:$X$28,MATCH('דיווח פרטני'!G1404,גיליון3!$T$14:$T$28,0),MATCH('דיווח פרטני'!C1404,גיליון3!$U$13:$X$13,0)))," ",INDEX(גיליון3!$U$14:$X$28,MATCH('דיווח פרטני'!G1404,גיליון3!$T$14:$T$28,0),MATCH('דיווח פרטני'!C1404,גיליון3!$U$13:$X$13,0)))</f>
        <v xml:space="preserve"> </v>
      </c>
      <c r="I1404" s="15"/>
      <c r="J1404" s="15"/>
    </row>
    <row r="1405" spans="1:10" ht="18" customHeight="1" thickBot="1" x14ac:dyDescent="0.35">
      <c r="A1405" s="15"/>
      <c r="B1405" s="15"/>
      <c r="C1405" s="15"/>
      <c r="D1405" s="15"/>
      <c r="E1405" s="727"/>
      <c r="F1405" s="15"/>
      <c r="G1405" s="15"/>
      <c r="H1405" s="58" t="str">
        <f t="array" ref="H1405">IF(ISERROR(INDEX(גיליון3!$U$14:$X$28,MATCH('דיווח פרטני'!G1405,גיליון3!$T$14:$T$28,0),MATCH('דיווח פרטני'!C1405,גיליון3!$U$13:$X$13,0)))," ",INDEX(גיליון3!$U$14:$X$28,MATCH('דיווח פרטני'!G1405,גיליון3!$T$14:$T$28,0),MATCH('דיווח פרטני'!C1405,גיליון3!$U$13:$X$13,0)))</f>
        <v xml:space="preserve"> </v>
      </c>
      <c r="I1405" s="15"/>
      <c r="J1405" s="15"/>
    </row>
    <row r="1406" spans="1:10" ht="18" customHeight="1" thickBot="1" x14ac:dyDescent="0.35">
      <c r="A1406" s="15"/>
      <c r="B1406" s="15"/>
      <c r="C1406" s="15"/>
      <c r="D1406" s="15"/>
      <c r="E1406" s="727"/>
      <c r="F1406" s="15"/>
      <c r="G1406" s="15"/>
      <c r="H1406" s="58" t="str">
        <f t="array" ref="H1406">IF(ISERROR(INDEX(גיליון3!$U$14:$X$28,MATCH('דיווח פרטני'!G1406,גיליון3!$T$14:$T$28,0),MATCH('דיווח פרטני'!C1406,גיליון3!$U$13:$X$13,0)))," ",INDEX(גיליון3!$U$14:$X$28,MATCH('דיווח פרטני'!G1406,גיליון3!$T$14:$T$28,0),MATCH('דיווח פרטני'!C1406,גיליון3!$U$13:$X$13,0)))</f>
        <v xml:space="preserve"> </v>
      </c>
      <c r="I1406" s="15"/>
      <c r="J1406" s="15"/>
    </row>
    <row r="1407" spans="1:10" ht="18" customHeight="1" thickBot="1" x14ac:dyDescent="0.35">
      <c r="A1407" s="15"/>
      <c r="B1407" s="15"/>
      <c r="C1407" s="15"/>
      <c r="D1407" s="15"/>
      <c r="E1407" s="727"/>
      <c r="F1407" s="15"/>
      <c r="G1407" s="15"/>
      <c r="H1407" s="58" t="str">
        <f t="array" ref="H1407">IF(ISERROR(INDEX(גיליון3!$U$14:$X$28,MATCH('דיווח פרטני'!G1407,גיליון3!$T$14:$T$28,0),MATCH('דיווח פרטני'!C1407,גיליון3!$U$13:$X$13,0)))," ",INDEX(גיליון3!$U$14:$X$28,MATCH('דיווח פרטני'!G1407,גיליון3!$T$14:$T$28,0),MATCH('דיווח פרטני'!C1407,גיליון3!$U$13:$X$13,0)))</f>
        <v xml:space="preserve"> </v>
      </c>
      <c r="I1407" s="15"/>
      <c r="J1407" s="15"/>
    </row>
    <row r="1408" spans="1:10" ht="18" customHeight="1" thickBot="1" x14ac:dyDescent="0.35">
      <c r="A1408" s="15"/>
      <c r="B1408" s="15"/>
      <c r="C1408" s="15"/>
      <c r="D1408" s="15"/>
      <c r="E1408" s="727"/>
      <c r="F1408" s="15"/>
      <c r="G1408" s="15"/>
      <c r="H1408" s="58" t="str">
        <f t="array" ref="H1408">IF(ISERROR(INDEX(גיליון3!$U$14:$X$28,MATCH('דיווח פרטני'!G1408,גיליון3!$T$14:$T$28,0),MATCH('דיווח פרטני'!C1408,גיליון3!$U$13:$X$13,0)))," ",INDEX(גיליון3!$U$14:$X$28,MATCH('דיווח פרטני'!G1408,גיליון3!$T$14:$T$28,0),MATCH('דיווח פרטני'!C1408,גיליון3!$U$13:$X$13,0)))</f>
        <v xml:space="preserve"> </v>
      </c>
      <c r="I1408" s="15"/>
      <c r="J1408" s="15"/>
    </row>
    <row r="1409" spans="1:10" ht="18" customHeight="1" thickBot="1" x14ac:dyDescent="0.35">
      <c r="A1409" s="15"/>
      <c r="B1409" s="15"/>
      <c r="C1409" s="15"/>
      <c r="D1409" s="15"/>
      <c r="E1409" s="727"/>
      <c r="F1409" s="15"/>
      <c r="G1409" s="15"/>
      <c r="H1409" s="58" t="str">
        <f t="array" ref="H1409">IF(ISERROR(INDEX(גיליון3!$U$14:$X$28,MATCH('דיווח פרטני'!G1409,גיליון3!$T$14:$T$28,0),MATCH('דיווח פרטני'!C1409,גיליון3!$U$13:$X$13,0)))," ",INDEX(גיליון3!$U$14:$X$28,MATCH('דיווח פרטני'!G1409,גיליון3!$T$14:$T$28,0),MATCH('דיווח פרטני'!C1409,גיליון3!$U$13:$X$13,0)))</f>
        <v xml:space="preserve"> </v>
      </c>
      <c r="I1409" s="15"/>
      <c r="J1409" s="15"/>
    </row>
    <row r="1410" spans="1:10" ht="18" customHeight="1" thickBot="1" x14ac:dyDescent="0.35">
      <c r="A1410" s="15"/>
      <c r="B1410" s="15"/>
      <c r="C1410" s="15"/>
      <c r="D1410" s="15"/>
      <c r="E1410" s="727"/>
      <c r="F1410" s="15"/>
      <c r="G1410" s="15"/>
      <c r="H1410" s="58" t="str">
        <f t="array" ref="H1410">IF(ISERROR(INDEX(גיליון3!$U$14:$X$28,MATCH('דיווח פרטני'!G1410,גיליון3!$T$14:$T$28,0),MATCH('דיווח פרטני'!C1410,גיליון3!$U$13:$X$13,0)))," ",INDEX(גיליון3!$U$14:$X$28,MATCH('דיווח פרטני'!G1410,גיליון3!$T$14:$T$28,0),MATCH('דיווח פרטני'!C1410,גיליון3!$U$13:$X$13,0)))</f>
        <v xml:space="preserve"> </v>
      </c>
      <c r="I1410" s="15"/>
      <c r="J1410" s="15"/>
    </row>
    <row r="1411" spans="1:10" ht="18" customHeight="1" thickBot="1" x14ac:dyDescent="0.35">
      <c r="A1411" s="15"/>
      <c r="B1411" s="15"/>
      <c r="C1411" s="15"/>
      <c r="D1411" s="15"/>
      <c r="E1411" s="727"/>
      <c r="F1411" s="15"/>
      <c r="G1411" s="15"/>
      <c r="H1411" s="58" t="str">
        <f t="array" ref="H1411">IF(ISERROR(INDEX(גיליון3!$U$14:$X$28,MATCH('דיווח פרטני'!G1411,גיליון3!$T$14:$T$28,0),MATCH('דיווח פרטני'!C1411,גיליון3!$U$13:$X$13,0)))," ",INDEX(גיליון3!$U$14:$X$28,MATCH('דיווח פרטני'!G1411,גיליון3!$T$14:$T$28,0),MATCH('דיווח פרטני'!C1411,גיליון3!$U$13:$X$13,0)))</f>
        <v xml:space="preserve"> </v>
      </c>
      <c r="I1411" s="15"/>
      <c r="J1411" s="15"/>
    </row>
    <row r="1412" spans="1:10" ht="18" customHeight="1" thickBot="1" x14ac:dyDescent="0.35">
      <c r="A1412" s="15"/>
      <c r="B1412" s="15"/>
      <c r="C1412" s="15"/>
      <c r="D1412" s="15"/>
      <c r="E1412" s="727"/>
      <c r="F1412" s="15"/>
      <c r="G1412" s="15"/>
      <c r="H1412" s="58" t="str">
        <f t="array" ref="H1412">IF(ISERROR(INDEX(גיליון3!$U$14:$X$28,MATCH('דיווח פרטני'!G1412,גיליון3!$T$14:$T$28,0),MATCH('דיווח פרטני'!C1412,גיליון3!$U$13:$X$13,0)))," ",INDEX(גיליון3!$U$14:$X$28,MATCH('דיווח פרטני'!G1412,גיליון3!$T$14:$T$28,0),MATCH('דיווח פרטני'!C1412,גיליון3!$U$13:$X$13,0)))</f>
        <v xml:space="preserve"> </v>
      </c>
      <c r="I1412" s="15"/>
      <c r="J1412" s="15"/>
    </row>
    <row r="1413" spans="1:10" ht="18" customHeight="1" thickBot="1" x14ac:dyDescent="0.35">
      <c r="A1413" s="15"/>
      <c r="B1413" s="15"/>
      <c r="C1413" s="15"/>
      <c r="D1413" s="15"/>
      <c r="E1413" s="727"/>
      <c r="F1413" s="15"/>
      <c r="G1413" s="15"/>
      <c r="H1413" s="58" t="str">
        <f t="array" ref="H1413">IF(ISERROR(INDEX(גיליון3!$U$14:$X$28,MATCH('דיווח פרטני'!G1413,גיליון3!$T$14:$T$28,0),MATCH('דיווח פרטני'!C1413,גיליון3!$U$13:$X$13,0)))," ",INDEX(גיליון3!$U$14:$X$28,MATCH('דיווח פרטני'!G1413,גיליון3!$T$14:$T$28,0),MATCH('דיווח פרטני'!C1413,גיליון3!$U$13:$X$13,0)))</f>
        <v xml:space="preserve"> </v>
      </c>
      <c r="I1413" s="15"/>
      <c r="J1413" s="15"/>
    </row>
    <row r="1414" spans="1:10" ht="18" customHeight="1" thickBot="1" x14ac:dyDescent="0.35">
      <c r="A1414" s="15"/>
      <c r="B1414" s="15"/>
      <c r="C1414" s="15"/>
      <c r="D1414" s="15"/>
      <c r="E1414" s="727"/>
      <c r="F1414" s="15"/>
      <c r="G1414" s="15"/>
      <c r="H1414" s="58" t="str">
        <f t="array" ref="H1414">IF(ISERROR(INDEX(גיליון3!$U$14:$X$28,MATCH('דיווח פרטני'!G1414,גיליון3!$T$14:$T$28,0),MATCH('דיווח פרטני'!C1414,גיליון3!$U$13:$X$13,0)))," ",INDEX(גיליון3!$U$14:$X$28,MATCH('דיווח פרטני'!G1414,גיליון3!$T$14:$T$28,0),MATCH('דיווח פרטני'!C1414,גיליון3!$U$13:$X$13,0)))</f>
        <v xml:space="preserve"> </v>
      </c>
      <c r="I1414" s="15"/>
      <c r="J1414" s="15"/>
    </row>
    <row r="1415" spans="1:10" ht="18" customHeight="1" thickBot="1" x14ac:dyDescent="0.35">
      <c r="A1415" s="15"/>
      <c r="B1415" s="15"/>
      <c r="C1415" s="15"/>
      <c r="D1415" s="15"/>
      <c r="E1415" s="727"/>
      <c r="F1415" s="15"/>
      <c r="G1415" s="15"/>
      <c r="H1415" s="58" t="str">
        <f t="array" ref="H1415">IF(ISERROR(INDEX(גיליון3!$U$14:$X$28,MATCH('דיווח פרטני'!G1415,גיליון3!$T$14:$T$28,0),MATCH('דיווח פרטני'!C1415,גיליון3!$U$13:$X$13,0)))," ",INDEX(גיליון3!$U$14:$X$28,MATCH('דיווח פרטני'!G1415,גיליון3!$T$14:$T$28,0),MATCH('דיווח פרטני'!C1415,גיליון3!$U$13:$X$13,0)))</f>
        <v xml:space="preserve"> </v>
      </c>
      <c r="I1415" s="15"/>
      <c r="J1415" s="15"/>
    </row>
    <row r="1416" spans="1:10" ht="18" customHeight="1" thickBot="1" x14ac:dyDescent="0.35">
      <c r="A1416" s="15"/>
      <c r="B1416" s="15"/>
      <c r="C1416" s="15"/>
      <c r="D1416" s="15"/>
      <c r="E1416" s="727"/>
      <c r="F1416" s="15"/>
      <c r="G1416" s="15"/>
      <c r="H1416" s="58" t="str">
        <f t="array" ref="H1416">IF(ISERROR(INDEX(גיליון3!$U$14:$X$28,MATCH('דיווח פרטני'!G1416,גיליון3!$T$14:$T$28,0),MATCH('דיווח פרטני'!C1416,גיליון3!$U$13:$X$13,0)))," ",INDEX(גיליון3!$U$14:$X$28,MATCH('דיווח פרטני'!G1416,גיליון3!$T$14:$T$28,0),MATCH('דיווח פרטני'!C1416,גיליון3!$U$13:$X$13,0)))</f>
        <v xml:space="preserve"> </v>
      </c>
      <c r="I1416" s="15"/>
      <c r="J1416" s="15"/>
    </row>
    <row r="1417" spans="1:10" ht="18" customHeight="1" thickBot="1" x14ac:dyDescent="0.35">
      <c r="A1417" s="15"/>
      <c r="B1417" s="15"/>
      <c r="C1417" s="15"/>
      <c r="D1417" s="15"/>
      <c r="E1417" s="727"/>
      <c r="F1417" s="15"/>
      <c r="G1417" s="15"/>
      <c r="H1417" s="58" t="str">
        <f t="array" ref="H1417">IF(ISERROR(INDEX(גיליון3!$U$14:$X$28,MATCH('דיווח פרטני'!G1417,גיליון3!$T$14:$T$28,0),MATCH('דיווח פרטני'!C1417,גיליון3!$U$13:$X$13,0)))," ",INDEX(גיליון3!$U$14:$X$28,MATCH('דיווח פרטני'!G1417,גיליון3!$T$14:$T$28,0),MATCH('דיווח פרטני'!C1417,גיליון3!$U$13:$X$13,0)))</f>
        <v xml:space="preserve"> </v>
      </c>
      <c r="I1417" s="15"/>
      <c r="J1417" s="15"/>
    </row>
    <row r="1418" spans="1:10" ht="18" customHeight="1" thickBot="1" x14ac:dyDescent="0.35">
      <c r="A1418" s="15"/>
      <c r="B1418" s="15"/>
      <c r="C1418" s="15"/>
      <c r="D1418" s="15"/>
      <c r="E1418" s="727"/>
      <c r="F1418" s="15"/>
      <c r="G1418" s="15"/>
      <c r="H1418" s="58" t="str">
        <f t="array" ref="H1418">IF(ISERROR(INDEX(גיליון3!$U$14:$X$28,MATCH('דיווח פרטני'!G1418,גיליון3!$T$14:$T$28,0),MATCH('דיווח פרטני'!C1418,גיליון3!$U$13:$X$13,0)))," ",INDEX(גיליון3!$U$14:$X$28,MATCH('דיווח פרטני'!G1418,גיליון3!$T$14:$T$28,0),MATCH('דיווח פרטני'!C1418,גיליון3!$U$13:$X$13,0)))</f>
        <v xml:space="preserve"> </v>
      </c>
      <c r="I1418" s="15"/>
      <c r="J1418" s="15"/>
    </row>
    <row r="1419" spans="1:10" ht="18" customHeight="1" thickBot="1" x14ac:dyDescent="0.35">
      <c r="A1419" s="15"/>
      <c r="B1419" s="15"/>
      <c r="C1419" s="15"/>
      <c r="D1419" s="15"/>
      <c r="E1419" s="727"/>
      <c r="F1419" s="15"/>
      <c r="G1419" s="15"/>
      <c r="H1419" s="58" t="str">
        <f t="array" ref="H1419">IF(ISERROR(INDEX(גיליון3!$U$14:$X$28,MATCH('דיווח פרטני'!G1419,גיליון3!$T$14:$T$28,0),MATCH('דיווח פרטני'!C1419,גיליון3!$U$13:$X$13,0)))," ",INDEX(גיליון3!$U$14:$X$28,MATCH('דיווח פרטני'!G1419,גיליון3!$T$14:$T$28,0),MATCH('דיווח פרטני'!C1419,גיליון3!$U$13:$X$13,0)))</f>
        <v xml:space="preserve"> </v>
      </c>
      <c r="I1419" s="15"/>
      <c r="J1419" s="15"/>
    </row>
    <row r="1420" spans="1:10" ht="18" customHeight="1" thickBot="1" x14ac:dyDescent="0.35">
      <c r="A1420" s="15"/>
      <c r="B1420" s="15"/>
      <c r="C1420" s="15"/>
      <c r="D1420" s="15"/>
      <c r="E1420" s="727"/>
      <c r="F1420" s="15"/>
      <c r="G1420" s="15"/>
      <c r="H1420" s="58" t="str">
        <f t="array" ref="H1420">IF(ISERROR(INDEX(גיליון3!$U$14:$X$28,MATCH('דיווח פרטני'!G1420,גיליון3!$T$14:$T$28,0),MATCH('דיווח פרטני'!C1420,גיליון3!$U$13:$X$13,0)))," ",INDEX(גיליון3!$U$14:$X$28,MATCH('דיווח פרטני'!G1420,גיליון3!$T$14:$T$28,0),MATCH('דיווח פרטני'!C1420,גיליון3!$U$13:$X$13,0)))</f>
        <v xml:space="preserve"> </v>
      </c>
      <c r="I1420" s="15"/>
      <c r="J1420" s="15"/>
    </row>
    <row r="1421" spans="1:10" ht="18" customHeight="1" thickBot="1" x14ac:dyDescent="0.35">
      <c r="A1421" s="15"/>
      <c r="B1421" s="15"/>
      <c r="C1421" s="15"/>
      <c r="D1421" s="15"/>
      <c r="E1421" s="727"/>
      <c r="F1421" s="15"/>
      <c r="G1421" s="15"/>
      <c r="H1421" s="58" t="str">
        <f t="array" ref="H1421">IF(ISERROR(INDEX(גיליון3!$U$14:$X$28,MATCH('דיווח פרטני'!G1421,גיליון3!$T$14:$T$28,0),MATCH('דיווח פרטני'!C1421,גיליון3!$U$13:$X$13,0)))," ",INDEX(גיליון3!$U$14:$X$28,MATCH('דיווח פרטני'!G1421,גיליון3!$T$14:$T$28,0),MATCH('דיווח פרטני'!C1421,גיליון3!$U$13:$X$13,0)))</f>
        <v xml:space="preserve"> </v>
      </c>
      <c r="I1421" s="15"/>
      <c r="J1421" s="15"/>
    </row>
    <row r="1422" spans="1:10" ht="18" customHeight="1" thickBot="1" x14ac:dyDescent="0.35">
      <c r="A1422" s="15"/>
      <c r="B1422" s="15"/>
      <c r="C1422" s="15"/>
      <c r="D1422" s="15"/>
      <c r="E1422" s="727"/>
      <c r="F1422" s="15"/>
      <c r="G1422" s="15"/>
      <c r="H1422" s="58" t="str">
        <f t="array" ref="H1422">IF(ISERROR(INDEX(גיליון3!$U$14:$X$28,MATCH('דיווח פרטני'!G1422,גיליון3!$T$14:$T$28,0),MATCH('דיווח פרטני'!C1422,גיליון3!$U$13:$X$13,0)))," ",INDEX(גיליון3!$U$14:$X$28,MATCH('דיווח פרטני'!G1422,גיליון3!$T$14:$T$28,0),MATCH('דיווח פרטני'!C1422,גיליון3!$U$13:$X$13,0)))</f>
        <v xml:space="preserve"> </v>
      </c>
      <c r="I1422" s="15"/>
      <c r="J1422" s="15"/>
    </row>
    <row r="1423" spans="1:10" ht="18" customHeight="1" thickBot="1" x14ac:dyDescent="0.35">
      <c r="A1423" s="15"/>
      <c r="B1423" s="15"/>
      <c r="C1423" s="15"/>
      <c r="D1423" s="15"/>
      <c r="E1423" s="727"/>
      <c r="F1423" s="15"/>
      <c r="G1423" s="15"/>
      <c r="H1423" s="58" t="str">
        <f t="array" ref="H1423">IF(ISERROR(INDEX(גיליון3!$U$14:$X$28,MATCH('דיווח פרטני'!G1423,גיליון3!$T$14:$T$28,0),MATCH('דיווח פרטני'!C1423,גיליון3!$U$13:$X$13,0)))," ",INDEX(גיליון3!$U$14:$X$28,MATCH('דיווח פרטני'!G1423,גיליון3!$T$14:$T$28,0),MATCH('דיווח פרטני'!C1423,גיליון3!$U$13:$X$13,0)))</f>
        <v xml:space="preserve"> </v>
      </c>
      <c r="I1423" s="15"/>
      <c r="J1423" s="15"/>
    </row>
    <row r="1424" spans="1:10" ht="18" customHeight="1" thickBot="1" x14ac:dyDescent="0.35">
      <c r="A1424" s="15"/>
      <c r="B1424" s="15"/>
      <c r="C1424" s="15"/>
      <c r="D1424" s="15"/>
      <c r="E1424" s="727"/>
      <c r="F1424" s="15"/>
      <c r="G1424" s="15"/>
      <c r="H1424" s="58" t="str">
        <f t="array" ref="H1424">IF(ISERROR(INDEX(גיליון3!$U$14:$X$28,MATCH('דיווח פרטני'!G1424,גיליון3!$T$14:$T$28,0),MATCH('דיווח פרטני'!C1424,גיליון3!$U$13:$X$13,0)))," ",INDEX(גיליון3!$U$14:$X$28,MATCH('דיווח פרטני'!G1424,גיליון3!$T$14:$T$28,0),MATCH('דיווח פרטני'!C1424,גיליון3!$U$13:$X$13,0)))</f>
        <v xml:space="preserve"> </v>
      </c>
      <c r="I1424" s="15"/>
      <c r="J1424" s="15"/>
    </row>
    <row r="1425" spans="1:10" ht="18" customHeight="1" thickBot="1" x14ac:dyDescent="0.35">
      <c r="A1425" s="15"/>
      <c r="B1425" s="15"/>
      <c r="C1425" s="15"/>
      <c r="D1425" s="15"/>
      <c r="E1425" s="727"/>
      <c r="F1425" s="15"/>
      <c r="G1425" s="15"/>
      <c r="H1425" s="58" t="str">
        <f t="array" ref="H1425">IF(ISERROR(INDEX(גיליון3!$U$14:$X$28,MATCH('דיווח פרטני'!G1425,גיליון3!$T$14:$T$28,0),MATCH('דיווח פרטני'!C1425,גיליון3!$U$13:$X$13,0)))," ",INDEX(גיליון3!$U$14:$X$28,MATCH('דיווח פרטני'!G1425,גיליון3!$T$14:$T$28,0),MATCH('דיווח פרטני'!C1425,גיליון3!$U$13:$X$13,0)))</f>
        <v xml:space="preserve"> </v>
      </c>
      <c r="I1425" s="15"/>
      <c r="J1425" s="15"/>
    </row>
    <row r="1426" spans="1:10" ht="18" customHeight="1" thickBot="1" x14ac:dyDescent="0.35">
      <c r="A1426" s="15"/>
      <c r="B1426" s="15"/>
      <c r="C1426" s="15"/>
      <c r="D1426" s="15"/>
      <c r="E1426" s="727"/>
      <c r="F1426" s="15"/>
      <c r="G1426" s="15"/>
      <c r="H1426" s="58" t="str">
        <f t="array" ref="H1426">IF(ISERROR(INDEX(גיליון3!$U$14:$X$28,MATCH('דיווח פרטני'!G1426,גיליון3!$T$14:$T$28,0),MATCH('דיווח פרטני'!C1426,גיליון3!$U$13:$X$13,0)))," ",INDEX(גיליון3!$U$14:$X$28,MATCH('דיווח פרטני'!G1426,גיליון3!$T$14:$T$28,0),MATCH('דיווח פרטני'!C1426,גיליון3!$U$13:$X$13,0)))</f>
        <v xml:space="preserve"> </v>
      </c>
      <c r="I1426" s="15"/>
      <c r="J1426" s="15"/>
    </row>
    <row r="1427" spans="1:10" ht="18" customHeight="1" thickBot="1" x14ac:dyDescent="0.35">
      <c r="A1427" s="15"/>
      <c r="B1427" s="15"/>
      <c r="C1427" s="15"/>
      <c r="D1427" s="15"/>
      <c r="E1427" s="727"/>
      <c r="F1427" s="15"/>
      <c r="G1427" s="15"/>
      <c r="H1427" s="58" t="str">
        <f t="array" ref="H1427">IF(ISERROR(INDEX(גיליון3!$U$14:$X$28,MATCH('דיווח פרטני'!G1427,גיליון3!$T$14:$T$28,0),MATCH('דיווח פרטני'!C1427,גיליון3!$U$13:$X$13,0)))," ",INDEX(גיליון3!$U$14:$X$28,MATCH('דיווח פרטני'!G1427,גיליון3!$T$14:$T$28,0),MATCH('דיווח פרטני'!C1427,גיליון3!$U$13:$X$13,0)))</f>
        <v xml:space="preserve"> </v>
      </c>
      <c r="I1427" s="15"/>
      <c r="J1427" s="15"/>
    </row>
    <row r="1428" spans="1:10" ht="18" customHeight="1" thickBot="1" x14ac:dyDescent="0.35">
      <c r="A1428" s="15"/>
      <c r="B1428" s="15"/>
      <c r="C1428" s="15"/>
      <c r="D1428" s="15"/>
      <c r="E1428" s="727"/>
      <c r="F1428" s="15"/>
      <c r="G1428" s="15"/>
      <c r="H1428" s="58" t="str">
        <f t="array" ref="H1428">IF(ISERROR(INDEX(גיליון3!$U$14:$X$28,MATCH('דיווח פרטני'!G1428,גיליון3!$T$14:$T$28,0),MATCH('דיווח פרטני'!C1428,גיליון3!$U$13:$X$13,0)))," ",INDEX(גיליון3!$U$14:$X$28,MATCH('דיווח פרטני'!G1428,גיליון3!$T$14:$T$28,0),MATCH('דיווח פרטני'!C1428,גיליון3!$U$13:$X$13,0)))</f>
        <v xml:space="preserve"> </v>
      </c>
      <c r="I1428" s="15"/>
      <c r="J1428" s="15"/>
    </row>
    <row r="1429" spans="1:10" ht="18" customHeight="1" thickBot="1" x14ac:dyDescent="0.35">
      <c r="A1429" s="15"/>
      <c r="B1429" s="15"/>
      <c r="C1429" s="15"/>
      <c r="D1429" s="15"/>
      <c r="E1429" s="727"/>
      <c r="F1429" s="15"/>
      <c r="G1429" s="15"/>
      <c r="H1429" s="58" t="str">
        <f t="array" ref="H1429">IF(ISERROR(INDEX(גיליון3!$U$14:$X$28,MATCH('דיווח פרטני'!G1429,גיליון3!$T$14:$T$28,0),MATCH('דיווח פרטני'!C1429,גיליון3!$U$13:$X$13,0)))," ",INDEX(גיליון3!$U$14:$X$28,MATCH('דיווח פרטני'!G1429,גיליון3!$T$14:$T$28,0),MATCH('דיווח פרטני'!C1429,גיליון3!$U$13:$X$13,0)))</f>
        <v xml:space="preserve"> </v>
      </c>
      <c r="I1429" s="15"/>
      <c r="J1429" s="15"/>
    </row>
    <row r="1430" spans="1:10" ht="18" customHeight="1" thickBot="1" x14ac:dyDescent="0.35">
      <c r="A1430" s="15"/>
      <c r="B1430" s="15"/>
      <c r="C1430" s="15"/>
      <c r="D1430" s="15"/>
      <c r="E1430" s="727"/>
      <c r="F1430" s="15"/>
      <c r="G1430" s="15"/>
      <c r="H1430" s="58" t="str">
        <f t="array" ref="H1430">IF(ISERROR(INDEX(גיליון3!$U$14:$X$28,MATCH('דיווח פרטני'!G1430,גיליון3!$T$14:$T$28,0),MATCH('דיווח פרטני'!C1430,גיליון3!$U$13:$X$13,0)))," ",INDEX(גיליון3!$U$14:$X$28,MATCH('דיווח פרטני'!G1430,גיליון3!$T$14:$T$28,0),MATCH('דיווח פרטני'!C1430,גיליון3!$U$13:$X$13,0)))</f>
        <v xml:space="preserve"> </v>
      </c>
      <c r="I1430" s="15"/>
      <c r="J1430" s="15"/>
    </row>
    <row r="1431" spans="1:10" ht="18" customHeight="1" thickBot="1" x14ac:dyDescent="0.35">
      <c r="A1431" s="15"/>
      <c r="B1431" s="15"/>
      <c r="C1431" s="15"/>
      <c r="D1431" s="15"/>
      <c r="E1431" s="727"/>
      <c r="F1431" s="15"/>
      <c r="G1431" s="15"/>
      <c r="H1431" s="58" t="str">
        <f t="array" ref="H1431">IF(ISERROR(INDEX(גיליון3!$U$14:$X$28,MATCH('דיווח פרטני'!G1431,גיליון3!$T$14:$T$28,0),MATCH('דיווח פרטני'!C1431,גיליון3!$U$13:$X$13,0)))," ",INDEX(גיליון3!$U$14:$X$28,MATCH('דיווח פרטני'!G1431,גיליון3!$T$14:$T$28,0),MATCH('דיווח פרטני'!C1431,גיליון3!$U$13:$X$13,0)))</f>
        <v xml:space="preserve"> </v>
      </c>
      <c r="I1431" s="15"/>
      <c r="J1431" s="15"/>
    </row>
    <row r="1432" spans="1:10" ht="18" customHeight="1" thickBot="1" x14ac:dyDescent="0.35">
      <c r="A1432" s="15"/>
      <c r="B1432" s="15"/>
      <c r="C1432" s="15"/>
      <c r="D1432" s="15"/>
      <c r="E1432" s="727"/>
      <c r="F1432" s="15"/>
      <c r="G1432" s="15"/>
      <c r="H1432" s="58" t="str">
        <f t="array" ref="H1432">IF(ISERROR(INDEX(גיליון3!$U$14:$X$28,MATCH('דיווח פרטני'!G1432,גיליון3!$T$14:$T$28,0),MATCH('דיווח פרטני'!C1432,גיליון3!$U$13:$X$13,0)))," ",INDEX(גיליון3!$U$14:$X$28,MATCH('דיווח פרטני'!G1432,גיליון3!$T$14:$T$28,0),MATCH('דיווח פרטני'!C1432,גיליון3!$U$13:$X$13,0)))</f>
        <v xml:space="preserve"> </v>
      </c>
      <c r="I1432" s="15"/>
      <c r="J1432" s="15"/>
    </row>
    <row r="1433" spans="1:10" ht="18" customHeight="1" thickBot="1" x14ac:dyDescent="0.35">
      <c r="A1433" s="15"/>
      <c r="B1433" s="15"/>
      <c r="C1433" s="15"/>
      <c r="D1433" s="15"/>
      <c r="E1433" s="727"/>
      <c r="F1433" s="15"/>
      <c r="G1433" s="15"/>
      <c r="H1433" s="58" t="str">
        <f t="array" ref="H1433">IF(ISERROR(INDEX(גיליון3!$U$14:$X$28,MATCH('דיווח פרטני'!G1433,גיליון3!$T$14:$T$28,0),MATCH('דיווח פרטני'!C1433,גיליון3!$U$13:$X$13,0)))," ",INDEX(גיליון3!$U$14:$X$28,MATCH('דיווח פרטני'!G1433,גיליון3!$T$14:$T$28,0),MATCH('דיווח פרטני'!C1433,גיליון3!$U$13:$X$13,0)))</f>
        <v xml:space="preserve"> </v>
      </c>
      <c r="I1433" s="15"/>
      <c r="J1433" s="15"/>
    </row>
    <row r="1434" spans="1:10" ht="18" customHeight="1" thickBot="1" x14ac:dyDescent="0.35">
      <c r="A1434" s="15"/>
      <c r="B1434" s="15"/>
      <c r="C1434" s="15"/>
      <c r="D1434" s="15"/>
      <c r="E1434" s="727"/>
      <c r="F1434" s="15"/>
      <c r="G1434" s="15"/>
      <c r="H1434" s="58" t="str">
        <f t="array" ref="H1434">IF(ISERROR(INDEX(גיליון3!$U$14:$X$28,MATCH('דיווח פרטני'!G1434,גיליון3!$T$14:$T$28,0),MATCH('דיווח פרטני'!C1434,גיליון3!$U$13:$X$13,0)))," ",INDEX(גיליון3!$U$14:$X$28,MATCH('דיווח פרטני'!G1434,גיליון3!$T$14:$T$28,0),MATCH('דיווח פרטני'!C1434,גיליון3!$U$13:$X$13,0)))</f>
        <v xml:space="preserve"> </v>
      </c>
      <c r="I1434" s="15"/>
      <c r="J1434" s="15"/>
    </row>
    <row r="1435" spans="1:10" ht="18" customHeight="1" thickBot="1" x14ac:dyDescent="0.35">
      <c r="A1435" s="15"/>
      <c r="B1435" s="15"/>
      <c r="C1435" s="15"/>
      <c r="D1435" s="15"/>
      <c r="E1435" s="727"/>
      <c r="F1435" s="15"/>
      <c r="G1435" s="15"/>
      <c r="H1435" s="58" t="str">
        <f t="array" ref="H1435">IF(ISERROR(INDEX(גיליון3!$U$14:$X$28,MATCH('דיווח פרטני'!G1435,גיליון3!$T$14:$T$28,0),MATCH('דיווח פרטני'!C1435,גיליון3!$U$13:$X$13,0)))," ",INDEX(גיליון3!$U$14:$X$28,MATCH('דיווח פרטני'!G1435,גיליון3!$T$14:$T$28,0),MATCH('דיווח פרטני'!C1435,גיליון3!$U$13:$X$13,0)))</f>
        <v xml:space="preserve"> </v>
      </c>
      <c r="I1435" s="15"/>
      <c r="J1435" s="15"/>
    </row>
    <row r="1436" spans="1:10" ht="18" customHeight="1" thickBot="1" x14ac:dyDescent="0.35">
      <c r="A1436" s="15"/>
      <c r="B1436" s="15"/>
      <c r="C1436" s="15"/>
      <c r="D1436" s="15"/>
      <c r="E1436" s="727"/>
      <c r="F1436" s="15"/>
      <c r="G1436" s="15"/>
      <c r="H1436" s="58" t="str">
        <f t="array" ref="H1436">IF(ISERROR(INDEX(גיליון3!$U$14:$X$28,MATCH('דיווח פרטני'!G1436,גיליון3!$T$14:$T$28,0),MATCH('דיווח פרטני'!C1436,גיליון3!$U$13:$X$13,0)))," ",INDEX(גיליון3!$U$14:$X$28,MATCH('דיווח פרטני'!G1436,גיליון3!$T$14:$T$28,0),MATCH('דיווח פרטני'!C1436,גיליון3!$U$13:$X$13,0)))</f>
        <v xml:space="preserve"> </v>
      </c>
      <c r="I1436" s="15"/>
      <c r="J1436" s="15"/>
    </row>
    <row r="1437" spans="1:10" ht="18" customHeight="1" thickBot="1" x14ac:dyDescent="0.35">
      <c r="A1437" s="15"/>
      <c r="B1437" s="15"/>
      <c r="C1437" s="15"/>
      <c r="D1437" s="15"/>
      <c r="E1437" s="727"/>
      <c r="F1437" s="15"/>
      <c r="G1437" s="15"/>
      <c r="H1437" s="58" t="str">
        <f t="array" ref="H1437">IF(ISERROR(INDEX(גיליון3!$U$14:$X$28,MATCH('דיווח פרטני'!G1437,גיליון3!$T$14:$T$28,0),MATCH('דיווח פרטני'!C1437,גיליון3!$U$13:$X$13,0)))," ",INDEX(גיליון3!$U$14:$X$28,MATCH('דיווח פרטני'!G1437,גיליון3!$T$14:$T$28,0),MATCH('דיווח פרטני'!C1437,גיליון3!$U$13:$X$13,0)))</f>
        <v xml:space="preserve"> </v>
      </c>
      <c r="I1437" s="15"/>
      <c r="J1437" s="15"/>
    </row>
    <row r="1438" spans="1:10" ht="18" customHeight="1" thickBot="1" x14ac:dyDescent="0.35">
      <c r="A1438" s="15"/>
      <c r="B1438" s="15"/>
      <c r="C1438" s="15"/>
      <c r="D1438" s="15"/>
      <c r="E1438" s="727"/>
      <c r="F1438" s="15"/>
      <c r="G1438" s="15"/>
      <c r="H1438" s="58" t="str">
        <f t="array" ref="H1438">IF(ISERROR(INDEX(גיליון3!$U$14:$X$28,MATCH('דיווח פרטני'!G1438,גיליון3!$T$14:$T$28,0),MATCH('דיווח פרטני'!C1438,גיליון3!$U$13:$X$13,0)))," ",INDEX(גיליון3!$U$14:$X$28,MATCH('דיווח פרטני'!G1438,גיליון3!$T$14:$T$28,0),MATCH('דיווח פרטני'!C1438,גיליון3!$U$13:$X$13,0)))</f>
        <v xml:space="preserve"> </v>
      </c>
      <c r="I1438" s="15"/>
      <c r="J1438" s="15"/>
    </row>
    <row r="1439" spans="1:10" ht="18" customHeight="1" thickBot="1" x14ac:dyDescent="0.35">
      <c r="A1439" s="15"/>
      <c r="B1439" s="15"/>
      <c r="C1439" s="15"/>
      <c r="D1439" s="15"/>
      <c r="E1439" s="727"/>
      <c r="F1439" s="15"/>
      <c r="G1439" s="15"/>
      <c r="H1439" s="58" t="str">
        <f t="array" ref="H1439">IF(ISERROR(INDEX(גיליון3!$U$14:$X$28,MATCH('דיווח פרטני'!G1439,גיליון3!$T$14:$T$28,0),MATCH('דיווח פרטני'!C1439,גיליון3!$U$13:$X$13,0)))," ",INDEX(גיליון3!$U$14:$X$28,MATCH('דיווח פרטני'!G1439,גיליון3!$T$14:$T$28,0),MATCH('דיווח פרטני'!C1439,גיליון3!$U$13:$X$13,0)))</f>
        <v xml:space="preserve"> </v>
      </c>
      <c r="I1439" s="15"/>
      <c r="J1439" s="15"/>
    </row>
    <row r="1440" spans="1:10" ht="18" customHeight="1" thickBot="1" x14ac:dyDescent="0.35">
      <c r="A1440" s="15"/>
      <c r="B1440" s="15"/>
      <c r="C1440" s="15"/>
      <c r="D1440" s="15"/>
      <c r="E1440" s="727"/>
      <c r="F1440" s="15"/>
      <c r="G1440" s="15"/>
      <c r="H1440" s="58" t="str">
        <f t="array" ref="H1440">IF(ISERROR(INDEX(גיליון3!$U$14:$X$28,MATCH('דיווח פרטני'!G1440,גיליון3!$T$14:$T$28,0),MATCH('דיווח פרטני'!C1440,גיליון3!$U$13:$X$13,0)))," ",INDEX(גיליון3!$U$14:$X$28,MATCH('דיווח פרטני'!G1440,גיליון3!$T$14:$T$28,0),MATCH('דיווח פרטני'!C1440,גיליון3!$U$13:$X$13,0)))</f>
        <v xml:space="preserve"> </v>
      </c>
      <c r="I1440" s="15"/>
      <c r="J1440" s="15"/>
    </row>
    <row r="1441" spans="1:10" ht="18" customHeight="1" thickBot="1" x14ac:dyDescent="0.35">
      <c r="A1441" s="15"/>
      <c r="B1441" s="15"/>
      <c r="C1441" s="15"/>
      <c r="D1441" s="15"/>
      <c r="E1441" s="727"/>
      <c r="F1441" s="15"/>
      <c r="G1441" s="15"/>
      <c r="H1441" s="58" t="str">
        <f t="array" ref="H1441">IF(ISERROR(INDEX(גיליון3!$U$14:$X$28,MATCH('דיווח פרטני'!G1441,גיליון3!$T$14:$T$28,0),MATCH('דיווח פרטני'!C1441,גיליון3!$U$13:$X$13,0)))," ",INDEX(גיליון3!$U$14:$X$28,MATCH('דיווח פרטני'!G1441,גיליון3!$T$14:$T$28,0),MATCH('דיווח פרטני'!C1441,גיליון3!$U$13:$X$13,0)))</f>
        <v xml:space="preserve"> </v>
      </c>
      <c r="I1441" s="15"/>
      <c r="J1441" s="15"/>
    </row>
    <row r="1442" spans="1:10" ht="18" customHeight="1" thickBot="1" x14ac:dyDescent="0.35">
      <c r="A1442" s="15"/>
      <c r="B1442" s="15"/>
      <c r="C1442" s="15"/>
      <c r="D1442" s="15"/>
      <c r="E1442" s="727"/>
      <c r="F1442" s="15"/>
      <c r="G1442" s="15"/>
      <c r="H1442" s="58" t="str">
        <f t="array" ref="H1442">IF(ISERROR(INDEX(גיליון3!$U$14:$X$28,MATCH('דיווח פרטני'!G1442,גיליון3!$T$14:$T$28,0),MATCH('דיווח פרטני'!C1442,גיליון3!$U$13:$X$13,0)))," ",INDEX(גיליון3!$U$14:$X$28,MATCH('דיווח פרטני'!G1442,גיליון3!$T$14:$T$28,0),MATCH('דיווח פרטני'!C1442,גיליון3!$U$13:$X$13,0)))</f>
        <v xml:space="preserve"> </v>
      </c>
      <c r="I1442" s="15"/>
      <c r="J1442" s="15"/>
    </row>
    <row r="1443" spans="1:10" ht="18" customHeight="1" thickBot="1" x14ac:dyDescent="0.35">
      <c r="A1443" s="15"/>
      <c r="B1443" s="15"/>
      <c r="C1443" s="15"/>
      <c r="D1443" s="15"/>
      <c r="E1443" s="727"/>
      <c r="F1443" s="15"/>
      <c r="G1443" s="15"/>
      <c r="H1443" s="58" t="str">
        <f t="array" ref="H1443">IF(ISERROR(INDEX(גיליון3!$U$14:$X$28,MATCH('דיווח פרטני'!G1443,גיליון3!$T$14:$T$28,0),MATCH('דיווח פרטני'!C1443,גיליון3!$U$13:$X$13,0)))," ",INDEX(גיליון3!$U$14:$X$28,MATCH('דיווח פרטני'!G1443,גיליון3!$T$14:$T$28,0),MATCH('דיווח פרטני'!C1443,גיליון3!$U$13:$X$13,0)))</f>
        <v xml:space="preserve"> </v>
      </c>
      <c r="I1443" s="15"/>
      <c r="J1443" s="15"/>
    </row>
    <row r="1444" spans="1:10" ht="18" customHeight="1" thickBot="1" x14ac:dyDescent="0.35">
      <c r="A1444" s="15"/>
      <c r="B1444" s="15"/>
      <c r="C1444" s="15"/>
      <c r="D1444" s="15"/>
      <c r="E1444" s="727"/>
      <c r="F1444" s="15"/>
      <c r="G1444" s="15"/>
      <c r="H1444" s="58" t="str">
        <f t="array" ref="H1444">IF(ISERROR(INDEX(גיליון3!$U$14:$X$28,MATCH('דיווח פרטני'!G1444,גיליון3!$T$14:$T$28,0),MATCH('דיווח פרטני'!C1444,גיליון3!$U$13:$X$13,0)))," ",INDEX(גיליון3!$U$14:$X$28,MATCH('דיווח פרטני'!G1444,גיליון3!$T$14:$T$28,0),MATCH('דיווח פרטני'!C1444,גיליון3!$U$13:$X$13,0)))</f>
        <v xml:space="preserve"> </v>
      </c>
      <c r="I1444" s="15"/>
      <c r="J1444" s="15"/>
    </row>
    <row r="1445" spans="1:10" ht="18" customHeight="1" thickBot="1" x14ac:dyDescent="0.35">
      <c r="A1445" s="15"/>
      <c r="B1445" s="15"/>
      <c r="C1445" s="15"/>
      <c r="D1445" s="15"/>
      <c r="E1445" s="727"/>
      <c r="F1445" s="15"/>
      <c r="G1445" s="15"/>
      <c r="H1445" s="58" t="str">
        <f t="array" ref="H1445">IF(ISERROR(INDEX(גיליון3!$U$14:$X$28,MATCH('דיווח פרטני'!G1445,גיליון3!$T$14:$T$28,0),MATCH('דיווח פרטני'!C1445,גיליון3!$U$13:$X$13,0)))," ",INDEX(גיליון3!$U$14:$X$28,MATCH('דיווח פרטני'!G1445,גיליון3!$T$14:$T$28,0),MATCH('דיווח פרטני'!C1445,גיליון3!$U$13:$X$13,0)))</f>
        <v xml:space="preserve"> </v>
      </c>
      <c r="I1445" s="15"/>
      <c r="J1445" s="15"/>
    </row>
    <row r="1446" spans="1:10" ht="18" customHeight="1" thickBot="1" x14ac:dyDescent="0.35">
      <c r="A1446" s="15"/>
      <c r="B1446" s="15"/>
      <c r="C1446" s="15"/>
      <c r="D1446" s="15"/>
      <c r="E1446" s="727"/>
      <c r="F1446" s="15"/>
      <c r="G1446" s="15"/>
      <c r="H1446" s="58" t="str">
        <f t="array" ref="H1446">IF(ISERROR(INDEX(גיליון3!$U$14:$X$28,MATCH('דיווח פרטני'!G1446,גיליון3!$T$14:$T$28,0),MATCH('דיווח פרטני'!C1446,גיליון3!$U$13:$X$13,0)))," ",INDEX(גיליון3!$U$14:$X$28,MATCH('דיווח פרטני'!G1446,גיליון3!$T$14:$T$28,0),MATCH('דיווח פרטני'!C1446,גיליון3!$U$13:$X$13,0)))</f>
        <v xml:space="preserve"> </v>
      </c>
      <c r="I1446" s="15"/>
      <c r="J1446" s="15"/>
    </row>
    <row r="1447" spans="1:10" ht="18" customHeight="1" thickBot="1" x14ac:dyDescent="0.35">
      <c r="A1447" s="15"/>
      <c r="B1447" s="15"/>
      <c r="C1447" s="15"/>
      <c r="D1447" s="15"/>
      <c r="E1447" s="727"/>
      <c r="F1447" s="15"/>
      <c r="G1447" s="15"/>
      <c r="H1447" s="58" t="str">
        <f t="array" ref="H1447">IF(ISERROR(INDEX(גיליון3!$U$14:$X$28,MATCH('דיווח פרטני'!G1447,גיליון3!$T$14:$T$28,0),MATCH('דיווח פרטני'!C1447,גיליון3!$U$13:$X$13,0)))," ",INDEX(גיליון3!$U$14:$X$28,MATCH('דיווח פרטני'!G1447,גיליון3!$T$14:$T$28,0),MATCH('דיווח פרטני'!C1447,גיליון3!$U$13:$X$13,0)))</f>
        <v xml:space="preserve"> </v>
      </c>
      <c r="I1447" s="15"/>
      <c r="J1447" s="15"/>
    </row>
    <row r="1448" spans="1:10" ht="18" customHeight="1" thickBot="1" x14ac:dyDescent="0.35">
      <c r="A1448" s="15"/>
      <c r="B1448" s="15"/>
      <c r="C1448" s="15"/>
      <c r="D1448" s="15"/>
      <c r="E1448" s="727"/>
      <c r="F1448" s="15"/>
      <c r="G1448" s="15"/>
      <c r="H1448" s="58" t="str">
        <f t="array" ref="H1448">IF(ISERROR(INDEX(גיליון3!$U$14:$X$28,MATCH('דיווח פרטני'!G1448,גיליון3!$T$14:$T$28,0),MATCH('דיווח פרטני'!C1448,גיליון3!$U$13:$X$13,0)))," ",INDEX(גיליון3!$U$14:$X$28,MATCH('דיווח פרטני'!G1448,גיליון3!$T$14:$T$28,0),MATCH('דיווח פרטני'!C1448,גיליון3!$U$13:$X$13,0)))</f>
        <v xml:space="preserve"> </v>
      </c>
      <c r="I1448" s="15"/>
      <c r="J1448" s="15"/>
    </row>
    <row r="1449" spans="1:10" ht="18" customHeight="1" thickBot="1" x14ac:dyDescent="0.35">
      <c r="A1449" s="15"/>
      <c r="B1449" s="15"/>
      <c r="C1449" s="15"/>
      <c r="D1449" s="15"/>
      <c r="E1449" s="727"/>
      <c r="F1449" s="15"/>
      <c r="G1449" s="15"/>
      <c r="H1449" s="58" t="str">
        <f t="array" ref="H1449">IF(ISERROR(INDEX(גיליון3!$U$14:$X$28,MATCH('דיווח פרטני'!G1449,גיליון3!$T$14:$T$28,0),MATCH('דיווח פרטני'!C1449,גיליון3!$U$13:$X$13,0)))," ",INDEX(גיליון3!$U$14:$X$28,MATCH('דיווח פרטני'!G1449,גיליון3!$T$14:$T$28,0),MATCH('דיווח פרטני'!C1449,גיליון3!$U$13:$X$13,0)))</f>
        <v xml:space="preserve"> </v>
      </c>
      <c r="I1449" s="15"/>
      <c r="J1449" s="15"/>
    </row>
    <row r="1450" spans="1:10" ht="18" customHeight="1" thickBot="1" x14ac:dyDescent="0.35">
      <c r="A1450" s="15"/>
      <c r="B1450" s="15"/>
      <c r="C1450" s="15"/>
      <c r="D1450" s="15"/>
      <c r="E1450" s="727"/>
      <c r="F1450" s="15"/>
      <c r="G1450" s="15"/>
      <c r="H1450" s="58" t="str">
        <f t="array" ref="H1450">IF(ISERROR(INDEX(גיליון3!$U$14:$X$28,MATCH('דיווח פרטני'!G1450,גיליון3!$T$14:$T$28,0),MATCH('דיווח פרטני'!C1450,גיליון3!$U$13:$X$13,0)))," ",INDEX(גיליון3!$U$14:$X$28,MATCH('דיווח פרטני'!G1450,גיליון3!$T$14:$T$28,0),MATCH('דיווח פרטני'!C1450,גיליון3!$U$13:$X$13,0)))</f>
        <v xml:space="preserve"> </v>
      </c>
      <c r="I1450" s="15"/>
      <c r="J1450" s="15"/>
    </row>
    <row r="1451" spans="1:10" ht="18" customHeight="1" thickBot="1" x14ac:dyDescent="0.35">
      <c r="A1451" s="15"/>
      <c r="B1451" s="15"/>
      <c r="C1451" s="15"/>
      <c r="D1451" s="15"/>
      <c r="E1451" s="727"/>
      <c r="F1451" s="15"/>
      <c r="G1451" s="15"/>
      <c r="H1451" s="58" t="str">
        <f t="array" ref="H1451">IF(ISERROR(INDEX(גיליון3!$U$14:$X$28,MATCH('דיווח פרטני'!G1451,גיליון3!$T$14:$T$28,0),MATCH('דיווח פרטני'!C1451,גיליון3!$U$13:$X$13,0)))," ",INDEX(גיליון3!$U$14:$X$28,MATCH('דיווח פרטני'!G1451,גיליון3!$T$14:$T$28,0),MATCH('דיווח פרטני'!C1451,גיליון3!$U$13:$X$13,0)))</f>
        <v xml:space="preserve"> </v>
      </c>
      <c r="I1451" s="15"/>
      <c r="J1451" s="15"/>
    </row>
    <row r="1452" spans="1:10" ht="18" customHeight="1" thickBot="1" x14ac:dyDescent="0.35">
      <c r="A1452" s="15"/>
      <c r="B1452" s="15"/>
      <c r="C1452" s="15"/>
      <c r="D1452" s="15"/>
      <c r="E1452" s="727"/>
      <c r="F1452" s="15"/>
      <c r="G1452" s="15"/>
      <c r="H1452" s="58" t="str">
        <f t="array" ref="H1452">IF(ISERROR(INDEX(גיליון3!$U$14:$X$28,MATCH('דיווח פרטני'!G1452,גיליון3!$T$14:$T$28,0),MATCH('דיווח פרטני'!C1452,גיליון3!$U$13:$X$13,0)))," ",INDEX(גיליון3!$U$14:$X$28,MATCH('דיווח פרטני'!G1452,גיליון3!$T$14:$T$28,0),MATCH('דיווח פרטני'!C1452,גיליון3!$U$13:$X$13,0)))</f>
        <v xml:space="preserve"> </v>
      </c>
      <c r="I1452" s="15"/>
      <c r="J1452" s="15"/>
    </row>
    <row r="1453" spans="1:10" ht="18" customHeight="1" thickBot="1" x14ac:dyDescent="0.35">
      <c r="A1453" s="15"/>
      <c r="B1453" s="15"/>
      <c r="C1453" s="15"/>
      <c r="D1453" s="15"/>
      <c r="E1453" s="727"/>
      <c r="F1453" s="15"/>
      <c r="G1453" s="15"/>
      <c r="H1453" s="58" t="str">
        <f t="array" ref="H1453">IF(ISERROR(INDEX(גיליון3!$U$14:$X$28,MATCH('דיווח פרטני'!G1453,גיליון3!$T$14:$T$28,0),MATCH('דיווח פרטני'!C1453,גיליון3!$U$13:$X$13,0)))," ",INDEX(גיליון3!$U$14:$X$28,MATCH('דיווח פרטני'!G1453,גיליון3!$T$14:$T$28,0),MATCH('דיווח פרטני'!C1453,גיליון3!$U$13:$X$13,0)))</f>
        <v xml:space="preserve"> </v>
      </c>
      <c r="I1453" s="15"/>
      <c r="J1453" s="15"/>
    </row>
    <row r="1454" spans="1:10" ht="18" customHeight="1" thickBot="1" x14ac:dyDescent="0.35">
      <c r="A1454" s="15"/>
      <c r="B1454" s="15"/>
      <c r="C1454" s="15"/>
      <c r="D1454" s="15"/>
      <c r="E1454" s="727"/>
      <c r="F1454" s="15"/>
      <c r="G1454" s="15"/>
      <c r="H1454" s="58" t="str">
        <f t="array" ref="H1454">IF(ISERROR(INDEX(גיליון3!$U$14:$X$28,MATCH('דיווח פרטני'!G1454,גיליון3!$T$14:$T$28,0),MATCH('דיווח פרטני'!C1454,גיליון3!$U$13:$X$13,0)))," ",INDEX(גיליון3!$U$14:$X$28,MATCH('דיווח פרטני'!G1454,גיליון3!$T$14:$T$28,0),MATCH('דיווח פרטני'!C1454,גיליון3!$U$13:$X$13,0)))</f>
        <v xml:space="preserve"> </v>
      </c>
      <c r="I1454" s="15"/>
      <c r="J1454" s="15"/>
    </row>
    <row r="1455" spans="1:10" ht="18" customHeight="1" thickBot="1" x14ac:dyDescent="0.35">
      <c r="A1455" s="15"/>
      <c r="B1455" s="15"/>
      <c r="C1455" s="15"/>
      <c r="D1455" s="15"/>
      <c r="E1455" s="727"/>
      <c r="F1455" s="15"/>
      <c r="G1455" s="15"/>
      <c r="H1455" s="58" t="str">
        <f t="array" ref="H1455">IF(ISERROR(INDEX(גיליון3!$U$14:$X$28,MATCH('דיווח פרטני'!G1455,גיליון3!$T$14:$T$28,0),MATCH('דיווח פרטני'!C1455,גיליון3!$U$13:$X$13,0)))," ",INDEX(גיליון3!$U$14:$X$28,MATCH('דיווח פרטני'!G1455,גיליון3!$T$14:$T$28,0),MATCH('דיווח פרטני'!C1455,גיליון3!$U$13:$X$13,0)))</f>
        <v xml:space="preserve"> </v>
      </c>
      <c r="I1455" s="15"/>
      <c r="J1455" s="15"/>
    </row>
    <row r="1456" spans="1:10" ht="18" customHeight="1" thickBot="1" x14ac:dyDescent="0.35">
      <c r="A1456" s="15"/>
      <c r="B1456" s="15"/>
      <c r="C1456" s="15"/>
      <c r="D1456" s="15"/>
      <c r="E1456" s="727"/>
      <c r="F1456" s="15"/>
      <c r="G1456" s="15"/>
      <c r="H1456" s="58" t="str">
        <f t="array" ref="H1456">IF(ISERROR(INDEX(גיליון3!$U$14:$X$28,MATCH('דיווח פרטני'!G1456,גיליון3!$T$14:$T$28,0),MATCH('דיווח פרטני'!C1456,גיליון3!$U$13:$X$13,0)))," ",INDEX(גיליון3!$U$14:$X$28,MATCH('דיווח פרטני'!G1456,גיליון3!$T$14:$T$28,0),MATCH('דיווח פרטני'!C1456,גיליון3!$U$13:$X$13,0)))</f>
        <v xml:space="preserve"> </v>
      </c>
      <c r="I1456" s="15"/>
      <c r="J1456" s="15"/>
    </row>
    <row r="1457" spans="1:10" ht="18" customHeight="1" thickBot="1" x14ac:dyDescent="0.35">
      <c r="A1457" s="15"/>
      <c r="B1457" s="15"/>
      <c r="C1457" s="15"/>
      <c r="D1457" s="15"/>
      <c r="E1457" s="727"/>
      <c r="F1457" s="15"/>
      <c r="G1457" s="15"/>
      <c r="H1457" s="58" t="str">
        <f t="array" ref="H1457">IF(ISERROR(INDEX(גיליון3!$U$14:$X$28,MATCH('דיווח פרטני'!G1457,גיליון3!$T$14:$T$28,0),MATCH('דיווח פרטני'!C1457,גיליון3!$U$13:$X$13,0)))," ",INDEX(גיליון3!$U$14:$X$28,MATCH('דיווח פרטני'!G1457,גיליון3!$T$14:$T$28,0),MATCH('דיווח פרטני'!C1457,גיליון3!$U$13:$X$13,0)))</f>
        <v xml:space="preserve"> </v>
      </c>
      <c r="I1457" s="15"/>
      <c r="J1457" s="15"/>
    </row>
    <row r="1458" spans="1:10" ht="18" customHeight="1" thickBot="1" x14ac:dyDescent="0.35">
      <c r="A1458" s="15"/>
      <c r="B1458" s="15"/>
      <c r="C1458" s="15"/>
      <c r="D1458" s="15"/>
      <c r="E1458" s="727"/>
      <c r="F1458" s="15"/>
      <c r="G1458" s="15"/>
      <c r="H1458" s="58" t="str">
        <f t="array" ref="H1458">IF(ISERROR(INDEX(גיליון3!$U$14:$X$28,MATCH('דיווח פרטני'!G1458,גיליון3!$T$14:$T$28,0),MATCH('דיווח פרטני'!C1458,גיליון3!$U$13:$X$13,0)))," ",INDEX(גיליון3!$U$14:$X$28,MATCH('דיווח פרטני'!G1458,גיליון3!$T$14:$T$28,0),MATCH('דיווח פרטני'!C1458,גיליון3!$U$13:$X$13,0)))</f>
        <v xml:space="preserve"> </v>
      </c>
      <c r="I1458" s="15"/>
      <c r="J1458" s="15"/>
    </row>
    <row r="1459" spans="1:10" ht="18" customHeight="1" thickBot="1" x14ac:dyDescent="0.35">
      <c r="A1459" s="15"/>
      <c r="B1459" s="15"/>
      <c r="C1459" s="15"/>
      <c r="D1459" s="15"/>
      <c r="E1459" s="727"/>
      <c r="F1459" s="15"/>
      <c r="G1459" s="15"/>
      <c r="H1459" s="58" t="str">
        <f t="array" ref="H1459">IF(ISERROR(INDEX(גיליון3!$U$14:$X$28,MATCH('דיווח פרטני'!G1459,גיליון3!$T$14:$T$28,0),MATCH('דיווח פרטני'!C1459,גיליון3!$U$13:$X$13,0)))," ",INDEX(גיליון3!$U$14:$X$28,MATCH('דיווח פרטני'!G1459,גיליון3!$T$14:$T$28,0),MATCH('דיווח פרטני'!C1459,גיליון3!$U$13:$X$13,0)))</f>
        <v xml:space="preserve"> </v>
      </c>
      <c r="I1459" s="15"/>
      <c r="J1459" s="15"/>
    </row>
    <row r="1460" spans="1:10" ht="18" customHeight="1" thickBot="1" x14ac:dyDescent="0.35">
      <c r="A1460" s="15"/>
      <c r="B1460" s="15"/>
      <c r="C1460" s="15"/>
      <c r="D1460" s="15"/>
      <c r="E1460" s="727"/>
      <c r="F1460" s="15"/>
      <c r="G1460" s="15"/>
      <c r="H1460" s="58" t="str">
        <f t="array" ref="H1460">IF(ISERROR(INDEX(גיליון3!$U$14:$X$28,MATCH('דיווח פרטני'!G1460,גיליון3!$T$14:$T$28,0),MATCH('דיווח פרטני'!C1460,גיליון3!$U$13:$X$13,0)))," ",INDEX(גיליון3!$U$14:$X$28,MATCH('דיווח פרטני'!G1460,גיליון3!$T$14:$T$28,0),MATCH('דיווח פרטני'!C1460,גיליון3!$U$13:$X$13,0)))</f>
        <v xml:space="preserve"> </v>
      </c>
      <c r="I1460" s="15"/>
      <c r="J1460" s="15"/>
    </row>
    <row r="1461" spans="1:10" ht="18" customHeight="1" thickBot="1" x14ac:dyDescent="0.35">
      <c r="A1461" s="15"/>
      <c r="B1461" s="15"/>
      <c r="C1461" s="15"/>
      <c r="D1461" s="15"/>
      <c r="E1461" s="727"/>
      <c r="F1461" s="15"/>
      <c r="G1461" s="15"/>
      <c r="H1461" s="58" t="str">
        <f t="array" ref="H1461">IF(ISERROR(INDEX(גיליון3!$U$14:$X$28,MATCH('דיווח פרטני'!G1461,גיליון3!$T$14:$T$28,0),MATCH('דיווח פרטני'!C1461,גיליון3!$U$13:$X$13,0)))," ",INDEX(גיליון3!$U$14:$X$28,MATCH('דיווח פרטני'!G1461,גיליון3!$T$14:$T$28,0),MATCH('דיווח פרטני'!C1461,גיליון3!$U$13:$X$13,0)))</f>
        <v xml:space="preserve"> </v>
      </c>
      <c r="I1461" s="15"/>
      <c r="J1461" s="15"/>
    </row>
    <row r="1462" spans="1:10" ht="18" customHeight="1" thickBot="1" x14ac:dyDescent="0.35">
      <c r="A1462" s="15"/>
      <c r="B1462" s="15"/>
      <c r="C1462" s="15"/>
      <c r="D1462" s="15"/>
      <c r="E1462" s="727"/>
      <c r="F1462" s="15"/>
      <c r="G1462" s="15"/>
      <c r="H1462" s="58" t="str">
        <f t="array" ref="H1462">IF(ISERROR(INDEX(גיליון3!$U$14:$X$28,MATCH('דיווח פרטני'!G1462,גיליון3!$T$14:$T$28,0),MATCH('דיווח פרטני'!C1462,גיליון3!$U$13:$X$13,0)))," ",INDEX(גיליון3!$U$14:$X$28,MATCH('דיווח פרטני'!G1462,גיליון3!$T$14:$T$28,0),MATCH('דיווח פרטני'!C1462,גיליון3!$U$13:$X$13,0)))</f>
        <v xml:space="preserve"> </v>
      </c>
      <c r="I1462" s="15"/>
      <c r="J1462" s="15"/>
    </row>
    <row r="1463" spans="1:10" ht="18" customHeight="1" thickBot="1" x14ac:dyDescent="0.35">
      <c r="A1463" s="15"/>
      <c r="B1463" s="15"/>
      <c r="C1463" s="15"/>
      <c r="D1463" s="15"/>
      <c r="E1463" s="727"/>
      <c r="F1463" s="15"/>
      <c r="G1463" s="15"/>
      <c r="H1463" s="58" t="str">
        <f t="array" ref="H1463">IF(ISERROR(INDEX(גיליון3!$U$14:$X$28,MATCH('דיווח פרטני'!G1463,גיליון3!$T$14:$T$28,0),MATCH('דיווח פרטני'!C1463,גיליון3!$U$13:$X$13,0)))," ",INDEX(גיליון3!$U$14:$X$28,MATCH('דיווח פרטני'!G1463,גיליון3!$T$14:$T$28,0),MATCH('דיווח פרטני'!C1463,גיליון3!$U$13:$X$13,0)))</f>
        <v xml:space="preserve"> </v>
      </c>
      <c r="I1463" s="15"/>
      <c r="J1463" s="15"/>
    </row>
    <row r="1464" spans="1:10" ht="18" customHeight="1" thickBot="1" x14ac:dyDescent="0.35">
      <c r="A1464" s="15"/>
      <c r="B1464" s="15"/>
      <c r="C1464" s="15"/>
      <c r="D1464" s="15"/>
      <c r="E1464" s="727"/>
      <c r="F1464" s="15"/>
      <c r="G1464" s="15"/>
      <c r="H1464" s="58" t="str">
        <f t="array" ref="H1464">IF(ISERROR(INDEX(גיליון3!$U$14:$X$28,MATCH('דיווח פרטני'!G1464,גיליון3!$T$14:$T$28,0),MATCH('דיווח פרטני'!C1464,גיליון3!$U$13:$X$13,0)))," ",INDEX(גיליון3!$U$14:$X$28,MATCH('דיווח פרטני'!G1464,גיליון3!$T$14:$T$28,0),MATCH('דיווח פרטני'!C1464,גיליון3!$U$13:$X$13,0)))</f>
        <v xml:space="preserve"> </v>
      </c>
      <c r="I1464" s="15"/>
      <c r="J1464" s="15"/>
    </row>
    <row r="1465" spans="1:10" ht="18" customHeight="1" thickBot="1" x14ac:dyDescent="0.35">
      <c r="A1465" s="15"/>
      <c r="B1465" s="15"/>
      <c r="C1465" s="15"/>
      <c r="D1465" s="15"/>
      <c r="E1465" s="727"/>
      <c r="F1465" s="15"/>
      <c r="G1465" s="15"/>
      <c r="H1465" s="58" t="str">
        <f t="array" ref="H1465">IF(ISERROR(INDEX(גיליון3!$U$14:$X$28,MATCH('דיווח פרטני'!G1465,גיליון3!$T$14:$T$28,0),MATCH('דיווח פרטני'!C1465,גיליון3!$U$13:$X$13,0)))," ",INDEX(גיליון3!$U$14:$X$28,MATCH('דיווח פרטני'!G1465,גיליון3!$T$14:$T$28,0),MATCH('דיווח פרטני'!C1465,גיליון3!$U$13:$X$13,0)))</f>
        <v xml:space="preserve"> </v>
      </c>
      <c r="I1465" s="15"/>
      <c r="J1465" s="15"/>
    </row>
    <row r="1466" spans="1:10" ht="18" customHeight="1" thickBot="1" x14ac:dyDescent="0.35">
      <c r="A1466" s="15"/>
      <c r="B1466" s="15"/>
      <c r="C1466" s="15"/>
      <c r="D1466" s="15"/>
      <c r="E1466" s="727"/>
      <c r="F1466" s="15"/>
      <c r="G1466" s="15"/>
      <c r="H1466" s="58" t="str">
        <f t="array" ref="H1466">IF(ISERROR(INDEX(גיליון3!$U$14:$X$28,MATCH('דיווח פרטני'!G1466,גיליון3!$T$14:$T$28,0),MATCH('דיווח פרטני'!C1466,גיליון3!$U$13:$X$13,0)))," ",INDEX(גיליון3!$U$14:$X$28,MATCH('דיווח פרטני'!G1466,גיליון3!$T$14:$T$28,0),MATCH('דיווח פרטני'!C1466,גיליון3!$U$13:$X$13,0)))</f>
        <v xml:space="preserve"> </v>
      </c>
      <c r="I1466" s="15"/>
      <c r="J1466" s="15"/>
    </row>
    <row r="1467" spans="1:10" ht="18" customHeight="1" thickBot="1" x14ac:dyDescent="0.35">
      <c r="A1467" s="15"/>
      <c r="B1467" s="15"/>
      <c r="C1467" s="15"/>
      <c r="D1467" s="15"/>
      <c r="E1467" s="727"/>
      <c r="F1467" s="15"/>
      <c r="G1467" s="15"/>
      <c r="H1467" s="58" t="str">
        <f t="array" ref="H1467">IF(ISERROR(INDEX(גיליון3!$U$14:$X$28,MATCH('דיווח פרטני'!G1467,גיליון3!$T$14:$T$28,0),MATCH('דיווח פרטני'!C1467,גיליון3!$U$13:$X$13,0)))," ",INDEX(גיליון3!$U$14:$X$28,MATCH('דיווח פרטני'!G1467,גיליון3!$T$14:$T$28,0),MATCH('דיווח פרטני'!C1467,גיליון3!$U$13:$X$13,0)))</f>
        <v xml:space="preserve"> </v>
      </c>
      <c r="I1467" s="15"/>
      <c r="J1467" s="15"/>
    </row>
    <row r="1468" spans="1:10" ht="18" customHeight="1" thickBot="1" x14ac:dyDescent="0.35">
      <c r="A1468" s="15"/>
      <c r="B1468" s="15"/>
      <c r="C1468" s="15"/>
      <c r="D1468" s="15"/>
      <c r="E1468" s="727"/>
      <c r="F1468" s="15"/>
      <c r="G1468" s="15"/>
      <c r="H1468" s="58" t="str">
        <f t="array" ref="H1468">IF(ISERROR(INDEX(גיליון3!$U$14:$X$28,MATCH('דיווח פרטני'!G1468,גיליון3!$T$14:$T$28,0),MATCH('דיווח פרטני'!C1468,גיליון3!$U$13:$X$13,0)))," ",INDEX(גיליון3!$U$14:$X$28,MATCH('דיווח פרטני'!G1468,גיליון3!$T$14:$T$28,0),MATCH('דיווח פרטני'!C1468,גיליון3!$U$13:$X$13,0)))</f>
        <v xml:space="preserve"> </v>
      </c>
      <c r="I1468" s="15"/>
      <c r="J1468" s="15"/>
    </row>
    <row r="1469" spans="1:10" ht="18" customHeight="1" thickBot="1" x14ac:dyDescent="0.35">
      <c r="A1469" s="15"/>
      <c r="B1469" s="15"/>
      <c r="C1469" s="15"/>
      <c r="D1469" s="15"/>
      <c r="E1469" s="727"/>
      <c r="F1469" s="15"/>
      <c r="G1469" s="15"/>
      <c r="H1469" s="58" t="str">
        <f t="array" ref="H1469">IF(ISERROR(INDEX(גיליון3!$U$14:$X$28,MATCH('דיווח פרטני'!G1469,גיליון3!$T$14:$T$28,0),MATCH('דיווח פרטני'!C1469,גיליון3!$U$13:$X$13,0)))," ",INDEX(גיליון3!$U$14:$X$28,MATCH('דיווח פרטני'!G1469,גיליון3!$T$14:$T$28,0),MATCH('דיווח פרטני'!C1469,גיליון3!$U$13:$X$13,0)))</f>
        <v xml:space="preserve"> </v>
      </c>
      <c r="I1469" s="15"/>
      <c r="J1469" s="15"/>
    </row>
    <row r="1470" spans="1:10" ht="18" customHeight="1" thickBot="1" x14ac:dyDescent="0.35">
      <c r="A1470" s="15"/>
      <c r="B1470" s="15"/>
      <c r="C1470" s="15"/>
      <c r="D1470" s="15"/>
      <c r="E1470" s="727"/>
      <c r="F1470" s="15"/>
      <c r="G1470" s="15"/>
      <c r="H1470" s="58" t="str">
        <f t="array" ref="H1470">IF(ISERROR(INDEX(גיליון3!$U$14:$X$28,MATCH('דיווח פרטני'!G1470,גיליון3!$T$14:$T$28,0),MATCH('דיווח פרטני'!C1470,גיליון3!$U$13:$X$13,0)))," ",INDEX(גיליון3!$U$14:$X$28,MATCH('דיווח פרטני'!G1470,גיליון3!$T$14:$T$28,0),MATCH('דיווח פרטני'!C1470,גיליון3!$U$13:$X$13,0)))</f>
        <v xml:space="preserve"> </v>
      </c>
      <c r="I1470" s="15"/>
      <c r="J1470" s="15"/>
    </row>
    <row r="1471" spans="1:10" ht="18" customHeight="1" thickBot="1" x14ac:dyDescent="0.35">
      <c r="A1471" s="15"/>
      <c r="B1471" s="15"/>
      <c r="C1471" s="15"/>
      <c r="D1471" s="15"/>
      <c r="E1471" s="727"/>
      <c r="F1471" s="15"/>
      <c r="G1471" s="15"/>
      <c r="H1471" s="58" t="str">
        <f t="array" ref="H1471">IF(ISERROR(INDEX(גיליון3!$U$14:$X$28,MATCH('דיווח פרטני'!G1471,גיליון3!$T$14:$T$28,0),MATCH('דיווח פרטני'!C1471,גיליון3!$U$13:$X$13,0)))," ",INDEX(גיליון3!$U$14:$X$28,MATCH('דיווח פרטני'!G1471,גיליון3!$T$14:$T$28,0),MATCH('דיווח פרטני'!C1471,גיליון3!$U$13:$X$13,0)))</f>
        <v xml:space="preserve"> </v>
      </c>
      <c r="I1471" s="15"/>
      <c r="J1471" s="15"/>
    </row>
    <row r="1472" spans="1:10" ht="18" customHeight="1" thickBot="1" x14ac:dyDescent="0.35">
      <c r="A1472" s="15"/>
      <c r="B1472" s="15"/>
      <c r="C1472" s="15"/>
      <c r="D1472" s="15"/>
      <c r="E1472" s="727"/>
      <c r="F1472" s="15"/>
      <c r="G1472" s="15"/>
      <c r="H1472" s="58" t="str">
        <f t="array" ref="H1472">IF(ISERROR(INDEX(גיליון3!$U$14:$X$28,MATCH('דיווח פרטני'!G1472,גיליון3!$T$14:$T$28,0),MATCH('דיווח פרטני'!C1472,גיליון3!$U$13:$X$13,0)))," ",INDEX(גיליון3!$U$14:$X$28,MATCH('דיווח פרטני'!G1472,גיליון3!$T$14:$T$28,0),MATCH('דיווח פרטני'!C1472,גיליון3!$U$13:$X$13,0)))</f>
        <v xml:space="preserve"> </v>
      </c>
      <c r="I1472" s="15"/>
      <c r="J1472" s="15"/>
    </row>
    <row r="1473" spans="1:10" ht="18" customHeight="1" thickBot="1" x14ac:dyDescent="0.35">
      <c r="A1473" s="15"/>
      <c r="B1473" s="15"/>
      <c r="C1473" s="15"/>
      <c r="D1473" s="15"/>
      <c r="E1473" s="727"/>
      <c r="F1473" s="15"/>
      <c r="G1473" s="15"/>
      <c r="H1473" s="58" t="str">
        <f t="array" ref="H1473">IF(ISERROR(INDEX(גיליון3!$U$14:$X$28,MATCH('דיווח פרטני'!G1473,גיליון3!$T$14:$T$28,0),MATCH('דיווח פרטני'!C1473,גיליון3!$U$13:$X$13,0)))," ",INDEX(גיליון3!$U$14:$X$28,MATCH('דיווח פרטני'!G1473,גיליון3!$T$14:$T$28,0),MATCH('דיווח פרטני'!C1473,גיליון3!$U$13:$X$13,0)))</f>
        <v xml:space="preserve"> </v>
      </c>
      <c r="I1473" s="15"/>
      <c r="J1473" s="15"/>
    </row>
    <row r="1474" spans="1:10" ht="18" customHeight="1" thickBot="1" x14ac:dyDescent="0.35">
      <c r="A1474" s="15"/>
      <c r="B1474" s="15"/>
      <c r="C1474" s="15"/>
      <c r="D1474" s="15"/>
      <c r="E1474" s="727"/>
      <c r="F1474" s="15"/>
      <c r="G1474" s="15"/>
      <c r="H1474" s="58" t="str">
        <f t="array" ref="H1474">IF(ISERROR(INDEX(גיליון3!$U$14:$X$28,MATCH('דיווח פרטני'!G1474,גיליון3!$T$14:$T$28,0),MATCH('דיווח פרטני'!C1474,גיליון3!$U$13:$X$13,0)))," ",INDEX(גיליון3!$U$14:$X$28,MATCH('דיווח פרטני'!G1474,גיליון3!$T$14:$T$28,0),MATCH('דיווח פרטני'!C1474,גיליון3!$U$13:$X$13,0)))</f>
        <v xml:space="preserve"> </v>
      </c>
      <c r="I1474" s="15"/>
      <c r="J1474" s="15"/>
    </row>
    <row r="1475" spans="1:10" ht="18" customHeight="1" thickBot="1" x14ac:dyDescent="0.35">
      <c r="A1475" s="15"/>
      <c r="B1475" s="15"/>
      <c r="C1475" s="15"/>
      <c r="D1475" s="15"/>
      <c r="E1475" s="727"/>
      <c r="F1475" s="15"/>
      <c r="G1475" s="15"/>
      <c r="H1475" s="58" t="str">
        <f t="array" ref="H1475">IF(ISERROR(INDEX(גיליון3!$U$14:$X$28,MATCH('דיווח פרטני'!G1475,גיליון3!$T$14:$T$28,0),MATCH('דיווח פרטני'!C1475,גיליון3!$U$13:$X$13,0)))," ",INDEX(גיליון3!$U$14:$X$28,MATCH('דיווח פרטני'!G1475,גיליון3!$T$14:$T$28,0),MATCH('דיווח פרטני'!C1475,גיליון3!$U$13:$X$13,0)))</f>
        <v xml:space="preserve"> </v>
      </c>
      <c r="I1475" s="15"/>
      <c r="J1475" s="15"/>
    </row>
    <row r="1476" spans="1:10" ht="18" customHeight="1" thickBot="1" x14ac:dyDescent="0.35">
      <c r="A1476" s="15"/>
      <c r="B1476" s="15"/>
      <c r="C1476" s="15"/>
      <c r="D1476" s="15"/>
      <c r="E1476" s="727"/>
      <c r="F1476" s="15"/>
      <c r="G1476" s="15"/>
      <c r="H1476" s="58" t="str">
        <f t="array" ref="H1476">IF(ISERROR(INDEX(גיליון3!$U$14:$X$28,MATCH('דיווח פרטני'!G1476,גיליון3!$T$14:$T$28,0),MATCH('דיווח פרטני'!C1476,גיליון3!$U$13:$X$13,0)))," ",INDEX(גיליון3!$U$14:$X$28,MATCH('דיווח פרטני'!G1476,גיליון3!$T$14:$T$28,0),MATCH('דיווח פרטני'!C1476,גיליון3!$U$13:$X$13,0)))</f>
        <v xml:space="preserve"> </v>
      </c>
      <c r="I1476" s="15"/>
      <c r="J1476" s="15"/>
    </row>
    <row r="1477" spans="1:10" ht="18" customHeight="1" thickBot="1" x14ac:dyDescent="0.35">
      <c r="A1477" s="15"/>
      <c r="B1477" s="15"/>
      <c r="C1477" s="15"/>
      <c r="D1477" s="15"/>
      <c r="E1477" s="727"/>
      <c r="F1477" s="15"/>
      <c r="G1477" s="15"/>
      <c r="H1477" s="58" t="str">
        <f t="array" ref="H1477">IF(ISERROR(INDEX(גיליון3!$U$14:$X$28,MATCH('דיווח פרטני'!G1477,גיליון3!$T$14:$T$28,0),MATCH('דיווח פרטני'!C1477,גיליון3!$U$13:$X$13,0)))," ",INDEX(גיליון3!$U$14:$X$28,MATCH('דיווח פרטני'!G1477,גיליון3!$T$14:$T$28,0),MATCH('דיווח פרטני'!C1477,גיליון3!$U$13:$X$13,0)))</f>
        <v xml:space="preserve"> </v>
      </c>
      <c r="I1477" s="15"/>
      <c r="J1477" s="15"/>
    </row>
    <row r="1478" spans="1:10" ht="18" customHeight="1" thickBot="1" x14ac:dyDescent="0.35">
      <c r="A1478" s="15"/>
      <c r="B1478" s="15"/>
      <c r="C1478" s="15"/>
      <c r="D1478" s="15"/>
      <c r="E1478" s="727"/>
      <c r="F1478" s="15"/>
      <c r="G1478" s="15"/>
      <c r="H1478" s="58" t="str">
        <f t="array" ref="H1478">IF(ISERROR(INDEX(גיליון3!$U$14:$X$28,MATCH('דיווח פרטני'!G1478,גיליון3!$T$14:$T$28,0),MATCH('דיווח פרטני'!C1478,גיליון3!$U$13:$X$13,0)))," ",INDEX(גיליון3!$U$14:$X$28,MATCH('דיווח פרטני'!G1478,גיליון3!$T$14:$T$28,0),MATCH('דיווח פרטני'!C1478,גיליון3!$U$13:$X$13,0)))</f>
        <v xml:space="preserve"> </v>
      </c>
      <c r="I1478" s="15"/>
      <c r="J1478" s="15"/>
    </row>
    <row r="1479" spans="1:10" ht="18" customHeight="1" thickBot="1" x14ac:dyDescent="0.35">
      <c r="A1479" s="15"/>
      <c r="B1479" s="15"/>
      <c r="C1479" s="15"/>
      <c r="D1479" s="15"/>
      <c r="E1479" s="727"/>
      <c r="F1479" s="15"/>
      <c r="G1479" s="15"/>
      <c r="H1479" s="58" t="str">
        <f t="array" ref="H1479">IF(ISERROR(INDEX(גיליון3!$U$14:$X$28,MATCH('דיווח פרטני'!G1479,גיליון3!$T$14:$T$28,0),MATCH('דיווח פרטני'!C1479,גיליון3!$U$13:$X$13,0)))," ",INDEX(גיליון3!$U$14:$X$28,MATCH('דיווח פרטני'!G1479,גיליון3!$T$14:$T$28,0),MATCH('דיווח פרטני'!C1479,גיליון3!$U$13:$X$13,0)))</f>
        <v xml:space="preserve"> </v>
      </c>
      <c r="I1479" s="15"/>
      <c r="J1479" s="15"/>
    </row>
    <row r="1480" spans="1:10" ht="18" customHeight="1" thickBot="1" x14ac:dyDescent="0.35">
      <c r="A1480" s="15"/>
      <c r="B1480" s="15"/>
      <c r="C1480" s="15"/>
      <c r="D1480" s="15"/>
      <c r="E1480" s="727"/>
      <c r="F1480" s="15"/>
      <c r="G1480" s="15"/>
      <c r="H1480" s="58" t="str">
        <f t="array" ref="H1480">IF(ISERROR(INDEX(גיליון3!$U$14:$X$28,MATCH('דיווח פרטני'!G1480,גיליון3!$T$14:$T$28,0),MATCH('דיווח פרטני'!C1480,גיליון3!$U$13:$X$13,0)))," ",INDEX(גיליון3!$U$14:$X$28,MATCH('דיווח פרטני'!G1480,גיליון3!$T$14:$T$28,0),MATCH('דיווח פרטני'!C1480,גיליון3!$U$13:$X$13,0)))</f>
        <v xml:space="preserve"> </v>
      </c>
      <c r="I1480" s="15"/>
      <c r="J1480" s="15"/>
    </row>
    <row r="1481" spans="1:10" ht="18" customHeight="1" thickBot="1" x14ac:dyDescent="0.35">
      <c r="A1481" s="15"/>
      <c r="B1481" s="15"/>
      <c r="C1481" s="15"/>
      <c r="D1481" s="15"/>
      <c r="E1481" s="727"/>
      <c r="F1481" s="15"/>
      <c r="G1481" s="15"/>
      <c r="H1481" s="58" t="str">
        <f t="array" ref="H1481">IF(ISERROR(INDEX(גיליון3!$U$14:$X$28,MATCH('דיווח פרטני'!G1481,גיליון3!$T$14:$T$28,0),MATCH('דיווח פרטני'!C1481,גיליון3!$U$13:$X$13,0)))," ",INDEX(גיליון3!$U$14:$X$28,MATCH('דיווח פרטני'!G1481,גיליון3!$T$14:$T$28,0),MATCH('דיווח פרטני'!C1481,גיליון3!$U$13:$X$13,0)))</f>
        <v xml:space="preserve"> </v>
      </c>
      <c r="I1481" s="15"/>
      <c r="J1481" s="15"/>
    </row>
    <row r="1482" spans="1:10" ht="18" customHeight="1" thickBot="1" x14ac:dyDescent="0.35">
      <c r="A1482" s="15"/>
      <c r="B1482" s="15"/>
      <c r="C1482" s="15"/>
      <c r="D1482" s="15"/>
      <c r="E1482" s="727"/>
      <c r="F1482" s="15"/>
      <c r="G1482" s="15"/>
      <c r="H1482" s="58" t="str">
        <f t="array" ref="H1482">IF(ISERROR(INDEX(גיליון3!$U$14:$X$28,MATCH('דיווח פרטני'!G1482,גיליון3!$T$14:$T$28,0),MATCH('דיווח פרטני'!C1482,גיליון3!$U$13:$X$13,0)))," ",INDEX(גיליון3!$U$14:$X$28,MATCH('דיווח פרטני'!G1482,גיליון3!$T$14:$T$28,0),MATCH('דיווח פרטני'!C1482,גיליון3!$U$13:$X$13,0)))</f>
        <v xml:space="preserve"> </v>
      </c>
      <c r="I1482" s="15"/>
      <c r="J1482" s="15"/>
    </row>
    <row r="1483" spans="1:10" ht="18" customHeight="1" thickBot="1" x14ac:dyDescent="0.35">
      <c r="A1483" s="15"/>
      <c r="B1483" s="15"/>
      <c r="C1483" s="15"/>
      <c r="D1483" s="15"/>
      <c r="E1483" s="727"/>
      <c r="F1483" s="15"/>
      <c r="G1483" s="15"/>
      <c r="H1483" s="58" t="str">
        <f t="array" ref="H1483">IF(ISERROR(INDEX(גיליון3!$U$14:$X$28,MATCH('דיווח פרטני'!G1483,גיליון3!$T$14:$T$28,0),MATCH('דיווח פרטני'!C1483,גיליון3!$U$13:$X$13,0)))," ",INDEX(גיליון3!$U$14:$X$28,MATCH('דיווח פרטני'!G1483,גיליון3!$T$14:$T$28,0),MATCH('דיווח פרטני'!C1483,גיליון3!$U$13:$X$13,0)))</f>
        <v xml:space="preserve"> </v>
      </c>
      <c r="I1483" s="15"/>
      <c r="J1483" s="15"/>
    </row>
    <row r="1484" spans="1:10" ht="18" customHeight="1" thickBot="1" x14ac:dyDescent="0.35">
      <c r="A1484" s="15"/>
      <c r="B1484" s="15"/>
      <c r="C1484" s="15"/>
      <c r="D1484" s="15"/>
      <c r="E1484" s="727"/>
      <c r="F1484" s="15"/>
      <c r="G1484" s="15"/>
      <c r="H1484" s="58" t="str">
        <f t="array" ref="H1484">IF(ISERROR(INDEX(גיליון3!$U$14:$X$28,MATCH('דיווח פרטני'!G1484,גיליון3!$T$14:$T$28,0),MATCH('דיווח פרטני'!C1484,גיליון3!$U$13:$X$13,0)))," ",INDEX(גיליון3!$U$14:$X$28,MATCH('דיווח פרטני'!G1484,גיליון3!$T$14:$T$28,0),MATCH('דיווח פרטני'!C1484,גיליון3!$U$13:$X$13,0)))</f>
        <v xml:space="preserve"> </v>
      </c>
      <c r="I1484" s="15"/>
      <c r="J1484" s="15"/>
    </row>
    <row r="1485" spans="1:10" ht="18" customHeight="1" thickBot="1" x14ac:dyDescent="0.35">
      <c r="A1485" s="15"/>
      <c r="B1485" s="15"/>
      <c r="C1485" s="15"/>
      <c r="D1485" s="15"/>
      <c r="E1485" s="727"/>
      <c r="F1485" s="15"/>
      <c r="G1485" s="15"/>
      <c r="H1485" s="58" t="str">
        <f t="array" ref="H1485">IF(ISERROR(INDEX(גיליון3!$U$14:$X$28,MATCH('דיווח פרטני'!G1485,גיליון3!$T$14:$T$28,0),MATCH('דיווח פרטני'!C1485,גיליון3!$U$13:$X$13,0)))," ",INDEX(גיליון3!$U$14:$X$28,MATCH('דיווח פרטני'!G1485,גיליון3!$T$14:$T$28,0),MATCH('דיווח פרטני'!C1485,גיליון3!$U$13:$X$13,0)))</f>
        <v xml:space="preserve"> </v>
      </c>
      <c r="I1485" s="15"/>
      <c r="J1485" s="15"/>
    </row>
    <row r="1486" spans="1:10" ht="18" customHeight="1" thickBot="1" x14ac:dyDescent="0.35">
      <c r="A1486" s="15"/>
      <c r="B1486" s="15"/>
      <c r="C1486" s="15"/>
      <c r="D1486" s="15"/>
      <c r="E1486" s="727"/>
      <c r="F1486" s="15"/>
      <c r="G1486" s="15"/>
      <c r="H1486" s="58" t="str">
        <f t="array" ref="H1486">IF(ISERROR(INDEX(גיליון3!$U$14:$X$28,MATCH('דיווח פרטני'!G1486,גיליון3!$T$14:$T$28,0),MATCH('דיווח פרטני'!C1486,גיליון3!$U$13:$X$13,0)))," ",INDEX(גיליון3!$U$14:$X$28,MATCH('דיווח פרטני'!G1486,גיליון3!$T$14:$T$28,0),MATCH('דיווח פרטני'!C1486,גיליון3!$U$13:$X$13,0)))</f>
        <v xml:space="preserve"> </v>
      </c>
      <c r="I1486" s="15"/>
      <c r="J1486" s="15"/>
    </row>
    <row r="1487" spans="1:10" ht="18" customHeight="1" thickBot="1" x14ac:dyDescent="0.35">
      <c r="A1487" s="15"/>
      <c r="B1487" s="15"/>
      <c r="C1487" s="15"/>
      <c r="D1487" s="15"/>
      <c r="E1487" s="727"/>
      <c r="F1487" s="15"/>
      <c r="G1487" s="15"/>
      <c r="H1487" s="58" t="str">
        <f t="array" ref="H1487">IF(ISERROR(INDEX(גיליון3!$U$14:$X$28,MATCH('דיווח פרטני'!G1487,גיליון3!$T$14:$T$28,0),MATCH('דיווח פרטני'!C1487,גיליון3!$U$13:$X$13,0)))," ",INDEX(גיליון3!$U$14:$X$28,MATCH('דיווח פרטני'!G1487,גיליון3!$T$14:$T$28,0),MATCH('דיווח פרטני'!C1487,גיליון3!$U$13:$X$13,0)))</f>
        <v xml:space="preserve"> </v>
      </c>
      <c r="I1487" s="15"/>
      <c r="J1487" s="15"/>
    </row>
    <row r="1488" spans="1:10" ht="18" customHeight="1" thickBot="1" x14ac:dyDescent="0.35">
      <c r="A1488" s="15"/>
      <c r="B1488" s="15"/>
      <c r="C1488" s="15"/>
      <c r="D1488" s="15"/>
      <c r="E1488" s="727"/>
      <c r="F1488" s="15"/>
      <c r="G1488" s="15"/>
      <c r="H1488" s="58" t="str">
        <f t="array" ref="H1488">IF(ISERROR(INDEX(גיליון3!$U$14:$X$28,MATCH('דיווח פרטני'!G1488,גיליון3!$T$14:$T$28,0),MATCH('דיווח פרטני'!C1488,גיליון3!$U$13:$X$13,0)))," ",INDEX(גיליון3!$U$14:$X$28,MATCH('דיווח פרטני'!G1488,גיליון3!$T$14:$T$28,0),MATCH('דיווח פרטני'!C1488,גיליון3!$U$13:$X$13,0)))</f>
        <v xml:space="preserve"> </v>
      </c>
      <c r="I1488" s="15"/>
      <c r="J1488" s="15"/>
    </row>
    <row r="1489" spans="1:10" ht="18" customHeight="1" thickBot="1" x14ac:dyDescent="0.35">
      <c r="A1489" s="15"/>
      <c r="B1489" s="15"/>
      <c r="C1489" s="15"/>
      <c r="D1489" s="15"/>
      <c r="E1489" s="727"/>
      <c r="F1489" s="15"/>
      <c r="G1489" s="15"/>
      <c r="H1489" s="58" t="str">
        <f t="array" ref="H1489">IF(ISERROR(INDEX(גיליון3!$U$14:$X$28,MATCH('דיווח פרטני'!G1489,גיליון3!$T$14:$T$28,0),MATCH('דיווח פרטני'!C1489,גיליון3!$U$13:$X$13,0)))," ",INDEX(גיליון3!$U$14:$X$28,MATCH('דיווח פרטני'!G1489,גיליון3!$T$14:$T$28,0),MATCH('דיווח פרטני'!C1489,גיליון3!$U$13:$X$13,0)))</f>
        <v xml:space="preserve"> </v>
      </c>
      <c r="I1489" s="15"/>
      <c r="J1489" s="15"/>
    </row>
    <row r="1490" spans="1:10" ht="18" customHeight="1" thickBot="1" x14ac:dyDescent="0.35">
      <c r="A1490" s="15"/>
      <c r="B1490" s="15"/>
      <c r="C1490" s="15"/>
      <c r="D1490" s="15"/>
      <c r="E1490" s="727"/>
      <c r="F1490" s="15"/>
      <c r="G1490" s="15"/>
      <c r="H1490" s="58" t="str">
        <f t="array" ref="H1490">IF(ISERROR(INDEX(גיליון3!$U$14:$X$28,MATCH('דיווח פרטני'!G1490,גיליון3!$T$14:$T$28,0),MATCH('דיווח פרטני'!C1490,גיליון3!$U$13:$X$13,0)))," ",INDEX(גיליון3!$U$14:$X$28,MATCH('דיווח פרטני'!G1490,גיליון3!$T$14:$T$28,0),MATCH('דיווח פרטני'!C1490,גיליון3!$U$13:$X$13,0)))</f>
        <v xml:space="preserve"> </v>
      </c>
      <c r="I1490" s="15"/>
      <c r="J1490" s="15"/>
    </row>
    <row r="1491" spans="1:10" ht="18" customHeight="1" thickBot="1" x14ac:dyDescent="0.35">
      <c r="A1491" s="15"/>
      <c r="B1491" s="15"/>
      <c r="C1491" s="15"/>
      <c r="D1491" s="15"/>
      <c r="E1491" s="727"/>
      <c r="F1491" s="15"/>
      <c r="G1491" s="15"/>
      <c r="H1491" s="58" t="str">
        <f t="array" ref="H1491">IF(ISERROR(INDEX(גיליון3!$U$14:$X$28,MATCH('דיווח פרטני'!G1491,גיליון3!$T$14:$T$28,0),MATCH('דיווח פרטני'!C1491,גיליון3!$U$13:$X$13,0)))," ",INDEX(גיליון3!$U$14:$X$28,MATCH('דיווח פרטני'!G1491,גיליון3!$T$14:$T$28,0),MATCH('דיווח פרטני'!C1491,גיליון3!$U$13:$X$13,0)))</f>
        <v xml:space="preserve"> </v>
      </c>
      <c r="I1491" s="15"/>
      <c r="J1491" s="15"/>
    </row>
    <row r="1492" spans="1:10" ht="18" customHeight="1" thickBot="1" x14ac:dyDescent="0.35">
      <c r="A1492" s="15"/>
      <c r="B1492" s="15"/>
      <c r="C1492" s="15"/>
      <c r="D1492" s="15"/>
      <c r="E1492" s="727"/>
      <c r="F1492" s="15"/>
      <c r="G1492" s="15"/>
      <c r="H1492" s="58" t="str">
        <f t="array" ref="H1492">IF(ISERROR(INDEX(גיליון3!$U$14:$X$28,MATCH('דיווח פרטני'!G1492,גיליון3!$T$14:$T$28,0),MATCH('דיווח פרטני'!C1492,גיליון3!$U$13:$X$13,0)))," ",INDEX(גיליון3!$U$14:$X$28,MATCH('דיווח פרטני'!G1492,גיליון3!$T$14:$T$28,0),MATCH('דיווח פרטני'!C1492,גיליון3!$U$13:$X$13,0)))</f>
        <v xml:space="preserve"> </v>
      </c>
      <c r="I1492" s="15"/>
      <c r="J1492" s="15"/>
    </row>
    <row r="1493" spans="1:10" ht="18" customHeight="1" thickBot="1" x14ac:dyDescent="0.35">
      <c r="A1493" s="15"/>
      <c r="B1493" s="15"/>
      <c r="C1493" s="15"/>
      <c r="D1493" s="15"/>
      <c r="E1493" s="727"/>
      <c r="F1493" s="15"/>
      <c r="G1493" s="15"/>
      <c r="H1493" s="58" t="str">
        <f t="array" ref="H1493">IF(ISERROR(INDEX(גיליון3!$U$14:$X$28,MATCH('דיווח פרטני'!G1493,גיליון3!$T$14:$T$28,0),MATCH('דיווח פרטני'!C1493,גיליון3!$U$13:$X$13,0)))," ",INDEX(גיליון3!$U$14:$X$28,MATCH('דיווח פרטני'!G1493,גיליון3!$T$14:$T$28,0),MATCH('דיווח פרטני'!C1493,גיליון3!$U$13:$X$13,0)))</f>
        <v xml:space="preserve"> </v>
      </c>
      <c r="I1493" s="15"/>
      <c r="J1493" s="15"/>
    </row>
    <row r="1494" spans="1:10" ht="18" customHeight="1" thickBot="1" x14ac:dyDescent="0.35">
      <c r="A1494" s="15"/>
      <c r="B1494" s="15"/>
      <c r="C1494" s="15"/>
      <c r="D1494" s="15"/>
      <c r="E1494" s="727"/>
      <c r="F1494" s="15"/>
      <c r="G1494" s="15"/>
      <c r="H1494" s="58" t="str">
        <f t="array" ref="H1494">IF(ISERROR(INDEX(גיליון3!$U$14:$X$28,MATCH('דיווח פרטני'!G1494,גיליון3!$T$14:$T$28,0),MATCH('דיווח פרטני'!C1494,גיליון3!$U$13:$X$13,0)))," ",INDEX(גיליון3!$U$14:$X$28,MATCH('דיווח פרטני'!G1494,גיליון3!$T$14:$T$28,0),MATCH('דיווח פרטני'!C1494,גיליון3!$U$13:$X$13,0)))</f>
        <v xml:space="preserve"> </v>
      </c>
      <c r="I1494" s="15"/>
      <c r="J1494" s="15"/>
    </row>
    <row r="1495" spans="1:10" ht="18" customHeight="1" thickBot="1" x14ac:dyDescent="0.35">
      <c r="A1495" s="15"/>
      <c r="B1495" s="15"/>
      <c r="C1495" s="15"/>
      <c r="D1495" s="15"/>
      <c r="E1495" s="727"/>
      <c r="F1495" s="15"/>
      <c r="G1495" s="15"/>
      <c r="H1495" s="58" t="str">
        <f t="array" ref="H1495">IF(ISERROR(INDEX(גיליון3!$U$14:$X$28,MATCH('דיווח פרטני'!G1495,גיליון3!$T$14:$T$28,0),MATCH('דיווח פרטני'!C1495,גיליון3!$U$13:$X$13,0)))," ",INDEX(גיליון3!$U$14:$X$28,MATCH('דיווח פרטני'!G1495,גיליון3!$T$14:$T$28,0),MATCH('דיווח פרטני'!C1495,גיליון3!$U$13:$X$13,0)))</f>
        <v xml:space="preserve"> </v>
      </c>
      <c r="I1495" s="15"/>
      <c r="J1495" s="15"/>
    </row>
    <row r="1496" spans="1:10" ht="18" customHeight="1" thickBot="1" x14ac:dyDescent="0.35">
      <c r="A1496" s="15"/>
      <c r="B1496" s="15"/>
      <c r="C1496" s="15"/>
      <c r="D1496" s="15"/>
      <c r="E1496" s="727"/>
      <c r="F1496" s="15"/>
      <c r="G1496" s="15"/>
      <c r="H1496" s="58" t="str">
        <f t="array" ref="H1496">IF(ISERROR(INDEX(גיליון3!$U$14:$X$28,MATCH('דיווח פרטני'!G1496,גיליון3!$T$14:$T$28,0),MATCH('דיווח פרטני'!C1496,גיליון3!$U$13:$X$13,0)))," ",INDEX(גיליון3!$U$14:$X$28,MATCH('דיווח פרטני'!G1496,גיליון3!$T$14:$T$28,0),MATCH('דיווח פרטני'!C1496,גיליון3!$U$13:$X$13,0)))</f>
        <v xml:space="preserve"> </v>
      </c>
      <c r="I1496" s="15"/>
      <c r="J1496" s="15"/>
    </row>
    <row r="1497" spans="1:10" ht="18" customHeight="1" thickBot="1" x14ac:dyDescent="0.35">
      <c r="A1497" s="15"/>
      <c r="B1497" s="15"/>
      <c r="C1497" s="15"/>
      <c r="D1497" s="15"/>
      <c r="E1497" s="727"/>
      <c r="F1497" s="15"/>
      <c r="G1497" s="15"/>
      <c r="H1497" s="58" t="str">
        <f t="array" ref="H1497">IF(ISERROR(INDEX(גיליון3!$U$14:$X$28,MATCH('דיווח פרטני'!G1497,גיליון3!$T$14:$T$28,0),MATCH('דיווח פרטני'!C1497,גיליון3!$U$13:$X$13,0)))," ",INDEX(גיליון3!$U$14:$X$28,MATCH('דיווח פרטני'!G1497,גיליון3!$T$14:$T$28,0),MATCH('דיווח פרטני'!C1497,גיליון3!$U$13:$X$13,0)))</f>
        <v xml:space="preserve"> </v>
      </c>
      <c r="I1497" s="15"/>
      <c r="J1497" s="15"/>
    </row>
    <row r="1498" spans="1:10" ht="18" customHeight="1" thickBot="1" x14ac:dyDescent="0.35">
      <c r="A1498" s="15"/>
      <c r="B1498" s="15"/>
      <c r="C1498" s="15"/>
      <c r="D1498" s="15"/>
      <c r="E1498" s="727"/>
      <c r="F1498" s="15"/>
      <c r="G1498" s="15"/>
      <c r="H1498" s="58" t="str">
        <f t="array" ref="H1498">IF(ISERROR(INDEX(גיליון3!$U$14:$X$28,MATCH('דיווח פרטני'!G1498,גיליון3!$T$14:$T$28,0),MATCH('דיווח פרטני'!C1498,גיליון3!$U$13:$X$13,0)))," ",INDEX(גיליון3!$U$14:$X$28,MATCH('דיווח פרטני'!G1498,גיליון3!$T$14:$T$28,0),MATCH('דיווח פרטני'!C1498,גיליון3!$U$13:$X$13,0)))</f>
        <v xml:space="preserve"> </v>
      </c>
      <c r="I1498" s="15"/>
      <c r="J1498" s="15"/>
    </row>
    <row r="1499" spans="1:10" ht="18" customHeight="1" thickBot="1" x14ac:dyDescent="0.35">
      <c r="A1499" s="15"/>
      <c r="B1499" s="15"/>
      <c r="C1499" s="15"/>
      <c r="D1499" s="15"/>
      <c r="E1499" s="727"/>
      <c r="F1499" s="15"/>
      <c r="G1499" s="15"/>
      <c r="H1499" s="58" t="str">
        <f t="array" ref="H1499">IF(ISERROR(INDEX(גיליון3!$U$14:$X$28,MATCH('דיווח פרטני'!G1499,גיליון3!$T$14:$T$28,0),MATCH('דיווח פרטני'!C1499,גיליון3!$U$13:$X$13,0)))," ",INDEX(גיליון3!$U$14:$X$28,MATCH('דיווח פרטני'!G1499,גיליון3!$T$14:$T$28,0),MATCH('דיווח פרטני'!C1499,גיליון3!$U$13:$X$13,0)))</f>
        <v xml:space="preserve"> </v>
      </c>
      <c r="I1499" s="15"/>
      <c r="J1499" s="15"/>
    </row>
    <row r="1500" spans="1:10" ht="18" customHeight="1" thickBot="1" x14ac:dyDescent="0.35">
      <c r="A1500" s="15"/>
      <c r="B1500" s="15"/>
      <c r="C1500" s="15"/>
      <c r="D1500" s="15"/>
      <c r="E1500" s="727"/>
      <c r="F1500" s="15"/>
      <c r="G1500" s="15"/>
      <c r="H1500" s="58" t="str">
        <f t="array" ref="H1500">IF(ISERROR(INDEX(גיליון3!$U$14:$X$28,MATCH('דיווח פרטני'!G1500,גיליון3!$T$14:$T$28,0),MATCH('דיווח פרטני'!C1500,גיליון3!$U$13:$X$13,0)))," ",INDEX(גיליון3!$U$14:$X$28,MATCH('דיווח פרטני'!G1500,גיליון3!$T$14:$T$28,0),MATCH('דיווח פרטני'!C1500,גיליון3!$U$13:$X$13,0)))</f>
        <v xml:space="preserve"> </v>
      </c>
      <c r="I1500" s="15"/>
      <c r="J1500" s="15"/>
    </row>
    <row r="1501" spans="1:10" ht="18" customHeight="1" thickBot="1" x14ac:dyDescent="0.35">
      <c r="A1501" s="15"/>
      <c r="B1501" s="15"/>
      <c r="C1501" s="15"/>
      <c r="D1501" s="15"/>
      <c r="E1501" s="727"/>
      <c r="F1501" s="15"/>
      <c r="G1501" s="15"/>
      <c r="H1501" s="58" t="str">
        <f t="array" ref="H1501">IF(ISERROR(INDEX(גיליון3!$U$14:$X$28,MATCH('דיווח פרטני'!G1501,גיליון3!$T$14:$T$28,0),MATCH('דיווח פרטני'!C1501,גיליון3!$U$13:$X$13,0)))," ",INDEX(גיליון3!$U$14:$X$28,MATCH('דיווח פרטני'!G1501,גיליון3!$T$14:$T$28,0),MATCH('דיווח פרטני'!C1501,גיליון3!$U$13:$X$13,0)))</f>
        <v xml:space="preserve"> </v>
      </c>
      <c r="I1501" s="15"/>
      <c r="J1501" s="15"/>
    </row>
    <row r="1502" spans="1:10" ht="18" customHeight="1" thickBot="1" x14ac:dyDescent="0.35">
      <c r="A1502" s="15"/>
      <c r="B1502" s="15"/>
      <c r="C1502" s="15"/>
      <c r="D1502" s="15"/>
      <c r="E1502" s="727"/>
      <c r="F1502" s="15"/>
      <c r="G1502" s="15"/>
      <c r="H1502" s="58" t="str">
        <f t="array" ref="H1502">IF(ISERROR(INDEX(גיליון3!$U$14:$X$28,MATCH('דיווח פרטני'!G1502,גיליון3!$T$14:$T$28,0),MATCH('דיווח פרטני'!C1502,גיליון3!$U$13:$X$13,0)))," ",INDEX(גיליון3!$U$14:$X$28,MATCH('דיווח פרטני'!G1502,גיליון3!$T$14:$T$28,0),MATCH('דיווח פרטני'!C1502,גיליון3!$U$13:$X$13,0)))</f>
        <v xml:space="preserve"> </v>
      </c>
      <c r="I1502" s="15"/>
      <c r="J1502" s="15"/>
    </row>
    <row r="1503" spans="1:10" ht="18" customHeight="1" thickBot="1" x14ac:dyDescent="0.35">
      <c r="A1503" s="15"/>
      <c r="B1503" s="15"/>
      <c r="C1503" s="15"/>
      <c r="D1503" s="15"/>
      <c r="E1503" s="727"/>
      <c r="F1503" s="15"/>
      <c r="G1503" s="15"/>
      <c r="H1503" s="58" t="str">
        <f t="array" ref="H1503">IF(ISERROR(INDEX(גיליון3!$U$14:$X$28,MATCH('דיווח פרטני'!G1503,גיליון3!$T$14:$T$28,0),MATCH('דיווח פרטני'!C1503,גיליון3!$U$13:$X$13,0)))," ",INDEX(גיליון3!$U$14:$X$28,MATCH('דיווח פרטני'!G1503,גיליון3!$T$14:$T$28,0),MATCH('דיווח פרטני'!C1503,גיליון3!$U$13:$X$13,0)))</f>
        <v xml:space="preserve"> </v>
      </c>
      <c r="I1503" s="15"/>
      <c r="J1503" s="15"/>
    </row>
    <row r="1504" spans="1:10" ht="18" customHeight="1" thickBot="1" x14ac:dyDescent="0.35">
      <c r="A1504" s="15"/>
      <c r="B1504" s="15"/>
      <c r="C1504" s="15"/>
      <c r="D1504" s="15"/>
      <c r="E1504" s="727"/>
      <c r="F1504" s="15"/>
      <c r="G1504" s="15"/>
      <c r="H1504" s="58" t="str">
        <f t="array" ref="H1504">IF(ISERROR(INDEX(גיליון3!$U$14:$X$28,MATCH('דיווח פרטני'!G1504,גיליון3!$T$14:$T$28,0),MATCH('דיווח פרטני'!C1504,גיליון3!$U$13:$X$13,0)))," ",INDEX(גיליון3!$U$14:$X$28,MATCH('דיווח פרטני'!G1504,גיליון3!$T$14:$T$28,0),MATCH('דיווח פרטני'!C1504,גיליון3!$U$13:$X$13,0)))</f>
        <v xml:space="preserve"> </v>
      </c>
      <c r="I1504" s="15"/>
      <c r="J1504" s="15"/>
    </row>
    <row r="1505" spans="1:10" ht="18" customHeight="1" thickBot="1" x14ac:dyDescent="0.35">
      <c r="A1505" s="15"/>
      <c r="B1505" s="15"/>
      <c r="C1505" s="15"/>
      <c r="D1505" s="15"/>
      <c r="E1505" s="727"/>
      <c r="F1505" s="15"/>
      <c r="G1505" s="15"/>
      <c r="H1505" s="58" t="str">
        <f t="array" ref="H1505">IF(ISERROR(INDEX(גיליון3!$U$14:$X$28,MATCH('דיווח פרטני'!G1505,גיליון3!$T$14:$T$28,0),MATCH('דיווח פרטני'!C1505,גיליון3!$U$13:$X$13,0)))," ",INDEX(גיליון3!$U$14:$X$28,MATCH('דיווח פרטני'!G1505,גיליון3!$T$14:$T$28,0),MATCH('דיווח פרטני'!C1505,גיליון3!$U$13:$X$13,0)))</f>
        <v xml:space="preserve"> </v>
      </c>
      <c r="I1505" s="15"/>
      <c r="J1505" s="15"/>
    </row>
    <row r="1506" spans="1:10" ht="18" customHeight="1" thickBot="1" x14ac:dyDescent="0.35">
      <c r="A1506" s="15"/>
      <c r="B1506" s="15"/>
      <c r="C1506" s="15"/>
      <c r="D1506" s="15"/>
      <c r="E1506" s="727"/>
      <c r="F1506" s="15"/>
      <c r="G1506" s="15"/>
      <c r="H1506" s="58" t="str">
        <f t="array" ref="H1506">IF(ISERROR(INDEX(גיליון3!$U$14:$X$28,MATCH('דיווח פרטני'!G1506,גיליון3!$T$14:$T$28,0),MATCH('דיווח פרטני'!C1506,גיליון3!$U$13:$X$13,0)))," ",INDEX(גיליון3!$U$14:$X$28,MATCH('דיווח פרטני'!G1506,גיליון3!$T$14:$T$28,0),MATCH('דיווח פרטני'!C1506,גיליון3!$U$13:$X$13,0)))</f>
        <v xml:space="preserve"> </v>
      </c>
      <c r="I1506" s="15"/>
      <c r="J1506" s="15"/>
    </row>
    <row r="1507" spans="1:10" ht="18" customHeight="1" thickBot="1" x14ac:dyDescent="0.35">
      <c r="A1507" s="15"/>
      <c r="B1507" s="15"/>
      <c r="C1507" s="15"/>
      <c r="D1507" s="15"/>
      <c r="E1507" s="727"/>
      <c r="F1507" s="15"/>
      <c r="G1507" s="15"/>
      <c r="H1507" s="58" t="str">
        <f t="array" ref="H1507">IF(ISERROR(INDEX(גיליון3!$U$14:$X$28,MATCH('דיווח פרטני'!G1507,גיליון3!$T$14:$T$28,0),MATCH('דיווח פרטני'!C1507,גיליון3!$U$13:$X$13,0)))," ",INDEX(גיליון3!$U$14:$X$28,MATCH('דיווח פרטני'!G1507,גיליון3!$T$14:$T$28,0),MATCH('דיווח פרטני'!C1507,גיליון3!$U$13:$X$13,0)))</f>
        <v xml:space="preserve"> </v>
      </c>
      <c r="I1507" s="15"/>
      <c r="J1507" s="15"/>
    </row>
    <row r="1508" spans="1:10" ht="18" customHeight="1" thickBot="1" x14ac:dyDescent="0.35">
      <c r="A1508" s="15"/>
      <c r="B1508" s="15"/>
      <c r="C1508" s="15"/>
      <c r="D1508" s="15"/>
      <c r="E1508" s="727"/>
      <c r="F1508" s="15"/>
      <c r="G1508" s="15"/>
      <c r="H1508" s="58" t="str">
        <f t="array" ref="H1508">IF(ISERROR(INDEX(גיליון3!$U$14:$X$28,MATCH('דיווח פרטני'!G1508,גיליון3!$T$14:$T$28,0),MATCH('דיווח פרטני'!C1508,גיליון3!$U$13:$X$13,0)))," ",INDEX(גיליון3!$U$14:$X$28,MATCH('דיווח פרטני'!G1508,גיליון3!$T$14:$T$28,0),MATCH('דיווח פרטני'!C1508,גיליון3!$U$13:$X$13,0)))</f>
        <v xml:space="preserve"> </v>
      </c>
      <c r="I1508" s="15"/>
      <c r="J1508" s="15"/>
    </row>
    <row r="1509" spans="1:10" ht="18" customHeight="1" thickBot="1" x14ac:dyDescent="0.35">
      <c r="A1509" s="15"/>
      <c r="B1509" s="15"/>
      <c r="C1509" s="15"/>
      <c r="D1509" s="15"/>
      <c r="E1509" s="727"/>
      <c r="F1509" s="15"/>
      <c r="G1509" s="15"/>
      <c r="H1509" s="58" t="str">
        <f t="array" ref="H1509">IF(ISERROR(INDEX(גיליון3!$U$14:$X$28,MATCH('דיווח פרטני'!G1509,גיליון3!$T$14:$T$28,0),MATCH('דיווח פרטני'!C1509,גיליון3!$U$13:$X$13,0)))," ",INDEX(גיליון3!$U$14:$X$28,MATCH('דיווח פרטני'!G1509,גיליון3!$T$14:$T$28,0),MATCH('דיווח פרטני'!C1509,גיליון3!$U$13:$X$13,0)))</f>
        <v xml:space="preserve"> </v>
      </c>
      <c r="I1509" s="15"/>
      <c r="J1509" s="15"/>
    </row>
    <row r="1510" spans="1:10" ht="18" customHeight="1" thickBot="1" x14ac:dyDescent="0.35">
      <c r="A1510" s="15"/>
      <c r="B1510" s="15"/>
      <c r="C1510" s="15"/>
      <c r="D1510" s="15"/>
      <c r="E1510" s="727"/>
      <c r="F1510" s="15"/>
      <c r="G1510" s="15"/>
      <c r="H1510" s="58" t="str">
        <f t="array" ref="H1510">IF(ISERROR(INDEX(גיליון3!$U$14:$X$28,MATCH('דיווח פרטני'!G1510,גיליון3!$T$14:$T$28,0),MATCH('דיווח פרטני'!C1510,גיליון3!$U$13:$X$13,0)))," ",INDEX(גיליון3!$U$14:$X$28,MATCH('דיווח פרטני'!G1510,גיליון3!$T$14:$T$28,0),MATCH('דיווח פרטני'!C1510,גיליון3!$U$13:$X$13,0)))</f>
        <v xml:space="preserve"> </v>
      </c>
      <c r="I1510" s="15"/>
      <c r="J1510" s="15"/>
    </row>
    <row r="1511" spans="1:10" ht="18" customHeight="1" thickBot="1" x14ac:dyDescent="0.35">
      <c r="A1511" s="15"/>
      <c r="B1511" s="15"/>
      <c r="C1511" s="15"/>
      <c r="D1511" s="15"/>
      <c r="E1511" s="727"/>
      <c r="F1511" s="15"/>
      <c r="G1511" s="15"/>
      <c r="H1511" s="58" t="str">
        <f t="array" ref="H1511">IF(ISERROR(INDEX(גיליון3!$U$14:$X$28,MATCH('דיווח פרטני'!G1511,גיליון3!$T$14:$T$28,0),MATCH('דיווח פרטני'!C1511,גיליון3!$U$13:$X$13,0)))," ",INDEX(גיליון3!$U$14:$X$28,MATCH('דיווח פרטני'!G1511,גיליון3!$T$14:$T$28,0),MATCH('דיווח פרטני'!C1511,גיליון3!$U$13:$X$13,0)))</f>
        <v xml:space="preserve"> </v>
      </c>
      <c r="I1511" s="15"/>
      <c r="J1511" s="15"/>
    </row>
    <row r="1512" spans="1:10" ht="18" customHeight="1" thickBot="1" x14ac:dyDescent="0.35">
      <c r="A1512" s="15"/>
      <c r="B1512" s="15"/>
      <c r="C1512" s="15"/>
      <c r="D1512" s="15"/>
      <c r="E1512" s="727"/>
      <c r="F1512" s="15"/>
      <c r="G1512" s="15"/>
      <c r="H1512" s="58" t="str">
        <f t="array" ref="H1512">IF(ISERROR(INDEX(גיליון3!$U$14:$X$28,MATCH('דיווח פרטני'!G1512,גיליון3!$T$14:$T$28,0),MATCH('דיווח פרטני'!C1512,גיליון3!$U$13:$X$13,0)))," ",INDEX(גיליון3!$U$14:$X$28,MATCH('דיווח פרטני'!G1512,גיליון3!$T$14:$T$28,0),MATCH('דיווח פרטני'!C1512,גיליון3!$U$13:$X$13,0)))</f>
        <v xml:space="preserve"> </v>
      </c>
      <c r="I1512" s="15"/>
      <c r="J1512" s="15"/>
    </row>
    <row r="1513" spans="1:10" ht="18" customHeight="1" thickBot="1" x14ac:dyDescent="0.35">
      <c r="A1513" s="15"/>
      <c r="B1513" s="15"/>
      <c r="C1513" s="15"/>
      <c r="D1513" s="15"/>
      <c r="E1513" s="727"/>
      <c r="F1513" s="15"/>
      <c r="G1513" s="15"/>
      <c r="H1513" s="58" t="str">
        <f t="array" ref="H1513">IF(ISERROR(INDEX(גיליון3!$U$14:$X$28,MATCH('דיווח פרטני'!G1513,גיליון3!$T$14:$T$28,0),MATCH('דיווח פרטני'!C1513,גיליון3!$U$13:$X$13,0)))," ",INDEX(גיליון3!$U$14:$X$28,MATCH('דיווח פרטני'!G1513,גיליון3!$T$14:$T$28,0),MATCH('דיווח פרטני'!C1513,גיליון3!$U$13:$X$13,0)))</f>
        <v xml:space="preserve"> </v>
      </c>
      <c r="I1513" s="15"/>
      <c r="J1513" s="15"/>
    </row>
    <row r="1514" spans="1:10" ht="18" customHeight="1" thickBot="1" x14ac:dyDescent="0.35">
      <c r="A1514" s="15"/>
      <c r="B1514" s="15"/>
      <c r="C1514" s="15"/>
      <c r="D1514" s="15"/>
      <c r="E1514" s="727"/>
      <c r="F1514" s="15"/>
      <c r="G1514" s="15"/>
      <c r="H1514" s="58" t="str">
        <f t="array" ref="H1514">IF(ISERROR(INDEX(גיליון3!$U$14:$X$28,MATCH('דיווח פרטני'!G1514,גיליון3!$T$14:$T$28,0),MATCH('דיווח פרטני'!C1514,גיליון3!$U$13:$X$13,0)))," ",INDEX(גיליון3!$U$14:$X$28,MATCH('דיווח פרטני'!G1514,גיליון3!$T$14:$T$28,0),MATCH('דיווח פרטני'!C1514,גיליון3!$U$13:$X$13,0)))</f>
        <v xml:space="preserve"> </v>
      </c>
      <c r="I1514" s="15"/>
      <c r="J1514" s="15"/>
    </row>
    <row r="1515" spans="1:10" ht="18" customHeight="1" thickBot="1" x14ac:dyDescent="0.35">
      <c r="A1515" s="15"/>
      <c r="B1515" s="15"/>
      <c r="C1515" s="15"/>
      <c r="D1515" s="15"/>
      <c r="E1515" s="727"/>
      <c r="F1515" s="15"/>
      <c r="G1515" s="15"/>
      <c r="H1515" s="58" t="str">
        <f t="array" ref="H1515">IF(ISERROR(INDEX(גיליון3!$U$14:$X$28,MATCH('דיווח פרטני'!G1515,גיליון3!$T$14:$T$28,0),MATCH('דיווח פרטני'!C1515,גיליון3!$U$13:$X$13,0)))," ",INDEX(גיליון3!$U$14:$X$28,MATCH('דיווח פרטני'!G1515,גיליון3!$T$14:$T$28,0),MATCH('דיווח פרטני'!C1515,גיליון3!$U$13:$X$13,0)))</f>
        <v xml:space="preserve"> </v>
      </c>
      <c r="I1515" s="15"/>
      <c r="J1515" s="15"/>
    </row>
    <row r="1516" spans="1:10" ht="18" customHeight="1" thickBot="1" x14ac:dyDescent="0.35">
      <c r="A1516" s="15"/>
      <c r="B1516" s="15"/>
      <c r="C1516" s="15"/>
      <c r="D1516" s="15"/>
      <c r="E1516" s="727"/>
      <c r="F1516" s="15"/>
      <c r="G1516" s="15"/>
      <c r="H1516" s="58" t="str">
        <f t="array" ref="H1516">IF(ISERROR(INDEX(גיליון3!$U$14:$X$28,MATCH('דיווח פרטני'!G1516,גיליון3!$T$14:$T$28,0),MATCH('דיווח פרטני'!C1516,גיליון3!$U$13:$X$13,0)))," ",INDEX(גיליון3!$U$14:$X$28,MATCH('דיווח פרטני'!G1516,גיליון3!$T$14:$T$28,0),MATCH('דיווח פרטני'!C1516,גיליון3!$U$13:$X$13,0)))</f>
        <v xml:space="preserve"> </v>
      </c>
      <c r="I1516" s="15"/>
      <c r="J1516" s="15"/>
    </row>
    <row r="1517" spans="1:10" ht="18" customHeight="1" thickBot="1" x14ac:dyDescent="0.35">
      <c r="A1517" s="15"/>
      <c r="B1517" s="15"/>
      <c r="C1517" s="15"/>
      <c r="D1517" s="15"/>
      <c r="E1517" s="727"/>
      <c r="F1517" s="15"/>
      <c r="G1517" s="15"/>
      <c r="H1517" s="58" t="str">
        <f t="array" ref="H1517">IF(ISERROR(INDEX(גיליון3!$U$14:$X$28,MATCH('דיווח פרטני'!G1517,גיליון3!$T$14:$T$28,0),MATCH('דיווח פרטני'!C1517,גיליון3!$U$13:$X$13,0)))," ",INDEX(גיליון3!$U$14:$X$28,MATCH('דיווח פרטני'!G1517,גיליון3!$T$14:$T$28,0),MATCH('דיווח פרטני'!C1517,גיליון3!$U$13:$X$13,0)))</f>
        <v xml:space="preserve"> </v>
      </c>
      <c r="I1517" s="15"/>
      <c r="J1517" s="15"/>
    </row>
    <row r="1518" spans="1:10" ht="18" customHeight="1" thickBot="1" x14ac:dyDescent="0.35">
      <c r="A1518" s="15"/>
      <c r="B1518" s="15"/>
      <c r="C1518" s="15"/>
      <c r="D1518" s="15"/>
      <c r="E1518" s="727"/>
      <c r="F1518" s="15"/>
      <c r="G1518" s="15"/>
      <c r="H1518" s="58" t="str">
        <f t="array" ref="H1518">IF(ISERROR(INDEX(גיליון3!$U$14:$X$28,MATCH('דיווח פרטני'!G1518,גיליון3!$T$14:$T$28,0),MATCH('דיווח פרטני'!C1518,גיליון3!$U$13:$X$13,0)))," ",INDEX(גיליון3!$U$14:$X$28,MATCH('דיווח פרטני'!G1518,גיליון3!$T$14:$T$28,0),MATCH('דיווח פרטני'!C1518,גיליון3!$U$13:$X$13,0)))</f>
        <v xml:space="preserve"> </v>
      </c>
      <c r="I1518" s="15"/>
      <c r="J1518" s="15"/>
    </row>
    <row r="1519" spans="1:10" ht="18" customHeight="1" thickBot="1" x14ac:dyDescent="0.35">
      <c r="A1519" s="15"/>
      <c r="B1519" s="15"/>
      <c r="C1519" s="15"/>
      <c r="D1519" s="15"/>
      <c r="E1519" s="727"/>
      <c r="F1519" s="15"/>
      <c r="G1519" s="15"/>
      <c r="H1519" s="58" t="str">
        <f t="array" ref="H1519">IF(ISERROR(INDEX(גיליון3!$U$14:$X$28,MATCH('דיווח פרטני'!G1519,גיליון3!$T$14:$T$28,0),MATCH('דיווח פרטני'!C1519,גיליון3!$U$13:$X$13,0)))," ",INDEX(גיליון3!$U$14:$X$28,MATCH('דיווח פרטני'!G1519,גיליון3!$T$14:$T$28,0),MATCH('דיווח פרטני'!C1519,גיליון3!$U$13:$X$13,0)))</f>
        <v xml:space="preserve"> </v>
      </c>
      <c r="I1519" s="15"/>
      <c r="J1519" s="15"/>
    </row>
    <row r="1520" spans="1:10" ht="18" customHeight="1" thickBot="1" x14ac:dyDescent="0.35">
      <c r="A1520" s="15"/>
      <c r="B1520" s="15"/>
      <c r="C1520" s="15"/>
      <c r="D1520" s="15"/>
      <c r="E1520" s="727"/>
      <c r="F1520" s="15"/>
      <c r="G1520" s="15"/>
      <c r="H1520" s="58" t="str">
        <f t="array" ref="H1520">IF(ISERROR(INDEX(גיליון3!$U$14:$X$28,MATCH('דיווח פרטני'!G1520,גיליון3!$T$14:$T$28,0),MATCH('דיווח פרטני'!C1520,גיליון3!$U$13:$X$13,0)))," ",INDEX(גיליון3!$U$14:$X$28,MATCH('דיווח פרטני'!G1520,גיליון3!$T$14:$T$28,0),MATCH('דיווח פרטני'!C1520,גיליון3!$U$13:$X$13,0)))</f>
        <v xml:space="preserve"> </v>
      </c>
      <c r="I1520" s="15"/>
      <c r="J1520" s="15"/>
    </row>
    <row r="1521" spans="1:10" ht="18" customHeight="1" thickBot="1" x14ac:dyDescent="0.35">
      <c r="A1521" s="15"/>
      <c r="B1521" s="15"/>
      <c r="C1521" s="15"/>
      <c r="D1521" s="15"/>
      <c r="E1521" s="727"/>
      <c r="F1521" s="15"/>
      <c r="G1521" s="15"/>
      <c r="H1521" s="58" t="str">
        <f t="array" ref="H1521">IF(ISERROR(INDEX(גיליון3!$U$14:$X$28,MATCH('דיווח פרטני'!G1521,גיליון3!$T$14:$T$28,0),MATCH('דיווח פרטני'!C1521,גיליון3!$U$13:$X$13,0)))," ",INDEX(גיליון3!$U$14:$X$28,MATCH('דיווח פרטני'!G1521,גיליון3!$T$14:$T$28,0),MATCH('דיווח פרטני'!C1521,גיליון3!$U$13:$X$13,0)))</f>
        <v xml:space="preserve"> </v>
      </c>
      <c r="I1521" s="15"/>
      <c r="J1521" s="15"/>
    </row>
    <row r="1522" spans="1:10" ht="18" customHeight="1" thickBot="1" x14ac:dyDescent="0.35">
      <c r="A1522" s="15"/>
      <c r="B1522" s="15"/>
      <c r="C1522" s="15"/>
      <c r="D1522" s="15"/>
      <c r="E1522" s="727"/>
      <c r="F1522" s="15"/>
      <c r="G1522" s="15"/>
      <c r="H1522" s="58" t="str">
        <f t="array" ref="H1522">IF(ISERROR(INDEX(גיליון3!$U$14:$X$28,MATCH('דיווח פרטני'!G1522,גיליון3!$T$14:$T$28,0),MATCH('דיווח פרטני'!C1522,גיליון3!$U$13:$X$13,0)))," ",INDEX(גיליון3!$U$14:$X$28,MATCH('דיווח פרטני'!G1522,גיליון3!$T$14:$T$28,0),MATCH('דיווח פרטני'!C1522,גיליון3!$U$13:$X$13,0)))</f>
        <v xml:space="preserve"> </v>
      </c>
      <c r="I1522" s="15"/>
      <c r="J1522" s="15"/>
    </row>
    <row r="1523" spans="1:10" ht="18" customHeight="1" thickBot="1" x14ac:dyDescent="0.35">
      <c r="A1523" s="15"/>
      <c r="B1523" s="15"/>
      <c r="C1523" s="15"/>
      <c r="D1523" s="15"/>
      <c r="E1523" s="727"/>
      <c r="F1523" s="15"/>
      <c r="G1523" s="15"/>
      <c r="H1523" s="58" t="str">
        <f t="array" ref="H1523">IF(ISERROR(INDEX(גיליון3!$U$14:$X$28,MATCH('דיווח פרטני'!G1523,גיליון3!$T$14:$T$28,0),MATCH('דיווח פרטני'!C1523,גיליון3!$U$13:$X$13,0)))," ",INDEX(גיליון3!$U$14:$X$28,MATCH('דיווח פרטני'!G1523,גיליון3!$T$14:$T$28,0),MATCH('דיווח פרטני'!C1523,גיליון3!$U$13:$X$13,0)))</f>
        <v xml:space="preserve"> </v>
      </c>
      <c r="I1523" s="15"/>
      <c r="J1523" s="15"/>
    </row>
    <row r="1524" spans="1:10" ht="18" customHeight="1" thickBot="1" x14ac:dyDescent="0.35">
      <c r="A1524" s="15"/>
      <c r="B1524" s="15"/>
      <c r="C1524" s="15"/>
      <c r="D1524" s="15"/>
      <c r="E1524" s="727"/>
      <c r="F1524" s="15"/>
      <c r="G1524" s="15"/>
      <c r="H1524" s="58" t="str">
        <f t="array" ref="H1524">IF(ISERROR(INDEX(גיליון3!$U$14:$X$28,MATCH('דיווח פרטני'!G1524,גיליון3!$T$14:$T$28,0),MATCH('דיווח פרטני'!C1524,גיליון3!$U$13:$X$13,0)))," ",INDEX(גיליון3!$U$14:$X$28,MATCH('דיווח פרטני'!G1524,גיליון3!$T$14:$T$28,0),MATCH('דיווח פרטני'!C1524,גיליון3!$U$13:$X$13,0)))</f>
        <v xml:space="preserve"> </v>
      </c>
      <c r="I1524" s="15"/>
      <c r="J1524" s="15"/>
    </row>
    <row r="1525" spans="1:10" ht="18" customHeight="1" thickBot="1" x14ac:dyDescent="0.35">
      <c r="A1525" s="15"/>
      <c r="B1525" s="15"/>
      <c r="C1525" s="15"/>
      <c r="D1525" s="15"/>
      <c r="E1525" s="727"/>
      <c r="F1525" s="15"/>
      <c r="G1525" s="15"/>
      <c r="H1525" s="58" t="str">
        <f t="array" ref="H1525">IF(ISERROR(INDEX(גיליון3!$U$14:$X$28,MATCH('דיווח פרטני'!G1525,גיליון3!$T$14:$T$28,0),MATCH('דיווח פרטני'!C1525,גיליון3!$U$13:$X$13,0)))," ",INDEX(גיליון3!$U$14:$X$28,MATCH('דיווח פרטני'!G1525,גיליון3!$T$14:$T$28,0),MATCH('דיווח פרטני'!C1525,גיליון3!$U$13:$X$13,0)))</f>
        <v xml:space="preserve"> </v>
      </c>
      <c r="I1525" s="15"/>
      <c r="J1525" s="15"/>
    </row>
    <row r="1526" spans="1:10" ht="18" customHeight="1" thickBot="1" x14ac:dyDescent="0.35">
      <c r="A1526" s="15"/>
      <c r="B1526" s="15"/>
      <c r="C1526" s="15"/>
      <c r="D1526" s="15"/>
      <c r="E1526" s="727"/>
      <c r="F1526" s="15"/>
      <c r="G1526" s="15"/>
      <c r="H1526" s="58" t="str">
        <f t="array" ref="H1526">IF(ISERROR(INDEX(גיליון3!$U$14:$X$28,MATCH('דיווח פרטני'!G1526,גיליון3!$T$14:$T$28,0),MATCH('דיווח פרטני'!C1526,גיליון3!$U$13:$X$13,0)))," ",INDEX(גיליון3!$U$14:$X$28,MATCH('דיווח פרטני'!G1526,גיליון3!$T$14:$T$28,0),MATCH('דיווח פרטני'!C1526,גיליון3!$U$13:$X$13,0)))</f>
        <v xml:space="preserve"> </v>
      </c>
      <c r="I1526" s="15"/>
      <c r="J1526" s="15"/>
    </row>
    <row r="1527" spans="1:10" ht="18" customHeight="1" thickBot="1" x14ac:dyDescent="0.35">
      <c r="A1527" s="15"/>
      <c r="B1527" s="15"/>
      <c r="C1527" s="15"/>
      <c r="D1527" s="15"/>
      <c r="E1527" s="727"/>
      <c r="F1527" s="15"/>
      <c r="G1527" s="15"/>
      <c r="H1527" s="58" t="str">
        <f t="array" ref="H1527">IF(ISERROR(INDEX(גיליון3!$U$14:$X$28,MATCH('דיווח פרטני'!G1527,גיליון3!$T$14:$T$28,0),MATCH('דיווח פרטני'!C1527,גיליון3!$U$13:$X$13,0)))," ",INDEX(גיליון3!$U$14:$X$28,MATCH('דיווח פרטני'!G1527,גיליון3!$T$14:$T$28,0),MATCH('דיווח פרטני'!C1527,גיליון3!$U$13:$X$13,0)))</f>
        <v xml:space="preserve"> </v>
      </c>
      <c r="I1527" s="15"/>
      <c r="J1527" s="15"/>
    </row>
    <row r="1528" spans="1:10" ht="18" customHeight="1" thickBot="1" x14ac:dyDescent="0.35">
      <c r="A1528" s="15"/>
      <c r="B1528" s="15"/>
      <c r="C1528" s="15"/>
      <c r="D1528" s="15"/>
      <c r="E1528" s="727"/>
      <c r="F1528" s="15"/>
      <c r="G1528" s="15"/>
      <c r="H1528" s="58" t="str">
        <f t="array" ref="H1528">IF(ISERROR(INDEX(גיליון3!$U$14:$X$28,MATCH('דיווח פרטני'!G1528,גיליון3!$T$14:$T$28,0),MATCH('דיווח פרטני'!C1528,גיליון3!$U$13:$X$13,0)))," ",INDEX(גיליון3!$U$14:$X$28,MATCH('דיווח פרטני'!G1528,גיליון3!$T$14:$T$28,0),MATCH('דיווח פרטני'!C1528,גיליון3!$U$13:$X$13,0)))</f>
        <v xml:space="preserve"> </v>
      </c>
      <c r="I1528" s="15"/>
      <c r="J1528" s="15"/>
    </row>
    <row r="1529" spans="1:10" ht="18" customHeight="1" thickBot="1" x14ac:dyDescent="0.35">
      <c r="A1529" s="15"/>
      <c r="B1529" s="15"/>
      <c r="C1529" s="15"/>
      <c r="D1529" s="15"/>
      <c r="E1529" s="727"/>
      <c r="F1529" s="15"/>
      <c r="G1529" s="15"/>
      <c r="H1529" s="58" t="str">
        <f t="array" ref="H1529">IF(ISERROR(INDEX(גיליון3!$U$14:$X$28,MATCH('דיווח פרטני'!G1529,גיליון3!$T$14:$T$28,0),MATCH('דיווח פרטני'!C1529,גיליון3!$U$13:$X$13,0)))," ",INDEX(גיליון3!$U$14:$X$28,MATCH('דיווח פרטני'!G1529,גיליון3!$T$14:$T$28,0),MATCH('דיווח פרטני'!C1529,גיליון3!$U$13:$X$13,0)))</f>
        <v xml:space="preserve"> </v>
      </c>
      <c r="I1529" s="15"/>
      <c r="J1529" s="15"/>
    </row>
    <row r="1530" spans="1:10" ht="18" customHeight="1" thickBot="1" x14ac:dyDescent="0.35">
      <c r="A1530" s="15"/>
      <c r="B1530" s="15"/>
      <c r="C1530" s="15"/>
      <c r="D1530" s="15"/>
      <c r="E1530" s="727"/>
      <c r="F1530" s="15"/>
      <c r="G1530" s="15"/>
      <c r="H1530" s="58" t="str">
        <f t="array" ref="H1530">IF(ISERROR(INDEX(גיליון3!$U$14:$X$28,MATCH('דיווח פרטני'!G1530,גיליון3!$T$14:$T$28,0),MATCH('דיווח פרטני'!C1530,גיליון3!$U$13:$X$13,0)))," ",INDEX(גיליון3!$U$14:$X$28,MATCH('דיווח פרטני'!G1530,גיליון3!$T$14:$T$28,0),MATCH('דיווח פרטני'!C1530,גיליון3!$U$13:$X$13,0)))</f>
        <v xml:space="preserve"> </v>
      </c>
      <c r="I1530" s="15"/>
      <c r="J1530" s="15"/>
    </row>
    <row r="1531" spans="1:10" ht="18" customHeight="1" thickBot="1" x14ac:dyDescent="0.35">
      <c r="A1531" s="15"/>
      <c r="B1531" s="15"/>
      <c r="C1531" s="15"/>
      <c r="D1531" s="15"/>
      <c r="E1531" s="727"/>
      <c r="F1531" s="15"/>
      <c r="G1531" s="15"/>
      <c r="H1531" s="58" t="str">
        <f t="array" ref="H1531">IF(ISERROR(INDEX(גיליון3!$U$14:$X$28,MATCH('דיווח פרטני'!G1531,גיליון3!$T$14:$T$28,0),MATCH('דיווח פרטני'!C1531,גיליון3!$U$13:$X$13,0)))," ",INDEX(גיליון3!$U$14:$X$28,MATCH('דיווח פרטני'!G1531,גיליון3!$T$14:$T$28,0),MATCH('דיווח פרטני'!C1531,גיליון3!$U$13:$X$13,0)))</f>
        <v xml:space="preserve"> </v>
      </c>
      <c r="I1531" s="15"/>
      <c r="J1531" s="15"/>
    </row>
    <row r="1532" spans="1:10" ht="18" customHeight="1" thickBot="1" x14ac:dyDescent="0.35">
      <c r="A1532" s="15"/>
      <c r="B1532" s="15"/>
      <c r="C1532" s="15"/>
      <c r="D1532" s="15"/>
      <c r="E1532" s="727"/>
      <c r="F1532" s="15"/>
      <c r="G1532" s="15"/>
      <c r="H1532" s="58" t="str">
        <f t="array" ref="H1532">IF(ISERROR(INDEX(גיליון3!$U$14:$X$28,MATCH('דיווח פרטני'!G1532,גיליון3!$T$14:$T$28,0),MATCH('דיווח פרטני'!C1532,גיליון3!$U$13:$X$13,0)))," ",INDEX(גיליון3!$U$14:$X$28,MATCH('דיווח פרטני'!G1532,גיליון3!$T$14:$T$28,0),MATCH('דיווח פרטני'!C1532,גיליון3!$U$13:$X$13,0)))</f>
        <v xml:space="preserve"> </v>
      </c>
      <c r="I1532" s="15"/>
      <c r="J1532" s="15"/>
    </row>
    <row r="1533" spans="1:10" ht="18" customHeight="1" thickBot="1" x14ac:dyDescent="0.35">
      <c r="A1533" s="15"/>
      <c r="B1533" s="15"/>
      <c r="C1533" s="15"/>
      <c r="D1533" s="15"/>
      <c r="E1533" s="727"/>
      <c r="F1533" s="15"/>
      <c r="G1533" s="15"/>
      <c r="H1533" s="58" t="str">
        <f t="array" ref="H1533">IF(ISERROR(INDEX(גיליון3!$U$14:$X$28,MATCH('דיווח פרטני'!G1533,גיליון3!$T$14:$T$28,0),MATCH('דיווח פרטני'!C1533,גיליון3!$U$13:$X$13,0)))," ",INDEX(גיליון3!$U$14:$X$28,MATCH('דיווח פרטני'!G1533,גיליון3!$T$14:$T$28,0),MATCH('דיווח פרטני'!C1533,גיליון3!$U$13:$X$13,0)))</f>
        <v xml:space="preserve"> </v>
      </c>
      <c r="I1533" s="15"/>
      <c r="J1533" s="15"/>
    </row>
    <row r="1534" spans="1:10" ht="18" customHeight="1" thickBot="1" x14ac:dyDescent="0.35">
      <c r="A1534" s="15"/>
      <c r="B1534" s="15"/>
      <c r="C1534" s="15"/>
      <c r="D1534" s="15"/>
      <c r="E1534" s="727"/>
      <c r="F1534" s="15"/>
      <c r="G1534" s="15"/>
      <c r="H1534" s="58" t="str">
        <f t="array" ref="H1534">IF(ISERROR(INDEX(גיליון3!$U$14:$X$28,MATCH('דיווח פרטני'!G1534,גיליון3!$T$14:$T$28,0),MATCH('דיווח פרטני'!C1534,גיליון3!$U$13:$X$13,0)))," ",INDEX(גיליון3!$U$14:$X$28,MATCH('דיווח פרטני'!G1534,גיליון3!$T$14:$T$28,0),MATCH('דיווח פרטני'!C1534,גיליון3!$U$13:$X$13,0)))</f>
        <v xml:space="preserve"> </v>
      </c>
      <c r="I1534" s="15"/>
      <c r="J1534" s="15"/>
    </row>
    <row r="1535" spans="1:10" ht="18" customHeight="1" thickBot="1" x14ac:dyDescent="0.35">
      <c r="A1535" s="15"/>
      <c r="B1535" s="15"/>
      <c r="C1535" s="15"/>
      <c r="D1535" s="15"/>
      <c r="E1535" s="727"/>
      <c r="F1535" s="15"/>
      <c r="G1535" s="15"/>
      <c r="H1535" s="58" t="str">
        <f t="array" ref="H1535">IF(ISERROR(INDEX(גיליון3!$U$14:$X$28,MATCH('דיווח פרטני'!G1535,גיליון3!$T$14:$T$28,0),MATCH('דיווח פרטני'!C1535,גיליון3!$U$13:$X$13,0)))," ",INDEX(גיליון3!$U$14:$X$28,MATCH('דיווח פרטני'!G1535,גיליון3!$T$14:$T$28,0),MATCH('דיווח פרטני'!C1535,גיליון3!$U$13:$X$13,0)))</f>
        <v xml:space="preserve"> </v>
      </c>
      <c r="I1535" s="15"/>
      <c r="J1535" s="15"/>
    </row>
    <row r="1536" spans="1:10" ht="18" customHeight="1" thickBot="1" x14ac:dyDescent="0.35">
      <c r="A1536" s="15"/>
      <c r="B1536" s="15"/>
      <c r="C1536" s="15"/>
      <c r="D1536" s="15"/>
      <c r="E1536" s="727"/>
      <c r="F1536" s="15"/>
      <c r="G1536" s="15"/>
      <c r="H1536" s="58" t="str">
        <f t="array" ref="H1536">IF(ISERROR(INDEX(גיליון3!$U$14:$X$28,MATCH('דיווח פרטני'!G1536,גיליון3!$T$14:$T$28,0),MATCH('דיווח פרטני'!C1536,גיליון3!$U$13:$X$13,0)))," ",INDEX(גיליון3!$U$14:$X$28,MATCH('דיווח פרטני'!G1536,גיליון3!$T$14:$T$28,0),MATCH('דיווח פרטני'!C1536,גיליון3!$U$13:$X$13,0)))</f>
        <v xml:space="preserve"> </v>
      </c>
      <c r="I1536" s="15"/>
      <c r="J1536" s="15"/>
    </row>
    <row r="1537" spans="1:10" ht="18" customHeight="1" thickBot="1" x14ac:dyDescent="0.35">
      <c r="A1537" s="15"/>
      <c r="B1537" s="15"/>
      <c r="C1537" s="15"/>
      <c r="D1537" s="15"/>
      <c r="E1537" s="727"/>
      <c r="F1537" s="15"/>
      <c r="G1537" s="15"/>
      <c r="H1537" s="58" t="str">
        <f t="array" ref="H1537">IF(ISERROR(INDEX(גיליון3!$U$14:$X$28,MATCH('דיווח פרטני'!G1537,גיליון3!$T$14:$T$28,0),MATCH('דיווח פרטני'!C1537,גיליון3!$U$13:$X$13,0)))," ",INDEX(גיליון3!$U$14:$X$28,MATCH('דיווח פרטני'!G1537,גיליון3!$T$14:$T$28,0),MATCH('דיווח פרטני'!C1537,גיליון3!$U$13:$X$13,0)))</f>
        <v xml:space="preserve"> </v>
      </c>
      <c r="I1537" s="15"/>
      <c r="J1537" s="15"/>
    </row>
    <row r="1538" spans="1:10" ht="18" customHeight="1" thickBot="1" x14ac:dyDescent="0.35">
      <c r="A1538" s="15"/>
      <c r="B1538" s="15"/>
      <c r="C1538" s="15"/>
      <c r="D1538" s="15"/>
      <c r="E1538" s="727"/>
      <c r="F1538" s="15"/>
      <c r="G1538" s="15"/>
      <c r="H1538" s="58" t="str">
        <f t="array" ref="H1538">IF(ISERROR(INDEX(גיליון3!$U$14:$X$28,MATCH('דיווח פרטני'!G1538,גיליון3!$T$14:$T$28,0),MATCH('דיווח פרטני'!C1538,גיליון3!$U$13:$X$13,0)))," ",INDEX(גיליון3!$U$14:$X$28,MATCH('דיווח פרטני'!G1538,גיליון3!$T$14:$T$28,0),MATCH('דיווח פרטני'!C1538,גיליון3!$U$13:$X$13,0)))</f>
        <v xml:space="preserve"> </v>
      </c>
      <c r="I1538" s="15"/>
      <c r="J1538" s="15"/>
    </row>
    <row r="1539" spans="1:10" ht="18" customHeight="1" thickBot="1" x14ac:dyDescent="0.35">
      <c r="A1539" s="15"/>
      <c r="B1539" s="15"/>
      <c r="C1539" s="15"/>
      <c r="D1539" s="15"/>
      <c r="E1539" s="727"/>
      <c r="F1539" s="15"/>
      <c r="G1539" s="15"/>
      <c r="H1539" s="58" t="str">
        <f t="array" ref="H1539">IF(ISERROR(INDEX(גיליון3!$U$14:$X$28,MATCH('דיווח פרטני'!G1539,גיליון3!$T$14:$T$28,0),MATCH('דיווח פרטני'!C1539,גיליון3!$U$13:$X$13,0)))," ",INDEX(גיליון3!$U$14:$X$28,MATCH('דיווח פרטני'!G1539,גיליון3!$T$14:$T$28,0),MATCH('דיווח פרטני'!C1539,גיליון3!$U$13:$X$13,0)))</f>
        <v xml:space="preserve"> </v>
      </c>
      <c r="I1539" s="15"/>
      <c r="J1539" s="15"/>
    </row>
    <row r="1540" spans="1:10" ht="18" customHeight="1" thickBot="1" x14ac:dyDescent="0.35">
      <c r="A1540" s="15"/>
      <c r="B1540" s="15"/>
      <c r="C1540" s="15"/>
      <c r="D1540" s="15"/>
      <c r="E1540" s="727"/>
      <c r="F1540" s="15"/>
      <c r="G1540" s="15"/>
      <c r="H1540" s="58" t="str">
        <f t="array" ref="H1540">IF(ISERROR(INDEX(גיליון3!$U$14:$X$28,MATCH('דיווח פרטני'!G1540,גיליון3!$T$14:$T$28,0),MATCH('דיווח פרטני'!C1540,גיליון3!$U$13:$X$13,0)))," ",INDEX(גיליון3!$U$14:$X$28,MATCH('דיווח פרטני'!G1540,גיליון3!$T$14:$T$28,0),MATCH('דיווח פרטני'!C1540,גיליון3!$U$13:$X$13,0)))</f>
        <v xml:space="preserve"> </v>
      </c>
      <c r="I1540" s="15"/>
      <c r="J1540" s="15"/>
    </row>
    <row r="1541" spans="1:10" ht="18" customHeight="1" thickBot="1" x14ac:dyDescent="0.35">
      <c r="A1541" s="15"/>
      <c r="B1541" s="15"/>
      <c r="C1541" s="15"/>
      <c r="D1541" s="15"/>
      <c r="E1541" s="727"/>
      <c r="F1541" s="15"/>
      <c r="G1541" s="15"/>
      <c r="H1541" s="58" t="str">
        <f t="array" ref="H1541">IF(ISERROR(INDEX(גיליון3!$U$14:$X$28,MATCH('דיווח פרטני'!G1541,גיליון3!$T$14:$T$28,0),MATCH('דיווח פרטני'!C1541,גיליון3!$U$13:$X$13,0)))," ",INDEX(גיליון3!$U$14:$X$28,MATCH('דיווח פרטני'!G1541,גיליון3!$T$14:$T$28,0),MATCH('דיווח פרטני'!C1541,גיליון3!$U$13:$X$13,0)))</f>
        <v xml:space="preserve"> </v>
      </c>
      <c r="I1541" s="15"/>
      <c r="J1541" s="15"/>
    </row>
    <row r="1542" spans="1:10" ht="18" customHeight="1" thickBot="1" x14ac:dyDescent="0.35">
      <c r="A1542" s="15"/>
      <c r="B1542" s="15"/>
      <c r="C1542" s="15"/>
      <c r="D1542" s="15"/>
      <c r="E1542" s="727"/>
      <c r="F1542" s="15"/>
      <c r="G1542" s="15"/>
      <c r="H1542" s="58" t="str">
        <f t="array" ref="H1542">IF(ISERROR(INDEX(גיליון3!$U$14:$X$28,MATCH('דיווח פרטני'!G1542,גיליון3!$T$14:$T$28,0),MATCH('דיווח פרטני'!C1542,גיליון3!$U$13:$X$13,0)))," ",INDEX(גיליון3!$U$14:$X$28,MATCH('דיווח פרטני'!G1542,גיליון3!$T$14:$T$28,0),MATCH('דיווח פרטני'!C1542,גיליון3!$U$13:$X$13,0)))</f>
        <v xml:space="preserve"> </v>
      </c>
      <c r="I1542" s="15"/>
      <c r="J1542" s="15"/>
    </row>
    <row r="1543" spans="1:10" ht="18" customHeight="1" thickBot="1" x14ac:dyDescent="0.35">
      <c r="A1543" s="15"/>
      <c r="B1543" s="15"/>
      <c r="C1543" s="15"/>
      <c r="D1543" s="15"/>
      <c r="E1543" s="727"/>
      <c r="F1543" s="15"/>
      <c r="G1543" s="15"/>
      <c r="H1543" s="58" t="str">
        <f t="array" ref="H1543">IF(ISERROR(INDEX(גיליון3!$U$14:$X$28,MATCH('דיווח פרטני'!G1543,גיליון3!$T$14:$T$28,0),MATCH('דיווח פרטני'!C1543,גיליון3!$U$13:$X$13,0)))," ",INDEX(גיליון3!$U$14:$X$28,MATCH('דיווח פרטני'!G1543,גיליון3!$T$14:$T$28,0),MATCH('דיווח פרטני'!C1543,גיליון3!$U$13:$X$13,0)))</f>
        <v xml:space="preserve"> </v>
      </c>
      <c r="I1543" s="15"/>
      <c r="J1543" s="15"/>
    </row>
    <row r="1544" spans="1:10" ht="18" customHeight="1" thickBot="1" x14ac:dyDescent="0.35">
      <c r="A1544" s="15"/>
      <c r="B1544" s="15"/>
      <c r="C1544" s="15"/>
      <c r="D1544" s="15"/>
      <c r="E1544" s="727"/>
      <c r="F1544" s="15"/>
      <c r="G1544" s="15"/>
      <c r="H1544" s="58" t="str">
        <f t="array" ref="H1544">IF(ISERROR(INDEX(גיליון3!$U$14:$X$28,MATCH('דיווח פרטני'!G1544,גיליון3!$T$14:$T$28,0),MATCH('דיווח פרטני'!C1544,גיליון3!$U$13:$X$13,0)))," ",INDEX(גיליון3!$U$14:$X$28,MATCH('דיווח פרטני'!G1544,גיליון3!$T$14:$T$28,0),MATCH('דיווח פרטני'!C1544,גיליון3!$U$13:$X$13,0)))</f>
        <v xml:space="preserve"> </v>
      </c>
      <c r="I1544" s="15"/>
      <c r="J1544" s="15"/>
    </row>
    <row r="1545" spans="1:10" ht="18" customHeight="1" thickBot="1" x14ac:dyDescent="0.35">
      <c r="A1545" s="15"/>
      <c r="B1545" s="15"/>
      <c r="C1545" s="15"/>
      <c r="D1545" s="15"/>
      <c r="E1545" s="727"/>
      <c r="F1545" s="15"/>
      <c r="G1545" s="15"/>
      <c r="H1545" s="58" t="str">
        <f t="array" ref="H1545">IF(ISERROR(INDEX(גיליון3!$U$14:$X$28,MATCH('דיווח פרטני'!G1545,גיליון3!$T$14:$T$28,0),MATCH('דיווח פרטני'!C1545,גיליון3!$U$13:$X$13,0)))," ",INDEX(גיליון3!$U$14:$X$28,MATCH('דיווח פרטני'!G1545,גיליון3!$T$14:$T$28,0),MATCH('דיווח פרטני'!C1545,גיליון3!$U$13:$X$13,0)))</f>
        <v xml:space="preserve"> </v>
      </c>
      <c r="I1545" s="15"/>
      <c r="J1545" s="15"/>
    </row>
    <row r="1546" spans="1:10" ht="18" customHeight="1" thickBot="1" x14ac:dyDescent="0.35">
      <c r="A1546" s="15"/>
      <c r="B1546" s="15"/>
      <c r="C1546" s="15"/>
      <c r="D1546" s="15"/>
      <c r="E1546" s="727"/>
      <c r="F1546" s="15"/>
      <c r="G1546" s="15"/>
      <c r="H1546" s="58" t="str">
        <f t="array" ref="H1546">IF(ISERROR(INDEX(גיליון3!$U$14:$X$28,MATCH('דיווח פרטני'!G1546,גיליון3!$T$14:$T$28,0),MATCH('דיווח פרטני'!C1546,גיליון3!$U$13:$X$13,0)))," ",INDEX(גיליון3!$U$14:$X$28,MATCH('דיווח פרטני'!G1546,גיליון3!$T$14:$T$28,0),MATCH('דיווח פרטני'!C1546,גיליון3!$U$13:$X$13,0)))</f>
        <v xml:space="preserve"> </v>
      </c>
      <c r="I1546" s="15"/>
      <c r="J1546" s="15"/>
    </row>
    <row r="1547" spans="1:10" ht="18" customHeight="1" thickBot="1" x14ac:dyDescent="0.35">
      <c r="A1547" s="15"/>
      <c r="B1547" s="15"/>
      <c r="C1547" s="15"/>
      <c r="D1547" s="15"/>
      <c r="E1547" s="727"/>
      <c r="F1547" s="15"/>
      <c r="G1547" s="15"/>
      <c r="H1547" s="58" t="str">
        <f t="array" ref="H1547">IF(ISERROR(INDEX(גיליון3!$U$14:$X$28,MATCH('דיווח פרטני'!G1547,גיליון3!$T$14:$T$28,0),MATCH('דיווח פרטני'!C1547,גיליון3!$U$13:$X$13,0)))," ",INDEX(גיליון3!$U$14:$X$28,MATCH('דיווח פרטני'!G1547,גיליון3!$T$14:$T$28,0),MATCH('דיווח פרטני'!C1547,גיליון3!$U$13:$X$13,0)))</f>
        <v xml:space="preserve"> </v>
      </c>
      <c r="I1547" s="15"/>
      <c r="J1547" s="15"/>
    </row>
    <row r="1548" spans="1:10" ht="18" customHeight="1" thickBot="1" x14ac:dyDescent="0.35">
      <c r="A1548" s="15"/>
      <c r="B1548" s="15"/>
      <c r="C1548" s="15"/>
      <c r="D1548" s="15"/>
      <c r="E1548" s="727"/>
      <c r="F1548" s="15"/>
      <c r="G1548" s="15"/>
      <c r="H1548" s="58" t="str">
        <f t="array" ref="H1548">IF(ISERROR(INDEX(גיליון3!$U$14:$X$28,MATCH('דיווח פרטני'!G1548,גיליון3!$T$14:$T$28,0),MATCH('דיווח פרטני'!C1548,גיליון3!$U$13:$X$13,0)))," ",INDEX(גיליון3!$U$14:$X$28,MATCH('דיווח פרטני'!G1548,גיליון3!$T$14:$T$28,0),MATCH('דיווח פרטני'!C1548,גיליון3!$U$13:$X$13,0)))</f>
        <v xml:space="preserve"> </v>
      </c>
      <c r="I1548" s="15"/>
      <c r="J1548" s="15"/>
    </row>
    <row r="1549" spans="1:10" ht="18" customHeight="1" thickBot="1" x14ac:dyDescent="0.35">
      <c r="A1549" s="15"/>
      <c r="B1549" s="15"/>
      <c r="C1549" s="15"/>
      <c r="D1549" s="15"/>
      <c r="E1549" s="727"/>
      <c r="F1549" s="15"/>
      <c r="G1549" s="15"/>
      <c r="H1549" s="58" t="str">
        <f t="array" ref="H1549">IF(ISERROR(INDEX(גיליון3!$U$14:$X$28,MATCH('דיווח פרטני'!G1549,גיליון3!$T$14:$T$28,0),MATCH('דיווח פרטני'!C1549,גיליון3!$U$13:$X$13,0)))," ",INDEX(גיליון3!$U$14:$X$28,MATCH('דיווח פרטני'!G1549,גיליון3!$T$14:$T$28,0),MATCH('דיווח פרטני'!C1549,גיליון3!$U$13:$X$13,0)))</f>
        <v xml:space="preserve"> </v>
      </c>
      <c r="I1549" s="15"/>
      <c r="J1549" s="15"/>
    </row>
    <row r="1550" spans="1:10" ht="18" customHeight="1" thickBot="1" x14ac:dyDescent="0.35">
      <c r="A1550" s="15"/>
      <c r="B1550" s="15"/>
      <c r="C1550" s="15"/>
      <c r="D1550" s="15"/>
      <c r="E1550" s="727"/>
      <c r="F1550" s="15"/>
      <c r="G1550" s="15"/>
      <c r="H1550" s="58" t="str">
        <f t="array" ref="H1550">IF(ISERROR(INDEX(גיליון3!$U$14:$X$28,MATCH('דיווח פרטני'!G1550,גיליון3!$T$14:$T$28,0),MATCH('דיווח פרטני'!C1550,גיליון3!$U$13:$X$13,0)))," ",INDEX(גיליון3!$U$14:$X$28,MATCH('דיווח פרטני'!G1550,גיליון3!$T$14:$T$28,0),MATCH('דיווח פרטני'!C1550,גיליון3!$U$13:$X$13,0)))</f>
        <v xml:space="preserve"> </v>
      </c>
      <c r="I1550" s="15"/>
      <c r="J1550" s="15"/>
    </row>
    <row r="1551" spans="1:10" ht="18" customHeight="1" thickBot="1" x14ac:dyDescent="0.35">
      <c r="A1551" s="15"/>
      <c r="B1551" s="15"/>
      <c r="C1551" s="15"/>
      <c r="D1551" s="15"/>
      <c r="E1551" s="727"/>
      <c r="F1551" s="15"/>
      <c r="G1551" s="15"/>
      <c r="H1551" s="58" t="str">
        <f t="array" ref="H1551">IF(ISERROR(INDEX(גיליון3!$U$14:$X$28,MATCH('דיווח פרטני'!G1551,גיליון3!$T$14:$T$28,0),MATCH('דיווח פרטני'!C1551,גיליון3!$U$13:$X$13,0)))," ",INDEX(גיליון3!$U$14:$X$28,MATCH('דיווח פרטני'!G1551,גיליון3!$T$14:$T$28,0),MATCH('דיווח פרטני'!C1551,גיליון3!$U$13:$X$13,0)))</f>
        <v xml:space="preserve"> </v>
      </c>
      <c r="I1551" s="15"/>
      <c r="J1551" s="15"/>
    </row>
    <row r="1552" spans="1:10" ht="18" customHeight="1" thickBot="1" x14ac:dyDescent="0.35">
      <c r="A1552" s="15"/>
      <c r="B1552" s="15"/>
      <c r="C1552" s="15"/>
      <c r="D1552" s="15"/>
      <c r="E1552" s="727"/>
      <c r="F1552" s="15"/>
      <c r="G1552" s="15"/>
      <c r="H1552" s="58" t="str">
        <f t="array" ref="H1552">IF(ISERROR(INDEX(גיליון3!$U$14:$X$28,MATCH('דיווח פרטני'!G1552,גיליון3!$T$14:$T$28,0),MATCH('דיווח פרטני'!C1552,גיליון3!$U$13:$X$13,0)))," ",INDEX(גיליון3!$U$14:$X$28,MATCH('דיווח פרטני'!G1552,גיליון3!$T$14:$T$28,0),MATCH('דיווח פרטני'!C1552,גיליון3!$U$13:$X$13,0)))</f>
        <v xml:space="preserve"> </v>
      </c>
      <c r="I1552" s="15"/>
      <c r="J1552" s="15"/>
    </row>
    <row r="1553" spans="1:10" ht="18" customHeight="1" thickBot="1" x14ac:dyDescent="0.35">
      <c r="A1553" s="15"/>
      <c r="B1553" s="15"/>
      <c r="C1553" s="15"/>
      <c r="D1553" s="15"/>
      <c r="E1553" s="727"/>
      <c r="F1553" s="15"/>
      <c r="G1553" s="15"/>
      <c r="H1553" s="58" t="str">
        <f t="array" ref="H1553">IF(ISERROR(INDEX(גיליון3!$U$14:$X$28,MATCH('דיווח פרטני'!G1553,גיליון3!$T$14:$T$28,0),MATCH('דיווח פרטני'!C1553,גיליון3!$U$13:$X$13,0)))," ",INDEX(גיליון3!$U$14:$X$28,MATCH('דיווח פרטני'!G1553,גיליון3!$T$14:$T$28,0),MATCH('דיווח פרטני'!C1553,גיליון3!$U$13:$X$13,0)))</f>
        <v xml:space="preserve"> </v>
      </c>
      <c r="I1553" s="15"/>
      <c r="J1553" s="15"/>
    </row>
    <row r="1554" spans="1:10" ht="18" customHeight="1" thickBot="1" x14ac:dyDescent="0.35">
      <c r="A1554" s="15"/>
      <c r="B1554" s="15"/>
      <c r="C1554" s="15"/>
      <c r="D1554" s="15"/>
      <c r="E1554" s="727"/>
      <c r="F1554" s="15"/>
      <c r="G1554" s="15"/>
      <c r="H1554" s="58" t="str">
        <f t="array" ref="H1554">IF(ISERROR(INDEX(גיליון3!$U$14:$X$28,MATCH('דיווח פרטני'!G1554,גיליון3!$T$14:$T$28,0),MATCH('דיווח פרטני'!C1554,גיליון3!$U$13:$X$13,0)))," ",INDEX(גיליון3!$U$14:$X$28,MATCH('דיווח פרטני'!G1554,גיליון3!$T$14:$T$28,0),MATCH('דיווח פרטני'!C1554,גיליון3!$U$13:$X$13,0)))</f>
        <v xml:space="preserve"> </v>
      </c>
      <c r="I1554" s="15"/>
      <c r="J1554" s="15"/>
    </row>
    <row r="1555" spans="1:10" ht="18" customHeight="1" thickBot="1" x14ac:dyDescent="0.35">
      <c r="A1555" s="15"/>
      <c r="B1555" s="15"/>
      <c r="C1555" s="15"/>
      <c r="D1555" s="15"/>
      <c r="E1555" s="727"/>
      <c r="F1555" s="15"/>
      <c r="G1555" s="15"/>
      <c r="H1555" s="58" t="str">
        <f t="array" ref="H1555">IF(ISERROR(INDEX(גיליון3!$U$14:$X$28,MATCH('דיווח פרטני'!G1555,גיליון3!$T$14:$T$28,0),MATCH('דיווח פרטני'!C1555,גיליון3!$U$13:$X$13,0)))," ",INDEX(גיליון3!$U$14:$X$28,MATCH('דיווח פרטני'!G1555,גיליון3!$T$14:$T$28,0),MATCH('דיווח פרטני'!C1555,גיליון3!$U$13:$X$13,0)))</f>
        <v xml:space="preserve"> </v>
      </c>
      <c r="I1555" s="15"/>
      <c r="J1555" s="15"/>
    </row>
    <row r="1556" spans="1:10" ht="18" customHeight="1" thickBot="1" x14ac:dyDescent="0.35">
      <c r="A1556" s="15"/>
      <c r="B1556" s="15"/>
      <c r="C1556" s="15"/>
      <c r="D1556" s="15"/>
      <c r="E1556" s="727"/>
      <c r="F1556" s="15"/>
      <c r="G1556" s="15"/>
      <c r="H1556" s="58" t="str">
        <f t="array" ref="H1556">IF(ISERROR(INDEX(גיליון3!$U$14:$X$28,MATCH('דיווח פרטני'!G1556,גיליון3!$T$14:$T$28,0),MATCH('דיווח פרטני'!C1556,גיליון3!$U$13:$X$13,0)))," ",INDEX(גיליון3!$U$14:$X$28,MATCH('דיווח פרטני'!G1556,גיליון3!$T$14:$T$28,0),MATCH('דיווח פרטני'!C1556,גיליון3!$U$13:$X$13,0)))</f>
        <v xml:space="preserve"> </v>
      </c>
      <c r="I1556" s="15"/>
      <c r="J1556" s="15"/>
    </row>
    <row r="1557" spans="1:10" ht="18" customHeight="1" thickBot="1" x14ac:dyDescent="0.35">
      <c r="A1557" s="15"/>
      <c r="B1557" s="15"/>
      <c r="C1557" s="15"/>
      <c r="D1557" s="15"/>
      <c r="E1557" s="727"/>
      <c r="F1557" s="15"/>
      <c r="G1557" s="15"/>
      <c r="H1557" s="58" t="str">
        <f t="array" ref="H1557">IF(ISERROR(INDEX(גיליון3!$U$14:$X$28,MATCH('דיווח פרטני'!G1557,גיליון3!$T$14:$T$28,0),MATCH('דיווח פרטני'!C1557,גיליון3!$U$13:$X$13,0)))," ",INDEX(גיליון3!$U$14:$X$28,MATCH('דיווח פרטני'!G1557,גיליון3!$T$14:$T$28,0),MATCH('דיווח פרטני'!C1557,גיליון3!$U$13:$X$13,0)))</f>
        <v xml:space="preserve"> </v>
      </c>
      <c r="I1557" s="15"/>
      <c r="J1557" s="15"/>
    </row>
    <row r="1558" spans="1:10" ht="18" customHeight="1" thickBot="1" x14ac:dyDescent="0.35">
      <c r="A1558" s="15"/>
      <c r="B1558" s="15"/>
      <c r="C1558" s="15"/>
      <c r="D1558" s="15"/>
      <c r="E1558" s="727"/>
      <c r="F1558" s="15"/>
      <c r="G1558" s="15"/>
      <c r="H1558" s="58" t="str">
        <f t="array" ref="H1558">IF(ISERROR(INDEX(גיליון3!$U$14:$X$28,MATCH('דיווח פרטני'!G1558,גיליון3!$T$14:$T$28,0),MATCH('דיווח פרטני'!C1558,גיליון3!$U$13:$X$13,0)))," ",INDEX(גיליון3!$U$14:$X$28,MATCH('דיווח פרטני'!G1558,גיליון3!$T$14:$T$28,0),MATCH('דיווח פרטני'!C1558,גיליון3!$U$13:$X$13,0)))</f>
        <v xml:space="preserve"> </v>
      </c>
      <c r="I1558" s="15"/>
      <c r="J1558" s="15"/>
    </row>
    <row r="1559" spans="1:10" ht="18" customHeight="1" thickBot="1" x14ac:dyDescent="0.35">
      <c r="A1559" s="15"/>
      <c r="B1559" s="15"/>
      <c r="C1559" s="15"/>
      <c r="D1559" s="15"/>
      <c r="E1559" s="727"/>
      <c r="F1559" s="15"/>
      <c r="G1559" s="15"/>
      <c r="H1559" s="58" t="str">
        <f t="array" ref="H1559">IF(ISERROR(INDEX(גיליון3!$U$14:$X$28,MATCH('דיווח פרטני'!G1559,גיליון3!$T$14:$T$28,0),MATCH('דיווח פרטני'!C1559,גיליון3!$U$13:$X$13,0)))," ",INDEX(גיליון3!$U$14:$X$28,MATCH('דיווח פרטני'!G1559,גיליון3!$T$14:$T$28,0),MATCH('דיווח פרטני'!C1559,גיליון3!$U$13:$X$13,0)))</f>
        <v xml:space="preserve"> </v>
      </c>
      <c r="I1559" s="15"/>
      <c r="J1559" s="15"/>
    </row>
    <row r="1560" spans="1:10" ht="18" customHeight="1" thickBot="1" x14ac:dyDescent="0.35">
      <c r="A1560" s="15"/>
      <c r="B1560" s="15"/>
      <c r="C1560" s="15"/>
      <c r="D1560" s="15"/>
      <c r="E1560" s="727"/>
      <c r="F1560" s="15"/>
      <c r="G1560" s="15"/>
      <c r="H1560" s="58" t="str">
        <f t="array" ref="H1560">IF(ISERROR(INDEX(גיליון3!$U$14:$X$28,MATCH('דיווח פרטני'!G1560,גיליון3!$T$14:$T$28,0),MATCH('דיווח פרטני'!C1560,גיליון3!$U$13:$X$13,0)))," ",INDEX(גיליון3!$U$14:$X$28,MATCH('דיווח פרטני'!G1560,גיליון3!$T$14:$T$28,0),MATCH('דיווח פרטני'!C1560,גיליון3!$U$13:$X$13,0)))</f>
        <v xml:space="preserve"> </v>
      </c>
      <c r="I1560" s="15"/>
      <c r="J1560" s="15"/>
    </row>
    <row r="1561" spans="1:10" ht="18" customHeight="1" thickBot="1" x14ac:dyDescent="0.35">
      <c r="A1561" s="15"/>
      <c r="B1561" s="15"/>
      <c r="C1561" s="15"/>
      <c r="D1561" s="15"/>
      <c r="E1561" s="727"/>
      <c r="F1561" s="15"/>
      <c r="G1561" s="15"/>
      <c r="H1561" s="58" t="str">
        <f t="array" ref="H1561">IF(ISERROR(INDEX(גיליון3!$U$14:$X$28,MATCH('דיווח פרטני'!G1561,גיליון3!$T$14:$T$28,0),MATCH('דיווח פרטני'!C1561,גיליון3!$U$13:$X$13,0)))," ",INDEX(גיליון3!$U$14:$X$28,MATCH('דיווח פרטני'!G1561,גיליון3!$T$14:$T$28,0),MATCH('דיווח פרטני'!C1561,גיליון3!$U$13:$X$13,0)))</f>
        <v xml:space="preserve"> </v>
      </c>
      <c r="I1561" s="15"/>
      <c r="J1561" s="15"/>
    </row>
    <row r="1562" spans="1:10" ht="18" customHeight="1" thickBot="1" x14ac:dyDescent="0.35">
      <c r="A1562" s="15"/>
      <c r="B1562" s="15"/>
      <c r="C1562" s="15"/>
      <c r="D1562" s="15"/>
      <c r="E1562" s="727"/>
      <c r="F1562" s="15"/>
      <c r="G1562" s="15"/>
      <c r="H1562" s="58" t="str">
        <f t="array" ref="H1562">IF(ISERROR(INDEX(גיליון3!$U$14:$X$28,MATCH('דיווח פרטני'!G1562,גיליון3!$T$14:$T$28,0),MATCH('דיווח פרטני'!C1562,גיליון3!$U$13:$X$13,0)))," ",INDEX(גיליון3!$U$14:$X$28,MATCH('דיווח פרטני'!G1562,גיליון3!$T$14:$T$28,0),MATCH('דיווח פרטני'!C1562,גיליון3!$U$13:$X$13,0)))</f>
        <v xml:space="preserve"> </v>
      </c>
      <c r="I1562" s="15"/>
      <c r="J1562" s="15"/>
    </row>
    <row r="1563" spans="1:10" ht="18" customHeight="1" thickBot="1" x14ac:dyDescent="0.35">
      <c r="A1563" s="15"/>
      <c r="B1563" s="15"/>
      <c r="C1563" s="15"/>
      <c r="D1563" s="15"/>
      <c r="E1563" s="727"/>
      <c r="F1563" s="15"/>
      <c r="G1563" s="15"/>
      <c r="H1563" s="58" t="str">
        <f t="array" ref="H1563">IF(ISERROR(INDEX(גיליון3!$U$14:$X$28,MATCH('דיווח פרטני'!G1563,גיליון3!$T$14:$T$28,0),MATCH('דיווח פרטני'!C1563,גיליון3!$U$13:$X$13,0)))," ",INDEX(גיליון3!$U$14:$X$28,MATCH('דיווח פרטני'!G1563,גיליון3!$T$14:$T$28,0),MATCH('דיווח פרטני'!C1563,גיליון3!$U$13:$X$13,0)))</f>
        <v xml:space="preserve"> </v>
      </c>
      <c r="I1563" s="15"/>
      <c r="J1563" s="15"/>
    </row>
    <row r="1564" spans="1:10" ht="18" customHeight="1" thickBot="1" x14ac:dyDescent="0.35">
      <c r="A1564" s="15"/>
      <c r="B1564" s="15"/>
      <c r="C1564" s="15"/>
      <c r="D1564" s="15"/>
      <c r="E1564" s="727"/>
      <c r="F1564" s="15"/>
      <c r="G1564" s="15"/>
      <c r="H1564" s="58" t="str">
        <f t="array" ref="H1564">IF(ISERROR(INDEX(גיליון3!$U$14:$X$28,MATCH('דיווח פרטני'!G1564,גיליון3!$T$14:$T$28,0),MATCH('דיווח פרטני'!C1564,גיליון3!$U$13:$X$13,0)))," ",INDEX(גיליון3!$U$14:$X$28,MATCH('דיווח פרטני'!G1564,גיליון3!$T$14:$T$28,0),MATCH('דיווח פרטני'!C1564,גיליון3!$U$13:$X$13,0)))</f>
        <v xml:space="preserve"> </v>
      </c>
      <c r="I1564" s="15"/>
      <c r="J1564" s="15"/>
    </row>
    <row r="1565" spans="1:10" ht="18" customHeight="1" thickBot="1" x14ac:dyDescent="0.35">
      <c r="A1565" s="15"/>
      <c r="B1565" s="15"/>
      <c r="C1565" s="15"/>
      <c r="D1565" s="15"/>
      <c r="E1565" s="727"/>
      <c r="F1565" s="15"/>
      <c r="G1565" s="15"/>
      <c r="H1565" s="58" t="str">
        <f t="array" ref="H1565">IF(ISERROR(INDEX(גיליון3!$U$14:$X$28,MATCH('דיווח פרטני'!G1565,גיליון3!$T$14:$T$28,0),MATCH('דיווח פרטני'!C1565,גיליון3!$U$13:$X$13,0)))," ",INDEX(גיליון3!$U$14:$X$28,MATCH('דיווח פרטני'!G1565,גיליון3!$T$14:$T$28,0),MATCH('דיווח פרטני'!C1565,גיליון3!$U$13:$X$13,0)))</f>
        <v xml:space="preserve"> </v>
      </c>
      <c r="I1565" s="15"/>
      <c r="J1565" s="15"/>
    </row>
    <row r="1566" spans="1:10" ht="18" customHeight="1" thickBot="1" x14ac:dyDescent="0.35">
      <c r="A1566" s="15"/>
      <c r="B1566" s="15"/>
      <c r="C1566" s="15"/>
      <c r="D1566" s="15"/>
      <c r="E1566" s="727"/>
      <c r="F1566" s="15"/>
      <c r="G1566" s="15"/>
      <c r="H1566" s="58" t="str">
        <f t="array" ref="H1566">IF(ISERROR(INDEX(גיליון3!$U$14:$X$28,MATCH('דיווח פרטני'!G1566,גיליון3!$T$14:$T$28,0),MATCH('דיווח פרטני'!C1566,גיליון3!$U$13:$X$13,0)))," ",INDEX(גיליון3!$U$14:$X$28,MATCH('דיווח פרטני'!G1566,גיליון3!$T$14:$T$28,0),MATCH('דיווח פרטני'!C1566,גיליון3!$U$13:$X$13,0)))</f>
        <v xml:space="preserve"> </v>
      </c>
      <c r="I1566" s="15"/>
      <c r="J1566" s="15"/>
    </row>
    <row r="1567" spans="1:10" ht="18" customHeight="1" thickBot="1" x14ac:dyDescent="0.35">
      <c r="A1567" s="15"/>
      <c r="B1567" s="15"/>
      <c r="C1567" s="15"/>
      <c r="D1567" s="15"/>
      <c r="E1567" s="727"/>
      <c r="F1567" s="15"/>
      <c r="G1567" s="15"/>
      <c r="H1567" s="58" t="str">
        <f t="array" ref="H1567">IF(ISERROR(INDEX(גיליון3!$U$14:$X$28,MATCH('דיווח פרטני'!G1567,גיליון3!$T$14:$T$28,0),MATCH('דיווח פרטני'!C1567,גיליון3!$U$13:$X$13,0)))," ",INDEX(גיליון3!$U$14:$X$28,MATCH('דיווח פרטני'!G1567,גיליון3!$T$14:$T$28,0),MATCH('דיווח פרטני'!C1567,גיליון3!$U$13:$X$13,0)))</f>
        <v xml:space="preserve"> </v>
      </c>
      <c r="I1567" s="15"/>
      <c r="J1567" s="15"/>
    </row>
    <row r="1568" spans="1:10" ht="18" customHeight="1" thickBot="1" x14ac:dyDescent="0.35">
      <c r="A1568" s="15"/>
      <c r="B1568" s="15"/>
      <c r="C1568" s="15"/>
      <c r="D1568" s="15"/>
      <c r="E1568" s="727"/>
      <c r="F1568" s="15"/>
      <c r="G1568" s="15"/>
      <c r="H1568" s="58" t="str">
        <f t="array" ref="H1568">IF(ISERROR(INDEX(גיליון3!$U$14:$X$28,MATCH('דיווח פרטני'!G1568,גיליון3!$T$14:$T$28,0),MATCH('דיווח פרטני'!C1568,גיליון3!$U$13:$X$13,0)))," ",INDEX(גיליון3!$U$14:$X$28,MATCH('דיווח פרטני'!G1568,גיליון3!$T$14:$T$28,0),MATCH('דיווח פרטני'!C1568,גיליון3!$U$13:$X$13,0)))</f>
        <v xml:space="preserve"> </v>
      </c>
      <c r="I1568" s="15"/>
      <c r="J1568" s="15"/>
    </row>
    <row r="1569" spans="1:10" ht="18" customHeight="1" thickBot="1" x14ac:dyDescent="0.35">
      <c r="A1569" s="15"/>
      <c r="B1569" s="15"/>
      <c r="C1569" s="15"/>
      <c r="D1569" s="15"/>
      <c r="E1569" s="727"/>
      <c r="F1569" s="15"/>
      <c r="G1569" s="15"/>
      <c r="H1569" s="58" t="str">
        <f t="array" ref="H1569">IF(ISERROR(INDEX(גיליון3!$U$14:$X$28,MATCH('דיווח פרטני'!G1569,גיליון3!$T$14:$T$28,0),MATCH('דיווח פרטני'!C1569,גיליון3!$U$13:$X$13,0)))," ",INDEX(גיליון3!$U$14:$X$28,MATCH('דיווח פרטני'!G1569,גיליון3!$T$14:$T$28,0),MATCH('דיווח פרטני'!C1569,גיליון3!$U$13:$X$13,0)))</f>
        <v xml:space="preserve"> </v>
      </c>
      <c r="I1569" s="15"/>
      <c r="J1569" s="15"/>
    </row>
    <row r="1570" spans="1:10" ht="18" customHeight="1" thickBot="1" x14ac:dyDescent="0.35">
      <c r="A1570" s="15"/>
      <c r="B1570" s="15"/>
      <c r="C1570" s="15"/>
      <c r="D1570" s="15"/>
      <c r="E1570" s="727"/>
      <c r="F1570" s="15"/>
      <c r="G1570" s="15"/>
      <c r="H1570" s="58" t="str">
        <f t="array" ref="H1570">IF(ISERROR(INDEX(גיליון3!$U$14:$X$28,MATCH('דיווח פרטני'!G1570,גיליון3!$T$14:$T$28,0),MATCH('דיווח פרטני'!C1570,גיליון3!$U$13:$X$13,0)))," ",INDEX(גיליון3!$U$14:$X$28,MATCH('דיווח פרטני'!G1570,גיליון3!$T$14:$T$28,0),MATCH('דיווח פרטני'!C1570,גיליון3!$U$13:$X$13,0)))</f>
        <v xml:space="preserve"> </v>
      </c>
      <c r="I1570" s="15"/>
      <c r="J1570" s="15"/>
    </row>
    <row r="1571" spans="1:10" ht="18" customHeight="1" thickBot="1" x14ac:dyDescent="0.35">
      <c r="A1571" s="15"/>
      <c r="B1571" s="15"/>
      <c r="C1571" s="15"/>
      <c r="D1571" s="15"/>
      <c r="E1571" s="727"/>
      <c r="F1571" s="15"/>
      <c r="G1571" s="15"/>
      <c r="H1571" s="58" t="str">
        <f t="array" ref="H1571">IF(ISERROR(INDEX(גיליון3!$U$14:$X$28,MATCH('דיווח פרטני'!G1571,גיליון3!$T$14:$T$28,0),MATCH('דיווח פרטני'!C1571,גיליון3!$U$13:$X$13,0)))," ",INDEX(גיליון3!$U$14:$X$28,MATCH('דיווח פרטני'!G1571,גיליון3!$T$14:$T$28,0),MATCH('דיווח פרטני'!C1571,גיליון3!$U$13:$X$13,0)))</f>
        <v xml:space="preserve"> </v>
      </c>
      <c r="I1571" s="15"/>
      <c r="J1571" s="15"/>
    </row>
    <row r="1572" spans="1:10" ht="18" customHeight="1" thickBot="1" x14ac:dyDescent="0.35">
      <c r="A1572" s="15"/>
      <c r="B1572" s="15"/>
      <c r="C1572" s="15"/>
      <c r="D1572" s="15"/>
      <c r="E1572" s="727"/>
      <c r="F1572" s="15"/>
      <c r="G1572" s="15"/>
      <c r="H1572" s="58" t="str">
        <f t="array" ref="H1572">IF(ISERROR(INDEX(גיליון3!$U$14:$X$28,MATCH('דיווח פרטני'!G1572,גיליון3!$T$14:$T$28,0),MATCH('דיווח פרטני'!C1572,גיליון3!$U$13:$X$13,0)))," ",INDEX(גיליון3!$U$14:$X$28,MATCH('דיווח פרטני'!G1572,גיליון3!$T$14:$T$28,0),MATCH('דיווח פרטני'!C1572,גיליון3!$U$13:$X$13,0)))</f>
        <v xml:space="preserve"> </v>
      </c>
      <c r="I1572" s="15"/>
      <c r="J1572" s="15"/>
    </row>
    <row r="1573" spans="1:10" ht="18" customHeight="1" thickBot="1" x14ac:dyDescent="0.35">
      <c r="A1573" s="15"/>
      <c r="B1573" s="15"/>
      <c r="C1573" s="15"/>
      <c r="D1573" s="15"/>
      <c r="E1573" s="727"/>
      <c r="F1573" s="15"/>
      <c r="G1573" s="15"/>
      <c r="H1573" s="58" t="str">
        <f t="array" ref="H1573">IF(ISERROR(INDEX(גיליון3!$U$14:$X$28,MATCH('דיווח פרטני'!G1573,גיליון3!$T$14:$T$28,0),MATCH('דיווח פרטני'!C1573,גיליון3!$U$13:$X$13,0)))," ",INDEX(גיליון3!$U$14:$X$28,MATCH('דיווח פרטני'!G1573,גיליון3!$T$14:$T$28,0),MATCH('דיווח פרטני'!C1573,גיליון3!$U$13:$X$13,0)))</f>
        <v xml:space="preserve"> </v>
      </c>
      <c r="I1573" s="15"/>
      <c r="J1573" s="15"/>
    </row>
    <row r="1574" spans="1:10" ht="18" customHeight="1" thickBot="1" x14ac:dyDescent="0.35">
      <c r="A1574" s="15"/>
      <c r="B1574" s="15"/>
      <c r="C1574" s="15"/>
      <c r="D1574" s="15"/>
      <c r="E1574" s="727"/>
      <c r="F1574" s="15"/>
      <c r="G1574" s="15"/>
      <c r="H1574" s="58" t="str">
        <f t="array" ref="H1574">IF(ISERROR(INDEX(גיליון3!$U$14:$X$28,MATCH('דיווח פרטני'!G1574,גיליון3!$T$14:$T$28,0),MATCH('דיווח פרטני'!C1574,גיליון3!$U$13:$X$13,0)))," ",INDEX(גיליון3!$U$14:$X$28,MATCH('דיווח פרטני'!G1574,גיליון3!$T$14:$T$28,0),MATCH('דיווח פרטני'!C1574,גיליון3!$U$13:$X$13,0)))</f>
        <v xml:space="preserve"> </v>
      </c>
      <c r="I1574" s="15"/>
      <c r="J1574" s="15"/>
    </row>
    <row r="1575" spans="1:10" ht="18" customHeight="1" thickBot="1" x14ac:dyDescent="0.35">
      <c r="A1575" s="15"/>
      <c r="B1575" s="15"/>
      <c r="C1575" s="15"/>
      <c r="D1575" s="15"/>
      <c r="E1575" s="727"/>
      <c r="F1575" s="15"/>
      <c r="G1575" s="15"/>
      <c r="H1575" s="58" t="str">
        <f t="array" ref="H1575">IF(ISERROR(INDEX(גיליון3!$U$14:$X$28,MATCH('דיווח פרטני'!G1575,גיליון3!$T$14:$T$28,0),MATCH('דיווח פרטני'!C1575,גיליון3!$U$13:$X$13,0)))," ",INDEX(גיליון3!$U$14:$X$28,MATCH('דיווח פרטני'!G1575,גיליון3!$T$14:$T$28,0),MATCH('דיווח פרטני'!C1575,גיליון3!$U$13:$X$13,0)))</f>
        <v xml:space="preserve"> </v>
      </c>
      <c r="I1575" s="15"/>
      <c r="J1575" s="15"/>
    </row>
    <row r="1576" spans="1:10" ht="18" customHeight="1" thickBot="1" x14ac:dyDescent="0.35">
      <c r="A1576" s="15"/>
      <c r="B1576" s="15"/>
      <c r="C1576" s="15"/>
      <c r="D1576" s="15"/>
      <c r="E1576" s="727"/>
      <c r="F1576" s="15"/>
      <c r="G1576" s="15"/>
      <c r="H1576" s="58" t="str">
        <f t="array" ref="H1576">IF(ISERROR(INDEX(גיליון3!$U$14:$X$28,MATCH('דיווח פרטני'!G1576,גיליון3!$T$14:$T$28,0),MATCH('דיווח פרטני'!C1576,גיליון3!$U$13:$X$13,0)))," ",INDEX(גיליון3!$U$14:$X$28,MATCH('דיווח פרטני'!G1576,גיליון3!$T$14:$T$28,0),MATCH('דיווח פרטני'!C1576,גיליון3!$U$13:$X$13,0)))</f>
        <v xml:space="preserve"> </v>
      </c>
      <c r="I1576" s="15"/>
      <c r="J1576" s="15"/>
    </row>
    <row r="1577" spans="1:10" ht="18" customHeight="1" thickBot="1" x14ac:dyDescent="0.35">
      <c r="A1577" s="15"/>
      <c r="B1577" s="15"/>
      <c r="C1577" s="15"/>
      <c r="D1577" s="15"/>
      <c r="E1577" s="727"/>
      <c r="F1577" s="15"/>
      <c r="G1577" s="15"/>
      <c r="H1577" s="58" t="str">
        <f t="array" ref="H1577">IF(ISERROR(INDEX(גיליון3!$U$14:$X$28,MATCH('דיווח פרטני'!G1577,גיליון3!$T$14:$T$28,0),MATCH('דיווח פרטני'!C1577,גיליון3!$U$13:$X$13,0)))," ",INDEX(גיליון3!$U$14:$X$28,MATCH('דיווח פרטני'!G1577,גיליון3!$T$14:$T$28,0),MATCH('דיווח פרטני'!C1577,גיליון3!$U$13:$X$13,0)))</f>
        <v xml:space="preserve"> </v>
      </c>
      <c r="I1577" s="15"/>
      <c r="J1577" s="15"/>
    </row>
    <row r="1578" spans="1:10" ht="18" customHeight="1" thickBot="1" x14ac:dyDescent="0.35">
      <c r="A1578" s="15"/>
      <c r="B1578" s="15"/>
      <c r="C1578" s="15"/>
      <c r="D1578" s="15"/>
      <c r="E1578" s="727"/>
      <c r="F1578" s="15"/>
      <c r="G1578" s="15"/>
      <c r="H1578" s="58" t="str">
        <f t="array" ref="H1578">IF(ISERROR(INDEX(גיליון3!$U$14:$X$28,MATCH('דיווח פרטני'!G1578,גיליון3!$T$14:$T$28,0),MATCH('דיווח פרטני'!C1578,גיליון3!$U$13:$X$13,0)))," ",INDEX(גיליון3!$U$14:$X$28,MATCH('דיווח פרטני'!G1578,גיליון3!$T$14:$T$28,0),MATCH('דיווח פרטני'!C1578,גיליון3!$U$13:$X$13,0)))</f>
        <v xml:space="preserve"> </v>
      </c>
      <c r="I1578" s="15"/>
      <c r="J1578" s="15"/>
    </row>
    <row r="1579" spans="1:10" ht="18" customHeight="1" thickBot="1" x14ac:dyDescent="0.35">
      <c r="A1579" s="15"/>
      <c r="B1579" s="15"/>
      <c r="C1579" s="15"/>
      <c r="D1579" s="15"/>
      <c r="E1579" s="727"/>
      <c r="F1579" s="15"/>
      <c r="G1579" s="15"/>
      <c r="H1579" s="58" t="str">
        <f t="array" ref="H1579">IF(ISERROR(INDEX(גיליון3!$U$14:$X$28,MATCH('דיווח פרטני'!G1579,גיליון3!$T$14:$T$28,0),MATCH('דיווח פרטני'!C1579,גיליון3!$U$13:$X$13,0)))," ",INDEX(גיליון3!$U$14:$X$28,MATCH('דיווח פרטני'!G1579,גיליון3!$T$14:$T$28,0),MATCH('דיווח פרטני'!C1579,גיליון3!$U$13:$X$13,0)))</f>
        <v xml:space="preserve"> </v>
      </c>
      <c r="I1579" s="15"/>
      <c r="J1579" s="15"/>
    </row>
    <row r="1580" spans="1:10" ht="18" customHeight="1" thickBot="1" x14ac:dyDescent="0.35">
      <c r="A1580" s="15"/>
      <c r="B1580" s="15"/>
      <c r="C1580" s="15"/>
      <c r="D1580" s="15"/>
      <c r="E1580" s="727"/>
      <c r="F1580" s="15"/>
      <c r="G1580" s="15"/>
      <c r="H1580" s="58" t="str">
        <f t="array" ref="H1580">IF(ISERROR(INDEX(גיליון3!$U$14:$X$28,MATCH('דיווח פרטני'!G1580,גיליון3!$T$14:$T$28,0),MATCH('דיווח פרטני'!C1580,גיליון3!$U$13:$X$13,0)))," ",INDEX(גיליון3!$U$14:$X$28,MATCH('דיווח פרטני'!G1580,גיליון3!$T$14:$T$28,0),MATCH('דיווח פרטני'!C1580,גיליון3!$U$13:$X$13,0)))</f>
        <v xml:space="preserve"> </v>
      </c>
      <c r="I1580" s="15"/>
      <c r="J1580" s="15"/>
    </row>
    <row r="1581" spans="1:10" ht="18" customHeight="1" thickBot="1" x14ac:dyDescent="0.35">
      <c r="A1581" s="15"/>
      <c r="B1581" s="15"/>
      <c r="C1581" s="15"/>
      <c r="D1581" s="15"/>
      <c r="E1581" s="727"/>
      <c r="F1581" s="15"/>
      <c r="G1581" s="15"/>
      <c r="H1581" s="58" t="str">
        <f t="array" ref="H1581">IF(ISERROR(INDEX(גיליון3!$U$14:$X$28,MATCH('דיווח פרטני'!G1581,גיליון3!$T$14:$T$28,0),MATCH('דיווח פרטני'!C1581,גיליון3!$U$13:$X$13,0)))," ",INDEX(גיליון3!$U$14:$X$28,MATCH('דיווח פרטני'!G1581,גיליון3!$T$14:$T$28,0),MATCH('דיווח פרטני'!C1581,גיליון3!$U$13:$X$13,0)))</f>
        <v xml:space="preserve"> </v>
      </c>
      <c r="I1581" s="15"/>
      <c r="J1581" s="15"/>
    </row>
    <row r="1582" spans="1:10" ht="18" customHeight="1" thickBot="1" x14ac:dyDescent="0.35">
      <c r="A1582" s="15"/>
      <c r="B1582" s="15"/>
      <c r="C1582" s="15"/>
      <c r="D1582" s="15"/>
      <c r="E1582" s="727"/>
      <c r="F1582" s="15"/>
      <c r="G1582" s="15"/>
      <c r="H1582" s="58" t="str">
        <f t="array" ref="H1582">IF(ISERROR(INDEX(גיליון3!$U$14:$X$28,MATCH('דיווח פרטני'!G1582,גיליון3!$T$14:$T$28,0),MATCH('דיווח פרטני'!C1582,גיליון3!$U$13:$X$13,0)))," ",INDEX(גיליון3!$U$14:$X$28,MATCH('דיווח פרטני'!G1582,גיליון3!$T$14:$T$28,0),MATCH('דיווח פרטני'!C1582,גיליון3!$U$13:$X$13,0)))</f>
        <v xml:space="preserve"> </v>
      </c>
      <c r="I1582" s="15"/>
      <c r="J1582" s="15"/>
    </row>
    <row r="1583" spans="1:10" ht="18" customHeight="1" thickBot="1" x14ac:dyDescent="0.35">
      <c r="A1583" s="15"/>
      <c r="B1583" s="15"/>
      <c r="C1583" s="15"/>
      <c r="D1583" s="15"/>
      <c r="E1583" s="727"/>
      <c r="F1583" s="15"/>
      <c r="G1583" s="15"/>
      <c r="H1583" s="58" t="str">
        <f t="array" ref="H1583">IF(ISERROR(INDEX(גיליון3!$U$14:$X$28,MATCH('דיווח פרטני'!G1583,גיליון3!$T$14:$T$28,0),MATCH('דיווח פרטני'!C1583,גיליון3!$U$13:$X$13,0)))," ",INDEX(גיליון3!$U$14:$X$28,MATCH('דיווח פרטני'!G1583,גיליון3!$T$14:$T$28,0),MATCH('דיווח פרטני'!C1583,גיליון3!$U$13:$X$13,0)))</f>
        <v xml:space="preserve"> </v>
      </c>
      <c r="I1583" s="15"/>
      <c r="J1583" s="15"/>
    </row>
    <row r="1584" spans="1:10" ht="18" customHeight="1" thickBot="1" x14ac:dyDescent="0.35">
      <c r="A1584" s="15"/>
      <c r="B1584" s="15"/>
      <c r="C1584" s="15"/>
      <c r="D1584" s="15"/>
      <c r="E1584" s="727"/>
      <c r="F1584" s="15"/>
      <c r="G1584" s="15"/>
      <c r="H1584" s="58" t="str">
        <f t="array" ref="H1584">IF(ISERROR(INDEX(גיליון3!$U$14:$X$28,MATCH('דיווח פרטני'!G1584,גיליון3!$T$14:$T$28,0),MATCH('דיווח פרטני'!C1584,גיליון3!$U$13:$X$13,0)))," ",INDEX(גיליון3!$U$14:$X$28,MATCH('דיווח פרטני'!G1584,גיליון3!$T$14:$T$28,0),MATCH('דיווח פרטני'!C1584,גיליון3!$U$13:$X$13,0)))</f>
        <v xml:space="preserve"> </v>
      </c>
      <c r="I1584" s="15"/>
      <c r="J1584" s="15"/>
    </row>
    <row r="1585" spans="1:10" ht="18" customHeight="1" thickBot="1" x14ac:dyDescent="0.35">
      <c r="A1585" s="15"/>
      <c r="B1585" s="15"/>
      <c r="C1585" s="15"/>
      <c r="D1585" s="15"/>
      <c r="E1585" s="727"/>
      <c r="F1585" s="15"/>
      <c r="G1585" s="15"/>
      <c r="H1585" s="58" t="str">
        <f t="array" ref="H1585">IF(ISERROR(INDEX(גיליון3!$U$14:$X$28,MATCH('דיווח פרטני'!G1585,גיליון3!$T$14:$T$28,0),MATCH('דיווח פרטני'!C1585,גיליון3!$U$13:$X$13,0)))," ",INDEX(גיליון3!$U$14:$X$28,MATCH('דיווח פרטני'!G1585,גיליון3!$T$14:$T$28,0),MATCH('דיווח פרטני'!C1585,גיליון3!$U$13:$X$13,0)))</f>
        <v xml:space="preserve"> </v>
      </c>
      <c r="I1585" s="15"/>
      <c r="J1585" s="15"/>
    </row>
    <row r="1586" spans="1:10" ht="18" customHeight="1" thickBot="1" x14ac:dyDescent="0.35">
      <c r="A1586" s="15"/>
      <c r="B1586" s="15"/>
      <c r="C1586" s="15"/>
      <c r="D1586" s="15"/>
      <c r="E1586" s="727"/>
      <c r="F1586" s="15"/>
      <c r="G1586" s="15"/>
      <c r="H1586" s="58" t="str">
        <f t="array" ref="H1586">IF(ISERROR(INDEX(גיליון3!$U$14:$X$28,MATCH('דיווח פרטני'!G1586,גיליון3!$T$14:$T$28,0),MATCH('דיווח פרטני'!C1586,גיליון3!$U$13:$X$13,0)))," ",INDEX(גיליון3!$U$14:$X$28,MATCH('דיווח פרטני'!G1586,גיליון3!$T$14:$T$28,0),MATCH('דיווח פרטני'!C1586,גיליון3!$U$13:$X$13,0)))</f>
        <v xml:space="preserve"> </v>
      </c>
      <c r="I1586" s="15"/>
      <c r="J1586" s="15"/>
    </row>
    <row r="1587" spans="1:10" ht="18" customHeight="1" thickBot="1" x14ac:dyDescent="0.35">
      <c r="A1587" s="15"/>
      <c r="B1587" s="15"/>
      <c r="C1587" s="15"/>
      <c r="D1587" s="15"/>
      <c r="E1587" s="727"/>
      <c r="F1587" s="15"/>
      <c r="G1587" s="15"/>
      <c r="H1587" s="58" t="str">
        <f t="array" ref="H1587">IF(ISERROR(INDEX(גיליון3!$U$14:$X$28,MATCH('דיווח פרטני'!G1587,גיליון3!$T$14:$T$28,0),MATCH('דיווח פרטני'!C1587,גיליון3!$U$13:$X$13,0)))," ",INDEX(גיליון3!$U$14:$X$28,MATCH('דיווח פרטני'!G1587,גיליון3!$T$14:$T$28,0),MATCH('דיווח פרטני'!C1587,גיליון3!$U$13:$X$13,0)))</f>
        <v xml:space="preserve"> </v>
      </c>
      <c r="I1587" s="15"/>
      <c r="J1587" s="15"/>
    </row>
    <row r="1588" spans="1:10" ht="18" customHeight="1" thickBot="1" x14ac:dyDescent="0.35">
      <c r="A1588" s="15"/>
      <c r="B1588" s="15"/>
      <c r="C1588" s="15"/>
      <c r="D1588" s="15"/>
      <c r="E1588" s="727"/>
      <c r="F1588" s="15"/>
      <c r="G1588" s="15"/>
      <c r="H1588" s="58" t="str">
        <f t="array" ref="H1588">IF(ISERROR(INDEX(גיליון3!$U$14:$X$28,MATCH('דיווח פרטני'!G1588,גיליון3!$T$14:$T$28,0),MATCH('דיווח פרטני'!C1588,גיליון3!$U$13:$X$13,0)))," ",INDEX(גיליון3!$U$14:$X$28,MATCH('דיווח פרטני'!G1588,גיליון3!$T$14:$T$28,0),MATCH('דיווח פרטני'!C1588,גיליון3!$U$13:$X$13,0)))</f>
        <v xml:space="preserve"> </v>
      </c>
      <c r="I1588" s="15"/>
      <c r="J1588" s="15"/>
    </row>
    <row r="1589" spans="1:10" ht="18" customHeight="1" thickBot="1" x14ac:dyDescent="0.35">
      <c r="A1589" s="15"/>
      <c r="B1589" s="15"/>
      <c r="C1589" s="15"/>
      <c r="D1589" s="15"/>
      <c r="E1589" s="727"/>
      <c r="F1589" s="15"/>
      <c r="G1589" s="15"/>
      <c r="H1589" s="58" t="str">
        <f t="array" ref="H1589">IF(ISERROR(INDEX(גיליון3!$U$14:$X$28,MATCH('דיווח פרטני'!G1589,גיליון3!$T$14:$T$28,0),MATCH('דיווח פרטני'!C1589,גיליון3!$U$13:$X$13,0)))," ",INDEX(גיליון3!$U$14:$X$28,MATCH('דיווח פרטני'!G1589,גיליון3!$T$14:$T$28,0),MATCH('דיווח פרטני'!C1589,גיליון3!$U$13:$X$13,0)))</f>
        <v xml:space="preserve"> </v>
      </c>
      <c r="I1589" s="15"/>
      <c r="J1589" s="15"/>
    </row>
    <row r="1590" spans="1:10" ht="18" customHeight="1" thickBot="1" x14ac:dyDescent="0.35">
      <c r="A1590" s="15"/>
      <c r="B1590" s="15"/>
      <c r="C1590" s="15"/>
      <c r="D1590" s="15"/>
      <c r="E1590" s="727"/>
      <c r="F1590" s="15"/>
      <c r="G1590" s="15"/>
      <c r="H1590" s="58" t="str">
        <f t="array" ref="H1590">IF(ISERROR(INDEX(גיליון3!$U$14:$X$28,MATCH('דיווח פרטני'!G1590,גיליון3!$T$14:$T$28,0),MATCH('דיווח פרטני'!C1590,גיליון3!$U$13:$X$13,0)))," ",INDEX(גיליון3!$U$14:$X$28,MATCH('דיווח פרטני'!G1590,גיליון3!$T$14:$T$28,0),MATCH('דיווח פרטני'!C1590,גיליון3!$U$13:$X$13,0)))</f>
        <v xml:space="preserve"> </v>
      </c>
      <c r="I1590" s="15"/>
      <c r="J1590" s="15"/>
    </row>
    <row r="1591" spans="1:10" ht="18" customHeight="1" thickBot="1" x14ac:dyDescent="0.35">
      <c r="A1591" s="15"/>
      <c r="B1591" s="15"/>
      <c r="C1591" s="15"/>
      <c r="D1591" s="15"/>
      <c r="E1591" s="727"/>
      <c r="F1591" s="15"/>
      <c r="G1591" s="15"/>
      <c r="H1591" s="58" t="str">
        <f t="array" ref="H1591">IF(ISERROR(INDEX(גיליון3!$U$14:$X$28,MATCH('דיווח פרטני'!G1591,גיליון3!$T$14:$T$28,0),MATCH('דיווח פרטני'!C1591,גיליון3!$U$13:$X$13,0)))," ",INDEX(גיליון3!$U$14:$X$28,MATCH('דיווח פרטני'!G1591,גיליון3!$T$14:$T$28,0),MATCH('דיווח פרטני'!C1591,גיליון3!$U$13:$X$13,0)))</f>
        <v xml:space="preserve"> </v>
      </c>
      <c r="I1591" s="15"/>
      <c r="J1591" s="15"/>
    </row>
    <row r="1592" spans="1:10" ht="18" customHeight="1" thickBot="1" x14ac:dyDescent="0.35">
      <c r="A1592" s="15"/>
      <c r="B1592" s="15"/>
      <c r="C1592" s="15"/>
      <c r="D1592" s="15"/>
      <c r="E1592" s="727"/>
      <c r="F1592" s="15"/>
      <c r="G1592" s="15"/>
      <c r="H1592" s="58" t="str">
        <f t="array" ref="H1592">IF(ISERROR(INDEX(גיליון3!$U$14:$X$28,MATCH('דיווח פרטני'!G1592,גיליון3!$T$14:$T$28,0),MATCH('דיווח פרטני'!C1592,גיליון3!$U$13:$X$13,0)))," ",INDEX(גיליון3!$U$14:$X$28,MATCH('דיווח פרטני'!G1592,גיליון3!$T$14:$T$28,0),MATCH('דיווח פרטני'!C1592,גיליון3!$U$13:$X$13,0)))</f>
        <v xml:space="preserve"> </v>
      </c>
      <c r="I1592" s="15"/>
      <c r="J1592" s="15"/>
    </row>
    <row r="1593" spans="1:10" ht="18" customHeight="1" thickBot="1" x14ac:dyDescent="0.35">
      <c r="A1593" s="15"/>
      <c r="B1593" s="15"/>
      <c r="C1593" s="15"/>
      <c r="D1593" s="15"/>
      <c r="E1593" s="727"/>
      <c r="F1593" s="15"/>
      <c r="G1593" s="15"/>
      <c r="H1593" s="58" t="str">
        <f t="array" ref="H1593">IF(ISERROR(INDEX(גיליון3!$U$14:$X$28,MATCH('דיווח פרטני'!G1593,גיליון3!$T$14:$T$28,0),MATCH('דיווח פרטני'!C1593,גיליון3!$U$13:$X$13,0)))," ",INDEX(גיליון3!$U$14:$X$28,MATCH('דיווח פרטני'!G1593,גיליון3!$T$14:$T$28,0),MATCH('דיווח פרטני'!C1593,גיליון3!$U$13:$X$13,0)))</f>
        <v xml:space="preserve"> </v>
      </c>
      <c r="I1593" s="15"/>
      <c r="J1593" s="15"/>
    </row>
    <row r="1594" spans="1:10" ht="18" customHeight="1" thickBot="1" x14ac:dyDescent="0.35">
      <c r="A1594" s="15"/>
      <c r="B1594" s="15"/>
      <c r="C1594" s="15"/>
      <c r="D1594" s="15"/>
      <c r="E1594" s="727"/>
      <c r="F1594" s="15"/>
      <c r="G1594" s="15"/>
      <c r="H1594" s="58" t="str">
        <f t="array" ref="H1594">IF(ISERROR(INDEX(גיליון3!$U$14:$X$28,MATCH('דיווח פרטני'!G1594,גיליון3!$T$14:$T$28,0),MATCH('דיווח פרטני'!C1594,גיליון3!$U$13:$X$13,0)))," ",INDEX(גיליון3!$U$14:$X$28,MATCH('דיווח פרטני'!G1594,גיליון3!$T$14:$T$28,0),MATCH('דיווח פרטני'!C1594,גיליון3!$U$13:$X$13,0)))</f>
        <v xml:space="preserve"> </v>
      </c>
      <c r="I1594" s="15"/>
      <c r="J1594" s="15"/>
    </row>
    <row r="1595" spans="1:10" ht="18" customHeight="1" thickBot="1" x14ac:dyDescent="0.35">
      <c r="A1595" s="15"/>
      <c r="B1595" s="15"/>
      <c r="C1595" s="15"/>
      <c r="D1595" s="15"/>
      <c r="E1595" s="727"/>
      <c r="F1595" s="15"/>
      <c r="G1595" s="15"/>
      <c r="H1595" s="58" t="str">
        <f t="array" ref="H1595">IF(ISERROR(INDEX(גיליון3!$U$14:$X$28,MATCH('דיווח פרטני'!G1595,גיליון3!$T$14:$T$28,0),MATCH('דיווח פרטני'!C1595,גיליון3!$U$13:$X$13,0)))," ",INDEX(גיליון3!$U$14:$X$28,MATCH('דיווח פרטני'!G1595,גיליון3!$T$14:$T$28,0),MATCH('דיווח פרטני'!C1595,גיליון3!$U$13:$X$13,0)))</f>
        <v xml:space="preserve"> </v>
      </c>
      <c r="I1595" s="15"/>
      <c r="J1595" s="15"/>
    </row>
    <row r="1596" spans="1:10" ht="18" customHeight="1" thickBot="1" x14ac:dyDescent="0.35">
      <c r="A1596" s="15"/>
      <c r="B1596" s="15"/>
      <c r="C1596" s="15"/>
      <c r="D1596" s="15"/>
      <c r="E1596" s="727"/>
      <c r="F1596" s="15"/>
      <c r="G1596" s="15"/>
      <c r="H1596" s="58" t="str">
        <f t="array" ref="H1596">IF(ISERROR(INDEX(גיליון3!$U$14:$X$28,MATCH('דיווח פרטני'!G1596,גיליון3!$T$14:$T$28,0),MATCH('דיווח פרטני'!C1596,גיליון3!$U$13:$X$13,0)))," ",INDEX(גיליון3!$U$14:$X$28,MATCH('דיווח פרטני'!G1596,גיליון3!$T$14:$T$28,0),MATCH('דיווח פרטני'!C1596,גיליון3!$U$13:$X$13,0)))</f>
        <v xml:space="preserve"> </v>
      </c>
      <c r="I1596" s="15"/>
      <c r="J1596" s="15"/>
    </row>
    <row r="1597" spans="1:10" ht="18" customHeight="1" thickBot="1" x14ac:dyDescent="0.35">
      <c r="A1597" s="15"/>
      <c r="B1597" s="15"/>
      <c r="C1597" s="15"/>
      <c r="D1597" s="15"/>
      <c r="E1597" s="727"/>
      <c r="F1597" s="15"/>
      <c r="G1597" s="15"/>
      <c r="H1597" s="58" t="str">
        <f t="array" ref="H1597">IF(ISERROR(INDEX(גיליון3!$U$14:$X$28,MATCH('דיווח פרטני'!G1597,גיליון3!$T$14:$T$28,0),MATCH('דיווח פרטני'!C1597,גיליון3!$U$13:$X$13,0)))," ",INDEX(גיליון3!$U$14:$X$28,MATCH('דיווח פרטני'!G1597,גיליון3!$T$14:$T$28,0),MATCH('דיווח פרטני'!C1597,גיליון3!$U$13:$X$13,0)))</f>
        <v xml:space="preserve"> </v>
      </c>
      <c r="I1597" s="15"/>
      <c r="J1597" s="15"/>
    </row>
    <row r="1598" spans="1:10" ht="18" customHeight="1" thickBot="1" x14ac:dyDescent="0.35">
      <c r="A1598" s="15"/>
      <c r="B1598" s="15"/>
      <c r="C1598" s="15"/>
      <c r="D1598" s="15"/>
      <c r="E1598" s="727"/>
      <c r="F1598" s="15"/>
      <c r="G1598" s="15"/>
      <c r="H1598" s="58" t="str">
        <f t="array" ref="H1598">IF(ISERROR(INDEX(גיליון3!$U$14:$X$28,MATCH('דיווח פרטני'!G1598,גיליון3!$T$14:$T$28,0),MATCH('דיווח פרטני'!C1598,גיליון3!$U$13:$X$13,0)))," ",INDEX(גיליון3!$U$14:$X$28,MATCH('דיווח פרטני'!G1598,גיליון3!$T$14:$T$28,0),MATCH('דיווח פרטני'!C1598,גיליון3!$U$13:$X$13,0)))</f>
        <v xml:space="preserve"> </v>
      </c>
      <c r="I1598" s="15"/>
      <c r="J1598" s="15"/>
    </row>
    <row r="1599" spans="1:10" ht="18" customHeight="1" thickBot="1" x14ac:dyDescent="0.35">
      <c r="A1599" s="15"/>
      <c r="B1599" s="15"/>
      <c r="C1599" s="15"/>
      <c r="D1599" s="15"/>
      <c r="E1599" s="727"/>
      <c r="F1599" s="15"/>
      <c r="G1599" s="15"/>
      <c r="H1599" s="58" t="str">
        <f t="array" ref="H1599">IF(ISERROR(INDEX(גיליון3!$U$14:$X$28,MATCH('דיווח פרטני'!G1599,גיליון3!$T$14:$T$28,0),MATCH('דיווח פרטני'!C1599,גיליון3!$U$13:$X$13,0)))," ",INDEX(גיליון3!$U$14:$X$28,MATCH('דיווח פרטני'!G1599,גיליון3!$T$14:$T$28,0),MATCH('דיווח פרטני'!C1599,גיליון3!$U$13:$X$13,0)))</f>
        <v xml:space="preserve"> </v>
      </c>
      <c r="I1599" s="15"/>
      <c r="J1599" s="15"/>
    </row>
    <row r="1600" spans="1:10" ht="18" customHeight="1" thickBot="1" x14ac:dyDescent="0.35">
      <c r="A1600" s="15"/>
      <c r="B1600" s="15"/>
      <c r="C1600" s="15"/>
      <c r="D1600" s="15"/>
      <c r="E1600" s="727"/>
      <c r="F1600" s="15"/>
      <c r="G1600" s="15"/>
      <c r="H1600" s="58" t="str">
        <f t="array" ref="H1600">IF(ISERROR(INDEX(גיליון3!$U$14:$X$28,MATCH('דיווח פרטני'!G1600,גיליון3!$T$14:$T$28,0),MATCH('דיווח פרטני'!C1600,גיליון3!$U$13:$X$13,0)))," ",INDEX(גיליון3!$U$14:$X$28,MATCH('דיווח פרטני'!G1600,גיליון3!$T$14:$T$28,0),MATCH('דיווח פרטני'!C1600,גיליון3!$U$13:$X$13,0)))</f>
        <v xml:space="preserve"> </v>
      </c>
      <c r="I1600" s="15"/>
      <c r="J1600" s="15"/>
    </row>
    <row r="1601" spans="1:10" ht="18" customHeight="1" thickBot="1" x14ac:dyDescent="0.35">
      <c r="A1601" s="15"/>
      <c r="B1601" s="15"/>
      <c r="C1601" s="15"/>
      <c r="D1601" s="15"/>
      <c r="E1601" s="727"/>
      <c r="F1601" s="15"/>
      <c r="G1601" s="15"/>
      <c r="H1601" s="58" t="str">
        <f t="array" ref="H1601">IF(ISERROR(INDEX(גיליון3!$U$14:$X$28,MATCH('דיווח פרטני'!G1601,גיליון3!$T$14:$T$28,0),MATCH('דיווח פרטני'!C1601,גיליון3!$U$13:$X$13,0)))," ",INDEX(גיליון3!$U$14:$X$28,MATCH('דיווח פרטני'!G1601,גיליון3!$T$14:$T$28,0),MATCH('דיווח פרטני'!C1601,גיליון3!$U$13:$X$13,0)))</f>
        <v xml:space="preserve"> </v>
      </c>
      <c r="I1601" s="15"/>
      <c r="J1601" s="15"/>
    </row>
    <row r="1602" spans="1:10" ht="18" customHeight="1" thickBot="1" x14ac:dyDescent="0.35">
      <c r="A1602" s="15"/>
      <c r="B1602" s="15"/>
      <c r="C1602" s="15"/>
      <c r="D1602" s="15"/>
      <c r="E1602" s="727"/>
      <c r="F1602" s="15"/>
      <c r="G1602" s="15"/>
      <c r="H1602" s="58" t="str">
        <f t="array" ref="H1602">IF(ISERROR(INDEX(גיליון3!$U$14:$X$28,MATCH('דיווח פרטני'!G1602,גיליון3!$T$14:$T$28,0),MATCH('דיווח פרטני'!C1602,גיליון3!$U$13:$X$13,0)))," ",INDEX(גיליון3!$U$14:$X$28,MATCH('דיווח פרטני'!G1602,גיליון3!$T$14:$T$28,0),MATCH('דיווח פרטני'!C1602,גיליון3!$U$13:$X$13,0)))</f>
        <v xml:space="preserve"> </v>
      </c>
      <c r="I1602" s="15"/>
      <c r="J1602" s="15"/>
    </row>
    <row r="1603" spans="1:10" ht="18" customHeight="1" thickBot="1" x14ac:dyDescent="0.35">
      <c r="A1603" s="15"/>
      <c r="B1603" s="15"/>
      <c r="C1603" s="15"/>
      <c r="D1603" s="15"/>
      <c r="E1603" s="727"/>
      <c r="F1603" s="15"/>
      <c r="G1603" s="15"/>
      <c r="H1603" s="58" t="str">
        <f t="array" ref="H1603">IF(ISERROR(INDEX(גיליון3!$U$14:$X$28,MATCH('דיווח פרטני'!G1603,גיליון3!$T$14:$T$28,0),MATCH('דיווח פרטני'!C1603,גיליון3!$U$13:$X$13,0)))," ",INDEX(גיליון3!$U$14:$X$28,MATCH('דיווח פרטני'!G1603,גיליון3!$T$14:$T$28,0),MATCH('דיווח פרטני'!C1603,גיליון3!$U$13:$X$13,0)))</f>
        <v xml:space="preserve"> </v>
      </c>
      <c r="I1603" s="15"/>
      <c r="J1603" s="15"/>
    </row>
    <row r="1604" spans="1:10" ht="18" customHeight="1" thickBot="1" x14ac:dyDescent="0.35">
      <c r="A1604" s="15"/>
      <c r="B1604" s="15"/>
      <c r="C1604" s="15"/>
      <c r="D1604" s="15"/>
      <c r="E1604" s="727"/>
      <c r="F1604" s="15"/>
      <c r="G1604" s="15"/>
      <c r="H1604" s="58" t="str">
        <f t="array" ref="H1604">IF(ISERROR(INDEX(גיליון3!$U$14:$X$28,MATCH('דיווח פרטני'!G1604,גיליון3!$T$14:$T$28,0),MATCH('דיווח פרטני'!C1604,גיליון3!$U$13:$X$13,0)))," ",INDEX(גיליון3!$U$14:$X$28,MATCH('דיווח פרטני'!G1604,גיליון3!$T$14:$T$28,0),MATCH('דיווח פרטני'!C1604,גיליון3!$U$13:$X$13,0)))</f>
        <v xml:space="preserve"> </v>
      </c>
      <c r="I1604" s="15"/>
      <c r="J1604" s="15"/>
    </row>
    <row r="1605" spans="1:10" ht="18" customHeight="1" thickBot="1" x14ac:dyDescent="0.35">
      <c r="A1605" s="15"/>
      <c r="B1605" s="15"/>
      <c r="C1605" s="15"/>
      <c r="D1605" s="15"/>
      <c r="E1605" s="727"/>
      <c r="F1605" s="15"/>
      <c r="G1605" s="15"/>
      <c r="H1605" s="58" t="str">
        <f t="array" ref="H1605">IF(ISERROR(INDEX(גיליון3!$U$14:$X$28,MATCH('דיווח פרטני'!G1605,גיליון3!$T$14:$T$28,0),MATCH('דיווח פרטני'!C1605,גיליון3!$U$13:$X$13,0)))," ",INDEX(גיליון3!$U$14:$X$28,MATCH('דיווח פרטני'!G1605,גיליון3!$T$14:$T$28,0),MATCH('דיווח פרטני'!C1605,גיליון3!$U$13:$X$13,0)))</f>
        <v xml:space="preserve"> </v>
      </c>
      <c r="I1605" s="15"/>
      <c r="J1605" s="15"/>
    </row>
    <row r="1606" spans="1:10" ht="18" customHeight="1" thickBot="1" x14ac:dyDescent="0.35">
      <c r="A1606" s="15"/>
      <c r="B1606" s="15"/>
      <c r="C1606" s="15"/>
      <c r="D1606" s="15"/>
      <c r="E1606" s="727"/>
      <c r="F1606" s="15"/>
      <c r="G1606" s="15"/>
      <c r="H1606" s="58" t="str">
        <f t="array" ref="H1606">IF(ISERROR(INDEX(גיליון3!$U$14:$X$28,MATCH('דיווח פרטני'!G1606,גיליון3!$T$14:$T$28,0),MATCH('דיווח פרטני'!C1606,גיליון3!$U$13:$X$13,0)))," ",INDEX(גיליון3!$U$14:$X$28,MATCH('דיווח פרטני'!G1606,גיליון3!$T$14:$T$28,0),MATCH('דיווח פרטני'!C1606,גיליון3!$U$13:$X$13,0)))</f>
        <v xml:space="preserve"> </v>
      </c>
      <c r="I1606" s="15"/>
      <c r="J1606" s="15"/>
    </row>
    <row r="1607" spans="1:10" ht="18" customHeight="1" thickBot="1" x14ac:dyDescent="0.35">
      <c r="A1607" s="15"/>
      <c r="B1607" s="15"/>
      <c r="C1607" s="15"/>
      <c r="D1607" s="15"/>
      <c r="E1607" s="727"/>
      <c r="F1607" s="15"/>
      <c r="G1607" s="15"/>
      <c r="H1607" s="58" t="str">
        <f t="array" ref="H1607">IF(ISERROR(INDEX(גיליון3!$U$14:$X$28,MATCH('דיווח פרטני'!G1607,גיליון3!$T$14:$T$28,0),MATCH('דיווח פרטני'!C1607,גיליון3!$U$13:$X$13,0)))," ",INDEX(גיליון3!$U$14:$X$28,MATCH('דיווח פרטני'!G1607,גיליון3!$T$14:$T$28,0),MATCH('דיווח פרטני'!C1607,גיליון3!$U$13:$X$13,0)))</f>
        <v xml:space="preserve"> </v>
      </c>
      <c r="I1607" s="15"/>
      <c r="J1607" s="15"/>
    </row>
    <row r="1608" spans="1:10" ht="18" customHeight="1" thickBot="1" x14ac:dyDescent="0.35">
      <c r="A1608" s="15"/>
      <c r="B1608" s="15"/>
      <c r="C1608" s="15"/>
      <c r="D1608" s="15"/>
      <c r="E1608" s="727"/>
      <c r="F1608" s="15"/>
      <c r="G1608" s="15"/>
      <c r="H1608" s="58" t="str">
        <f t="array" ref="H1608">IF(ISERROR(INDEX(גיליון3!$U$14:$X$28,MATCH('דיווח פרטני'!G1608,גיליון3!$T$14:$T$28,0),MATCH('דיווח פרטני'!C1608,גיליון3!$U$13:$X$13,0)))," ",INDEX(גיליון3!$U$14:$X$28,MATCH('דיווח פרטני'!G1608,גיליון3!$T$14:$T$28,0),MATCH('דיווח פרטני'!C1608,גיליון3!$U$13:$X$13,0)))</f>
        <v xml:space="preserve"> </v>
      </c>
      <c r="I1608" s="15"/>
      <c r="J1608" s="15"/>
    </row>
    <row r="1609" spans="1:10" ht="18" customHeight="1" thickBot="1" x14ac:dyDescent="0.35">
      <c r="A1609" s="15"/>
      <c r="B1609" s="15"/>
      <c r="C1609" s="15"/>
      <c r="D1609" s="15"/>
      <c r="E1609" s="727"/>
      <c r="F1609" s="15"/>
      <c r="G1609" s="15"/>
      <c r="H1609" s="58" t="str">
        <f t="array" ref="H1609">IF(ISERROR(INDEX(גיליון3!$U$14:$X$28,MATCH('דיווח פרטני'!G1609,גיליון3!$T$14:$T$28,0),MATCH('דיווח פרטני'!C1609,גיליון3!$U$13:$X$13,0)))," ",INDEX(גיליון3!$U$14:$X$28,MATCH('דיווח פרטני'!G1609,גיליון3!$T$14:$T$28,0),MATCH('דיווח פרטני'!C1609,גיליון3!$U$13:$X$13,0)))</f>
        <v xml:space="preserve"> </v>
      </c>
      <c r="I1609" s="15"/>
      <c r="J1609" s="15"/>
    </row>
    <row r="1610" spans="1:10" ht="18" customHeight="1" thickBot="1" x14ac:dyDescent="0.35">
      <c r="A1610" s="15"/>
      <c r="B1610" s="15"/>
      <c r="C1610" s="15"/>
      <c r="D1610" s="15"/>
      <c r="E1610" s="727"/>
      <c r="F1610" s="15"/>
      <c r="G1610" s="15"/>
      <c r="H1610" s="58" t="str">
        <f t="array" ref="H1610">IF(ISERROR(INDEX(גיליון3!$U$14:$X$28,MATCH('דיווח פרטני'!G1610,גיליון3!$T$14:$T$28,0),MATCH('דיווח פרטני'!C1610,גיליון3!$U$13:$X$13,0)))," ",INDEX(גיליון3!$U$14:$X$28,MATCH('דיווח פרטני'!G1610,גיליון3!$T$14:$T$28,0),MATCH('דיווח פרטני'!C1610,גיליון3!$U$13:$X$13,0)))</f>
        <v xml:space="preserve"> </v>
      </c>
      <c r="I1610" s="15"/>
      <c r="J1610" s="15"/>
    </row>
    <row r="1611" spans="1:10" ht="18" customHeight="1" thickBot="1" x14ac:dyDescent="0.35">
      <c r="A1611" s="15"/>
      <c r="B1611" s="15"/>
      <c r="C1611" s="15"/>
      <c r="D1611" s="15"/>
      <c r="E1611" s="727"/>
      <c r="F1611" s="15"/>
      <c r="G1611" s="15"/>
      <c r="H1611" s="58" t="str">
        <f t="array" ref="H1611">IF(ISERROR(INDEX(גיליון3!$U$14:$X$28,MATCH('דיווח פרטני'!G1611,גיליון3!$T$14:$T$28,0),MATCH('דיווח פרטני'!C1611,גיליון3!$U$13:$X$13,0)))," ",INDEX(גיליון3!$U$14:$X$28,MATCH('דיווח פרטני'!G1611,גיליון3!$T$14:$T$28,0),MATCH('דיווח פרטני'!C1611,גיליון3!$U$13:$X$13,0)))</f>
        <v xml:space="preserve"> </v>
      </c>
      <c r="I1611" s="15"/>
      <c r="J1611" s="15"/>
    </row>
    <row r="1612" spans="1:10" ht="18" customHeight="1" thickBot="1" x14ac:dyDescent="0.35">
      <c r="A1612" s="15"/>
      <c r="B1612" s="15"/>
      <c r="C1612" s="15"/>
      <c r="D1612" s="15"/>
      <c r="E1612" s="727"/>
      <c r="F1612" s="15"/>
      <c r="G1612" s="15"/>
      <c r="H1612" s="58" t="str">
        <f t="array" ref="H1612">IF(ISERROR(INDEX(גיליון3!$U$14:$X$28,MATCH('דיווח פרטני'!G1612,גיליון3!$T$14:$T$28,0),MATCH('דיווח פרטני'!C1612,גיליון3!$U$13:$X$13,0)))," ",INDEX(גיליון3!$U$14:$X$28,MATCH('דיווח פרטני'!G1612,גיליון3!$T$14:$T$28,0),MATCH('דיווח פרטני'!C1612,גיליון3!$U$13:$X$13,0)))</f>
        <v xml:space="preserve"> </v>
      </c>
      <c r="I1612" s="15"/>
      <c r="J1612" s="15"/>
    </row>
    <row r="1613" spans="1:10" ht="18" customHeight="1" thickBot="1" x14ac:dyDescent="0.35">
      <c r="A1613" s="15"/>
      <c r="B1613" s="15"/>
      <c r="C1613" s="15"/>
      <c r="D1613" s="15"/>
      <c r="E1613" s="727"/>
      <c r="F1613" s="15"/>
      <c r="G1613" s="15"/>
      <c r="H1613" s="58" t="str">
        <f t="array" ref="H1613">IF(ISERROR(INDEX(גיליון3!$U$14:$X$28,MATCH('דיווח פרטני'!G1613,גיליון3!$T$14:$T$28,0),MATCH('דיווח פרטני'!C1613,גיליון3!$U$13:$X$13,0)))," ",INDEX(גיליון3!$U$14:$X$28,MATCH('דיווח פרטני'!G1613,גיליון3!$T$14:$T$28,0),MATCH('דיווח פרטני'!C1613,גיליון3!$U$13:$X$13,0)))</f>
        <v xml:space="preserve"> </v>
      </c>
      <c r="I1613" s="15"/>
      <c r="J1613" s="15"/>
    </row>
    <row r="1614" spans="1:10" ht="18" customHeight="1" thickBot="1" x14ac:dyDescent="0.35">
      <c r="A1614" s="15"/>
      <c r="B1614" s="15"/>
      <c r="C1614" s="15"/>
      <c r="D1614" s="15"/>
      <c r="E1614" s="727"/>
      <c r="F1614" s="15"/>
      <c r="G1614" s="15"/>
      <c r="H1614" s="58" t="str">
        <f t="array" ref="H1614">IF(ISERROR(INDEX(גיליון3!$U$14:$X$28,MATCH('דיווח פרטני'!G1614,גיליון3!$T$14:$T$28,0),MATCH('דיווח פרטני'!C1614,גיליון3!$U$13:$X$13,0)))," ",INDEX(גיליון3!$U$14:$X$28,MATCH('דיווח פרטני'!G1614,גיליון3!$T$14:$T$28,0),MATCH('דיווח פרטני'!C1614,גיליון3!$U$13:$X$13,0)))</f>
        <v xml:space="preserve"> </v>
      </c>
      <c r="I1614" s="15"/>
      <c r="J1614" s="15"/>
    </row>
    <row r="1615" spans="1:10" ht="18" customHeight="1" thickBot="1" x14ac:dyDescent="0.35">
      <c r="A1615" s="15"/>
      <c r="B1615" s="15"/>
      <c r="C1615" s="15"/>
      <c r="D1615" s="15"/>
      <c r="E1615" s="727"/>
      <c r="F1615" s="15"/>
      <c r="G1615" s="15"/>
      <c r="H1615" s="58" t="str">
        <f t="array" ref="H1615">IF(ISERROR(INDEX(גיליון3!$U$14:$X$28,MATCH('דיווח פרטני'!G1615,גיליון3!$T$14:$T$28,0),MATCH('דיווח פרטני'!C1615,גיליון3!$U$13:$X$13,0)))," ",INDEX(גיליון3!$U$14:$X$28,MATCH('דיווח פרטני'!G1615,גיליון3!$T$14:$T$28,0),MATCH('דיווח פרטני'!C1615,גיליון3!$U$13:$X$13,0)))</f>
        <v xml:space="preserve"> </v>
      </c>
      <c r="I1615" s="15"/>
      <c r="J1615" s="15"/>
    </row>
    <row r="1616" spans="1:10" ht="18" customHeight="1" thickBot="1" x14ac:dyDescent="0.35">
      <c r="A1616" s="15"/>
      <c r="B1616" s="15"/>
      <c r="C1616" s="15"/>
      <c r="D1616" s="15"/>
      <c r="E1616" s="727"/>
      <c r="F1616" s="15"/>
      <c r="G1616" s="15"/>
      <c r="H1616" s="58" t="str">
        <f t="array" ref="H1616">IF(ISERROR(INDEX(גיליון3!$U$14:$X$28,MATCH('דיווח פרטני'!G1616,גיליון3!$T$14:$T$28,0),MATCH('דיווח פרטני'!C1616,גיליון3!$U$13:$X$13,0)))," ",INDEX(גיליון3!$U$14:$X$28,MATCH('דיווח פרטני'!G1616,גיליון3!$T$14:$T$28,0),MATCH('דיווח פרטני'!C1616,גיליון3!$U$13:$X$13,0)))</f>
        <v xml:space="preserve"> </v>
      </c>
      <c r="I1616" s="15"/>
      <c r="J1616" s="15"/>
    </row>
    <row r="1617" spans="1:10" ht="18" customHeight="1" thickBot="1" x14ac:dyDescent="0.35">
      <c r="A1617" s="15"/>
      <c r="B1617" s="15"/>
      <c r="C1617" s="15"/>
      <c r="D1617" s="15"/>
      <c r="E1617" s="727"/>
      <c r="F1617" s="15"/>
      <c r="G1617" s="15"/>
      <c r="H1617" s="58" t="str">
        <f t="array" ref="H1617">IF(ISERROR(INDEX(גיליון3!$U$14:$X$28,MATCH('דיווח פרטני'!G1617,גיליון3!$T$14:$T$28,0),MATCH('דיווח פרטני'!C1617,גיליון3!$U$13:$X$13,0)))," ",INDEX(גיליון3!$U$14:$X$28,MATCH('דיווח פרטני'!G1617,גיליון3!$T$14:$T$28,0),MATCH('דיווח פרטני'!C1617,גיליון3!$U$13:$X$13,0)))</f>
        <v xml:space="preserve"> </v>
      </c>
      <c r="I1617" s="15"/>
      <c r="J1617" s="15"/>
    </row>
    <row r="1618" spans="1:10" ht="18" customHeight="1" thickBot="1" x14ac:dyDescent="0.35">
      <c r="A1618" s="15"/>
      <c r="B1618" s="15"/>
      <c r="C1618" s="15"/>
      <c r="D1618" s="15"/>
      <c r="E1618" s="727"/>
      <c r="F1618" s="15"/>
      <c r="G1618" s="15"/>
      <c r="H1618" s="58" t="str">
        <f t="array" ref="H1618">IF(ISERROR(INDEX(גיליון3!$U$14:$X$28,MATCH('דיווח פרטני'!G1618,גיליון3!$T$14:$T$28,0),MATCH('דיווח פרטני'!C1618,גיליון3!$U$13:$X$13,0)))," ",INDEX(גיליון3!$U$14:$X$28,MATCH('דיווח פרטני'!G1618,גיליון3!$T$14:$T$28,0),MATCH('דיווח פרטני'!C1618,גיליון3!$U$13:$X$13,0)))</f>
        <v xml:space="preserve"> </v>
      </c>
      <c r="I1618" s="15"/>
      <c r="J1618" s="15"/>
    </row>
    <row r="1619" spans="1:10" ht="18" customHeight="1" thickBot="1" x14ac:dyDescent="0.35">
      <c r="A1619" s="15"/>
      <c r="B1619" s="15"/>
      <c r="C1619" s="15"/>
      <c r="D1619" s="15"/>
      <c r="E1619" s="727"/>
      <c r="F1619" s="15"/>
      <c r="G1619" s="15"/>
      <c r="H1619" s="58" t="str">
        <f t="array" ref="H1619">IF(ISERROR(INDEX(גיליון3!$U$14:$X$28,MATCH('דיווח פרטני'!G1619,גיליון3!$T$14:$T$28,0),MATCH('דיווח פרטני'!C1619,גיליון3!$U$13:$X$13,0)))," ",INDEX(גיליון3!$U$14:$X$28,MATCH('דיווח פרטני'!G1619,גיליון3!$T$14:$T$28,0),MATCH('דיווח פרטני'!C1619,גיליון3!$U$13:$X$13,0)))</f>
        <v xml:space="preserve"> </v>
      </c>
      <c r="I1619" s="15"/>
      <c r="J1619" s="15"/>
    </row>
    <row r="1620" spans="1:10" ht="18" customHeight="1" thickBot="1" x14ac:dyDescent="0.35">
      <c r="A1620" s="15"/>
      <c r="B1620" s="15"/>
      <c r="C1620" s="15"/>
      <c r="D1620" s="15"/>
      <c r="E1620" s="727"/>
      <c r="F1620" s="15"/>
      <c r="G1620" s="15"/>
      <c r="H1620" s="58" t="str">
        <f t="array" ref="H1620">IF(ISERROR(INDEX(גיליון3!$U$14:$X$28,MATCH('דיווח פרטני'!G1620,גיליון3!$T$14:$T$28,0),MATCH('דיווח פרטני'!C1620,גיליון3!$U$13:$X$13,0)))," ",INDEX(גיליון3!$U$14:$X$28,MATCH('דיווח פרטני'!G1620,גיליון3!$T$14:$T$28,0),MATCH('דיווח פרטני'!C1620,גיליון3!$U$13:$X$13,0)))</f>
        <v xml:space="preserve"> </v>
      </c>
      <c r="I1620" s="15"/>
      <c r="J1620" s="15"/>
    </row>
    <row r="1621" spans="1:10" ht="18" customHeight="1" thickBot="1" x14ac:dyDescent="0.35">
      <c r="A1621" s="15"/>
      <c r="B1621" s="15"/>
      <c r="C1621" s="15"/>
      <c r="D1621" s="15"/>
      <c r="E1621" s="727"/>
      <c r="F1621" s="15"/>
      <c r="G1621" s="15"/>
      <c r="H1621" s="58" t="str">
        <f t="array" ref="H1621">IF(ISERROR(INDEX(גיליון3!$U$14:$X$28,MATCH('דיווח פרטני'!G1621,גיליון3!$T$14:$T$28,0),MATCH('דיווח פרטני'!C1621,גיליון3!$U$13:$X$13,0)))," ",INDEX(גיליון3!$U$14:$X$28,MATCH('דיווח פרטני'!G1621,גיליון3!$T$14:$T$28,0),MATCH('דיווח פרטני'!C1621,גיליון3!$U$13:$X$13,0)))</f>
        <v xml:space="preserve"> </v>
      </c>
      <c r="I1621" s="15"/>
      <c r="J1621" s="15"/>
    </row>
    <row r="1622" spans="1:10" ht="18" customHeight="1" thickBot="1" x14ac:dyDescent="0.35">
      <c r="A1622" s="15"/>
      <c r="B1622" s="15"/>
      <c r="C1622" s="15"/>
      <c r="D1622" s="15"/>
      <c r="E1622" s="727"/>
      <c r="F1622" s="15"/>
      <c r="G1622" s="15"/>
      <c r="H1622" s="58" t="str">
        <f t="array" ref="H1622">IF(ISERROR(INDEX(גיליון3!$U$14:$X$28,MATCH('דיווח פרטני'!G1622,גיליון3!$T$14:$T$28,0),MATCH('דיווח פרטני'!C1622,גיליון3!$U$13:$X$13,0)))," ",INDEX(גיליון3!$U$14:$X$28,MATCH('דיווח פרטני'!G1622,גיליון3!$T$14:$T$28,0),MATCH('דיווח פרטני'!C1622,גיליון3!$U$13:$X$13,0)))</f>
        <v xml:space="preserve"> </v>
      </c>
      <c r="I1622" s="15"/>
      <c r="J1622" s="15"/>
    </row>
    <row r="1623" spans="1:10" ht="18" customHeight="1" thickBot="1" x14ac:dyDescent="0.35">
      <c r="A1623" s="15"/>
      <c r="B1623" s="15"/>
      <c r="C1623" s="15"/>
      <c r="D1623" s="15"/>
      <c r="E1623" s="727"/>
      <c r="F1623" s="15"/>
      <c r="G1623" s="15"/>
      <c r="H1623" s="58" t="str">
        <f t="array" ref="H1623">IF(ISERROR(INDEX(גיליון3!$U$14:$X$28,MATCH('דיווח פרטני'!G1623,גיליון3!$T$14:$T$28,0),MATCH('דיווח פרטני'!C1623,גיליון3!$U$13:$X$13,0)))," ",INDEX(גיליון3!$U$14:$X$28,MATCH('דיווח פרטני'!G1623,גיליון3!$T$14:$T$28,0),MATCH('דיווח פרטני'!C1623,גיליון3!$U$13:$X$13,0)))</f>
        <v xml:space="preserve"> </v>
      </c>
      <c r="I1623" s="15"/>
      <c r="J1623" s="15"/>
    </row>
    <row r="1624" spans="1:10" ht="18" customHeight="1" thickBot="1" x14ac:dyDescent="0.35">
      <c r="A1624" s="15"/>
      <c r="B1624" s="15"/>
      <c r="C1624" s="15"/>
      <c r="D1624" s="15"/>
      <c r="E1624" s="727"/>
      <c r="F1624" s="15"/>
      <c r="G1624" s="15"/>
      <c r="H1624" s="58" t="str">
        <f t="array" ref="H1624">IF(ISERROR(INDEX(גיליון3!$U$14:$X$28,MATCH('דיווח פרטני'!G1624,גיליון3!$T$14:$T$28,0),MATCH('דיווח פרטני'!C1624,גיליון3!$U$13:$X$13,0)))," ",INDEX(גיליון3!$U$14:$X$28,MATCH('דיווח פרטני'!G1624,גיליון3!$T$14:$T$28,0),MATCH('דיווח פרטני'!C1624,גיליון3!$U$13:$X$13,0)))</f>
        <v xml:space="preserve"> </v>
      </c>
      <c r="I1624" s="15"/>
      <c r="J1624" s="15"/>
    </row>
    <row r="1625" spans="1:10" ht="18" customHeight="1" thickBot="1" x14ac:dyDescent="0.35">
      <c r="A1625" s="15"/>
      <c r="B1625" s="15"/>
      <c r="C1625" s="15"/>
      <c r="D1625" s="15"/>
      <c r="E1625" s="727"/>
      <c r="F1625" s="15"/>
      <c r="G1625" s="15"/>
      <c r="H1625" s="58" t="str">
        <f t="array" ref="H1625">IF(ISERROR(INDEX(גיליון3!$U$14:$X$28,MATCH('דיווח פרטני'!G1625,גיליון3!$T$14:$T$28,0),MATCH('דיווח פרטני'!C1625,גיליון3!$U$13:$X$13,0)))," ",INDEX(גיליון3!$U$14:$X$28,MATCH('דיווח פרטני'!G1625,גיליון3!$T$14:$T$28,0),MATCH('דיווח פרטני'!C1625,גיליון3!$U$13:$X$13,0)))</f>
        <v xml:space="preserve"> </v>
      </c>
      <c r="I1625" s="15"/>
      <c r="J1625" s="15"/>
    </row>
    <row r="1626" spans="1:10" ht="18" customHeight="1" thickBot="1" x14ac:dyDescent="0.35">
      <c r="A1626" s="15"/>
      <c r="B1626" s="15"/>
      <c r="C1626" s="15"/>
      <c r="D1626" s="15"/>
      <c r="E1626" s="727"/>
      <c r="F1626" s="15"/>
      <c r="G1626" s="15"/>
      <c r="H1626" s="58" t="str">
        <f t="array" ref="H1626">IF(ISERROR(INDEX(גיליון3!$U$14:$X$28,MATCH('דיווח פרטני'!G1626,גיליון3!$T$14:$T$28,0),MATCH('דיווח פרטני'!C1626,גיליון3!$U$13:$X$13,0)))," ",INDEX(גיליון3!$U$14:$X$28,MATCH('דיווח פרטני'!G1626,גיליון3!$T$14:$T$28,0),MATCH('דיווח פרטני'!C1626,גיליון3!$U$13:$X$13,0)))</f>
        <v xml:space="preserve"> </v>
      </c>
      <c r="I1626" s="15"/>
      <c r="J1626" s="15"/>
    </row>
    <row r="1627" spans="1:10" ht="18" customHeight="1" thickBot="1" x14ac:dyDescent="0.35">
      <c r="A1627" s="15"/>
      <c r="B1627" s="15"/>
      <c r="C1627" s="15"/>
      <c r="D1627" s="15"/>
      <c r="E1627" s="727"/>
      <c r="F1627" s="15"/>
      <c r="G1627" s="15"/>
      <c r="H1627" s="58" t="str">
        <f t="array" ref="H1627">IF(ISERROR(INDEX(גיליון3!$U$14:$X$28,MATCH('דיווח פרטני'!G1627,גיליון3!$T$14:$T$28,0),MATCH('דיווח פרטני'!C1627,גיליון3!$U$13:$X$13,0)))," ",INDEX(גיליון3!$U$14:$X$28,MATCH('דיווח פרטני'!G1627,גיליון3!$T$14:$T$28,0),MATCH('דיווח פרטני'!C1627,גיליון3!$U$13:$X$13,0)))</f>
        <v xml:space="preserve"> </v>
      </c>
      <c r="I1627" s="15"/>
      <c r="J1627" s="15"/>
    </row>
    <row r="1628" spans="1:10" ht="18" customHeight="1" thickBot="1" x14ac:dyDescent="0.35">
      <c r="A1628" s="15"/>
      <c r="B1628" s="15"/>
      <c r="C1628" s="15"/>
      <c r="D1628" s="15"/>
      <c r="E1628" s="727"/>
      <c r="F1628" s="15"/>
      <c r="G1628" s="15"/>
      <c r="H1628" s="58" t="str">
        <f t="array" ref="H1628">IF(ISERROR(INDEX(גיליון3!$U$14:$X$28,MATCH('דיווח פרטני'!G1628,גיליון3!$T$14:$T$28,0),MATCH('דיווח פרטני'!C1628,גיליון3!$U$13:$X$13,0)))," ",INDEX(גיליון3!$U$14:$X$28,MATCH('דיווח פרטני'!G1628,גיליון3!$T$14:$T$28,0),MATCH('דיווח פרטני'!C1628,גיליון3!$U$13:$X$13,0)))</f>
        <v xml:space="preserve"> </v>
      </c>
      <c r="I1628" s="15"/>
      <c r="J1628" s="15"/>
    </row>
    <row r="1629" spans="1:10" ht="18" customHeight="1" thickBot="1" x14ac:dyDescent="0.35">
      <c r="A1629" s="15"/>
      <c r="B1629" s="15"/>
      <c r="C1629" s="15"/>
      <c r="D1629" s="15"/>
      <c r="E1629" s="727"/>
      <c r="F1629" s="15"/>
      <c r="G1629" s="15"/>
      <c r="H1629" s="58" t="str">
        <f t="array" ref="H1629">IF(ISERROR(INDEX(גיליון3!$U$14:$X$28,MATCH('דיווח פרטני'!G1629,גיליון3!$T$14:$T$28,0),MATCH('דיווח פרטני'!C1629,גיליון3!$U$13:$X$13,0)))," ",INDEX(גיליון3!$U$14:$X$28,MATCH('דיווח פרטני'!G1629,גיליון3!$T$14:$T$28,0),MATCH('דיווח פרטני'!C1629,גיליון3!$U$13:$X$13,0)))</f>
        <v xml:space="preserve"> </v>
      </c>
      <c r="I1629" s="15"/>
      <c r="J1629" s="15"/>
    </row>
    <row r="1630" spans="1:10" ht="18" customHeight="1" thickBot="1" x14ac:dyDescent="0.35">
      <c r="A1630" s="15"/>
      <c r="B1630" s="15"/>
      <c r="C1630" s="15"/>
      <c r="D1630" s="15"/>
      <c r="E1630" s="727"/>
      <c r="F1630" s="15"/>
      <c r="G1630" s="15"/>
      <c r="H1630" s="58" t="str">
        <f t="array" ref="H1630">IF(ISERROR(INDEX(גיליון3!$U$14:$X$28,MATCH('דיווח פרטני'!G1630,גיליון3!$T$14:$T$28,0),MATCH('דיווח פרטני'!C1630,גיליון3!$U$13:$X$13,0)))," ",INDEX(גיליון3!$U$14:$X$28,MATCH('דיווח פרטני'!G1630,גיליון3!$T$14:$T$28,0),MATCH('דיווח פרטני'!C1630,גיליון3!$U$13:$X$13,0)))</f>
        <v xml:space="preserve"> </v>
      </c>
      <c r="I1630" s="15"/>
      <c r="J1630" s="15"/>
    </row>
    <row r="1631" spans="1:10" ht="18" customHeight="1" thickBot="1" x14ac:dyDescent="0.35">
      <c r="A1631" s="15"/>
      <c r="B1631" s="15"/>
      <c r="C1631" s="15"/>
      <c r="D1631" s="15"/>
      <c r="E1631" s="727"/>
      <c r="F1631" s="15"/>
      <c r="G1631" s="15"/>
      <c r="H1631" s="58" t="str">
        <f t="array" ref="H1631">IF(ISERROR(INDEX(גיליון3!$U$14:$X$28,MATCH('דיווח פרטני'!G1631,גיליון3!$T$14:$T$28,0),MATCH('דיווח פרטני'!C1631,גיליון3!$U$13:$X$13,0)))," ",INDEX(גיליון3!$U$14:$X$28,MATCH('דיווח פרטני'!G1631,גיליון3!$T$14:$T$28,0),MATCH('דיווח פרטני'!C1631,גיליון3!$U$13:$X$13,0)))</f>
        <v xml:space="preserve"> </v>
      </c>
      <c r="I1631" s="15"/>
      <c r="J1631" s="15"/>
    </row>
    <row r="1632" spans="1:10" ht="18" customHeight="1" thickBot="1" x14ac:dyDescent="0.35">
      <c r="A1632" s="15"/>
      <c r="B1632" s="15"/>
      <c r="C1632" s="15"/>
      <c r="D1632" s="15"/>
      <c r="E1632" s="727"/>
      <c r="F1632" s="15"/>
      <c r="G1632" s="15"/>
      <c r="H1632" s="58" t="str">
        <f t="array" ref="H1632">IF(ISERROR(INDEX(גיליון3!$U$14:$X$28,MATCH('דיווח פרטני'!G1632,גיליון3!$T$14:$T$28,0),MATCH('דיווח פרטני'!C1632,גיליון3!$U$13:$X$13,0)))," ",INDEX(גיליון3!$U$14:$X$28,MATCH('דיווח פרטני'!G1632,גיליון3!$T$14:$T$28,0),MATCH('דיווח פרטני'!C1632,גיליון3!$U$13:$X$13,0)))</f>
        <v xml:space="preserve"> </v>
      </c>
      <c r="I1632" s="15"/>
      <c r="J1632" s="15"/>
    </row>
    <row r="1633" spans="1:10" ht="18" customHeight="1" thickBot="1" x14ac:dyDescent="0.35">
      <c r="A1633" s="15"/>
      <c r="B1633" s="15"/>
      <c r="C1633" s="15"/>
      <c r="D1633" s="15"/>
      <c r="E1633" s="727"/>
      <c r="F1633" s="15"/>
      <c r="G1633" s="15"/>
      <c r="H1633" s="58" t="str">
        <f t="array" ref="H1633">IF(ISERROR(INDEX(גיליון3!$U$14:$X$28,MATCH('דיווח פרטני'!G1633,גיליון3!$T$14:$T$28,0),MATCH('דיווח פרטני'!C1633,גיליון3!$U$13:$X$13,0)))," ",INDEX(גיליון3!$U$14:$X$28,MATCH('דיווח פרטני'!G1633,גיליון3!$T$14:$T$28,0),MATCH('דיווח פרטני'!C1633,גיליון3!$U$13:$X$13,0)))</f>
        <v xml:space="preserve"> </v>
      </c>
      <c r="I1633" s="15"/>
      <c r="J1633" s="15"/>
    </row>
    <row r="1634" spans="1:10" ht="18" customHeight="1" thickBot="1" x14ac:dyDescent="0.35">
      <c r="A1634" s="15"/>
      <c r="B1634" s="15"/>
      <c r="C1634" s="15"/>
      <c r="D1634" s="15"/>
      <c r="E1634" s="727"/>
      <c r="F1634" s="15"/>
      <c r="G1634" s="15"/>
      <c r="H1634" s="58" t="str">
        <f t="array" ref="H1634">IF(ISERROR(INDEX(גיליון3!$U$14:$X$28,MATCH('דיווח פרטני'!G1634,גיליון3!$T$14:$T$28,0),MATCH('דיווח פרטני'!C1634,גיליון3!$U$13:$X$13,0)))," ",INDEX(גיליון3!$U$14:$X$28,MATCH('דיווח פרטני'!G1634,גיליון3!$T$14:$T$28,0),MATCH('דיווח פרטני'!C1634,גיליון3!$U$13:$X$13,0)))</f>
        <v xml:space="preserve"> </v>
      </c>
      <c r="I1634" s="15"/>
      <c r="J1634" s="15"/>
    </row>
    <row r="1635" spans="1:10" ht="18" customHeight="1" thickBot="1" x14ac:dyDescent="0.35">
      <c r="A1635" s="15"/>
      <c r="B1635" s="15"/>
      <c r="C1635" s="15"/>
      <c r="D1635" s="15"/>
      <c r="E1635" s="727"/>
      <c r="F1635" s="15"/>
      <c r="G1635" s="15"/>
      <c r="H1635" s="58" t="str">
        <f t="array" ref="H1635">IF(ISERROR(INDEX(גיליון3!$U$14:$X$28,MATCH('דיווח פרטני'!G1635,גיליון3!$T$14:$T$28,0),MATCH('דיווח פרטני'!C1635,גיליון3!$U$13:$X$13,0)))," ",INDEX(גיליון3!$U$14:$X$28,MATCH('דיווח פרטני'!G1635,גיליון3!$T$14:$T$28,0),MATCH('דיווח פרטני'!C1635,גיליון3!$U$13:$X$13,0)))</f>
        <v xml:space="preserve"> </v>
      </c>
      <c r="I1635" s="15"/>
      <c r="J1635" s="15"/>
    </row>
    <row r="1636" spans="1:10" ht="18" customHeight="1" thickBot="1" x14ac:dyDescent="0.35">
      <c r="A1636" s="15"/>
      <c r="B1636" s="15"/>
      <c r="C1636" s="15"/>
      <c r="D1636" s="15"/>
      <c r="E1636" s="727"/>
      <c r="F1636" s="15"/>
      <c r="G1636" s="15"/>
      <c r="H1636" s="58" t="str">
        <f t="array" ref="H1636">IF(ISERROR(INDEX(גיליון3!$U$14:$X$28,MATCH('דיווח פרטני'!G1636,גיליון3!$T$14:$T$28,0),MATCH('דיווח פרטני'!C1636,גיליון3!$U$13:$X$13,0)))," ",INDEX(גיליון3!$U$14:$X$28,MATCH('דיווח פרטני'!G1636,גיליון3!$T$14:$T$28,0),MATCH('דיווח פרטני'!C1636,גיליון3!$U$13:$X$13,0)))</f>
        <v xml:space="preserve"> </v>
      </c>
      <c r="I1636" s="15"/>
      <c r="J1636" s="15"/>
    </row>
    <row r="1637" spans="1:10" ht="18" customHeight="1" thickBot="1" x14ac:dyDescent="0.35">
      <c r="A1637" s="15"/>
      <c r="B1637" s="15"/>
      <c r="C1637" s="15"/>
      <c r="D1637" s="15"/>
      <c r="E1637" s="727"/>
      <c r="F1637" s="15"/>
      <c r="G1637" s="15"/>
      <c r="H1637" s="58" t="str">
        <f t="array" ref="H1637">IF(ISERROR(INDEX(גיליון3!$U$14:$X$28,MATCH('דיווח פרטני'!G1637,גיליון3!$T$14:$T$28,0),MATCH('דיווח פרטני'!C1637,גיליון3!$U$13:$X$13,0)))," ",INDEX(גיליון3!$U$14:$X$28,MATCH('דיווח פרטני'!G1637,גיליון3!$T$14:$T$28,0),MATCH('דיווח פרטני'!C1637,גיליון3!$U$13:$X$13,0)))</f>
        <v xml:space="preserve"> </v>
      </c>
      <c r="I1637" s="15"/>
      <c r="J1637" s="15"/>
    </row>
    <row r="1638" spans="1:10" ht="18" customHeight="1" thickBot="1" x14ac:dyDescent="0.35">
      <c r="A1638" s="15"/>
      <c r="B1638" s="15"/>
      <c r="C1638" s="15"/>
      <c r="D1638" s="15"/>
      <c r="E1638" s="727"/>
      <c r="F1638" s="15"/>
      <c r="G1638" s="15"/>
      <c r="H1638" s="58" t="str">
        <f t="array" ref="H1638">IF(ISERROR(INDEX(גיליון3!$U$14:$X$28,MATCH('דיווח פרטני'!G1638,גיליון3!$T$14:$T$28,0),MATCH('דיווח פרטני'!C1638,גיליון3!$U$13:$X$13,0)))," ",INDEX(גיליון3!$U$14:$X$28,MATCH('דיווח פרטני'!G1638,גיליון3!$T$14:$T$28,0),MATCH('דיווח פרטני'!C1638,גיליון3!$U$13:$X$13,0)))</f>
        <v xml:space="preserve"> </v>
      </c>
      <c r="I1638" s="15"/>
      <c r="J1638" s="15"/>
    </row>
    <row r="1639" spans="1:10" ht="18" customHeight="1" thickBot="1" x14ac:dyDescent="0.35">
      <c r="A1639" s="15"/>
      <c r="B1639" s="15"/>
      <c r="C1639" s="15"/>
      <c r="D1639" s="15"/>
      <c r="E1639" s="727"/>
      <c r="F1639" s="15"/>
      <c r="G1639" s="15"/>
      <c r="H1639" s="58" t="str">
        <f t="array" ref="H1639">IF(ISERROR(INDEX(גיליון3!$U$14:$X$28,MATCH('דיווח פרטני'!G1639,גיליון3!$T$14:$T$28,0),MATCH('דיווח פרטני'!C1639,גיליון3!$U$13:$X$13,0)))," ",INDEX(גיליון3!$U$14:$X$28,MATCH('דיווח פרטני'!G1639,גיליון3!$T$14:$T$28,0),MATCH('דיווח פרטני'!C1639,גיליון3!$U$13:$X$13,0)))</f>
        <v xml:space="preserve"> </v>
      </c>
      <c r="I1639" s="15"/>
      <c r="J1639" s="15"/>
    </row>
    <row r="1640" spans="1:10" ht="18" customHeight="1" thickBot="1" x14ac:dyDescent="0.35">
      <c r="A1640" s="15"/>
      <c r="B1640" s="15"/>
      <c r="C1640" s="15"/>
      <c r="D1640" s="15"/>
      <c r="E1640" s="727"/>
      <c r="F1640" s="15"/>
      <c r="G1640" s="15"/>
      <c r="H1640" s="58" t="str">
        <f t="array" ref="H1640">IF(ISERROR(INDEX(גיליון3!$U$14:$X$28,MATCH('דיווח פרטני'!G1640,גיליון3!$T$14:$T$28,0),MATCH('דיווח פרטני'!C1640,גיליון3!$U$13:$X$13,0)))," ",INDEX(גיליון3!$U$14:$X$28,MATCH('דיווח פרטני'!G1640,גיליון3!$T$14:$T$28,0),MATCH('דיווח פרטני'!C1640,גיליון3!$U$13:$X$13,0)))</f>
        <v xml:space="preserve"> </v>
      </c>
      <c r="I1640" s="15"/>
      <c r="J1640" s="15"/>
    </row>
    <row r="1641" spans="1:10" ht="18" customHeight="1" thickBot="1" x14ac:dyDescent="0.35">
      <c r="A1641" s="15"/>
      <c r="B1641" s="15"/>
      <c r="C1641" s="15"/>
      <c r="D1641" s="15"/>
      <c r="E1641" s="727"/>
      <c r="F1641" s="15"/>
      <c r="G1641" s="15"/>
      <c r="H1641" s="58" t="str">
        <f t="array" ref="H1641">IF(ISERROR(INDEX(גיליון3!$U$14:$X$28,MATCH('דיווח פרטני'!G1641,גיליון3!$T$14:$T$28,0),MATCH('דיווח פרטני'!C1641,גיליון3!$U$13:$X$13,0)))," ",INDEX(גיליון3!$U$14:$X$28,MATCH('דיווח פרטני'!G1641,גיליון3!$T$14:$T$28,0),MATCH('דיווח פרטני'!C1641,גיליון3!$U$13:$X$13,0)))</f>
        <v xml:space="preserve"> </v>
      </c>
      <c r="I1641" s="15"/>
      <c r="J1641" s="15"/>
    </row>
    <row r="1642" spans="1:10" ht="18" customHeight="1" thickBot="1" x14ac:dyDescent="0.35">
      <c r="A1642" s="15"/>
      <c r="B1642" s="15"/>
      <c r="C1642" s="15"/>
      <c r="D1642" s="15"/>
      <c r="E1642" s="727"/>
      <c r="F1642" s="15"/>
      <c r="G1642" s="15"/>
      <c r="H1642" s="58" t="str">
        <f t="array" ref="H1642">IF(ISERROR(INDEX(גיליון3!$U$14:$X$28,MATCH('דיווח פרטני'!G1642,גיליון3!$T$14:$T$28,0),MATCH('דיווח פרטני'!C1642,גיליון3!$U$13:$X$13,0)))," ",INDEX(גיליון3!$U$14:$X$28,MATCH('דיווח פרטני'!G1642,גיליון3!$T$14:$T$28,0),MATCH('דיווח פרטני'!C1642,גיליון3!$U$13:$X$13,0)))</f>
        <v xml:space="preserve"> </v>
      </c>
      <c r="I1642" s="15"/>
      <c r="J1642" s="15"/>
    </row>
    <row r="1643" spans="1:10" ht="18" customHeight="1" thickBot="1" x14ac:dyDescent="0.35">
      <c r="A1643" s="15"/>
      <c r="B1643" s="15"/>
      <c r="C1643" s="15"/>
      <c r="D1643" s="15"/>
      <c r="E1643" s="727"/>
      <c r="F1643" s="15"/>
      <c r="G1643" s="15"/>
      <c r="H1643" s="58" t="str">
        <f t="array" ref="H1643">IF(ISERROR(INDEX(גיליון3!$U$14:$X$28,MATCH('דיווח פרטני'!G1643,גיליון3!$T$14:$T$28,0),MATCH('דיווח פרטני'!C1643,גיליון3!$U$13:$X$13,0)))," ",INDEX(גיליון3!$U$14:$X$28,MATCH('דיווח פרטני'!G1643,גיליון3!$T$14:$T$28,0),MATCH('דיווח פרטני'!C1643,גיליון3!$U$13:$X$13,0)))</f>
        <v xml:space="preserve"> </v>
      </c>
      <c r="I1643" s="15"/>
      <c r="J1643" s="15"/>
    </row>
    <row r="1644" spans="1:10" ht="18" customHeight="1" thickBot="1" x14ac:dyDescent="0.35">
      <c r="A1644" s="15"/>
      <c r="B1644" s="15"/>
      <c r="C1644" s="15"/>
      <c r="D1644" s="15"/>
      <c r="E1644" s="727"/>
      <c r="F1644" s="15"/>
      <c r="G1644" s="15"/>
      <c r="H1644" s="58" t="str">
        <f t="array" ref="H1644">IF(ISERROR(INDEX(גיליון3!$U$14:$X$28,MATCH('דיווח פרטני'!G1644,גיליון3!$T$14:$T$28,0),MATCH('דיווח פרטני'!C1644,גיליון3!$U$13:$X$13,0)))," ",INDEX(גיליון3!$U$14:$X$28,MATCH('דיווח פרטני'!G1644,גיליון3!$T$14:$T$28,0),MATCH('דיווח פרטני'!C1644,גיליון3!$U$13:$X$13,0)))</f>
        <v xml:space="preserve"> </v>
      </c>
      <c r="I1644" s="15"/>
      <c r="J1644" s="15"/>
    </row>
    <row r="1645" spans="1:10" ht="18" customHeight="1" thickBot="1" x14ac:dyDescent="0.35">
      <c r="A1645" s="15"/>
      <c r="B1645" s="15"/>
      <c r="C1645" s="15"/>
      <c r="D1645" s="15"/>
      <c r="E1645" s="727"/>
      <c r="F1645" s="15"/>
      <c r="G1645" s="15"/>
      <c r="H1645" s="58" t="str">
        <f t="array" ref="H1645">IF(ISERROR(INDEX(גיליון3!$U$14:$X$28,MATCH('דיווח פרטני'!G1645,גיליון3!$T$14:$T$28,0),MATCH('דיווח פרטני'!C1645,גיליון3!$U$13:$X$13,0)))," ",INDEX(גיליון3!$U$14:$X$28,MATCH('דיווח פרטני'!G1645,גיליון3!$T$14:$T$28,0),MATCH('דיווח פרטני'!C1645,גיליון3!$U$13:$X$13,0)))</f>
        <v xml:space="preserve"> </v>
      </c>
      <c r="I1645" s="15"/>
      <c r="J1645" s="15"/>
    </row>
    <row r="1646" spans="1:10" ht="18" customHeight="1" thickBot="1" x14ac:dyDescent="0.35">
      <c r="A1646" s="15"/>
      <c r="B1646" s="15"/>
      <c r="C1646" s="15"/>
      <c r="D1646" s="15"/>
      <c r="E1646" s="727"/>
      <c r="F1646" s="15"/>
      <c r="G1646" s="15"/>
      <c r="H1646" s="58" t="str">
        <f t="array" ref="H1646">IF(ISERROR(INDEX(גיליון3!$U$14:$X$28,MATCH('דיווח פרטני'!G1646,גיליון3!$T$14:$T$28,0),MATCH('דיווח פרטני'!C1646,גיליון3!$U$13:$X$13,0)))," ",INDEX(גיליון3!$U$14:$X$28,MATCH('דיווח פרטני'!G1646,גיליון3!$T$14:$T$28,0),MATCH('דיווח פרטני'!C1646,גיליון3!$U$13:$X$13,0)))</f>
        <v xml:space="preserve"> </v>
      </c>
      <c r="I1646" s="15"/>
      <c r="J1646" s="15"/>
    </row>
    <row r="1647" spans="1:10" ht="18" customHeight="1" thickBot="1" x14ac:dyDescent="0.35">
      <c r="A1647" s="15"/>
      <c r="B1647" s="15"/>
      <c r="C1647" s="15"/>
      <c r="D1647" s="15"/>
      <c r="E1647" s="727"/>
      <c r="F1647" s="15"/>
      <c r="G1647" s="15"/>
      <c r="H1647" s="58" t="str">
        <f t="array" ref="H1647">IF(ISERROR(INDEX(גיליון3!$U$14:$X$28,MATCH('דיווח פרטני'!G1647,גיליון3!$T$14:$T$28,0),MATCH('דיווח פרטני'!C1647,גיליון3!$U$13:$X$13,0)))," ",INDEX(גיליון3!$U$14:$X$28,MATCH('דיווח פרטני'!G1647,גיליון3!$T$14:$T$28,0),MATCH('דיווח פרטני'!C1647,גיליון3!$U$13:$X$13,0)))</f>
        <v xml:space="preserve"> </v>
      </c>
      <c r="I1647" s="15"/>
      <c r="J1647" s="15"/>
    </row>
    <row r="1648" spans="1:10" ht="18" customHeight="1" thickBot="1" x14ac:dyDescent="0.35">
      <c r="A1648" s="15"/>
      <c r="B1648" s="15"/>
      <c r="C1648" s="15"/>
      <c r="D1648" s="15"/>
      <c r="E1648" s="727"/>
      <c r="F1648" s="15"/>
      <c r="G1648" s="15"/>
      <c r="H1648" s="58" t="str">
        <f t="array" ref="H1648">IF(ISERROR(INDEX(גיליון3!$U$14:$X$28,MATCH('דיווח פרטני'!G1648,גיליון3!$T$14:$T$28,0),MATCH('דיווח פרטני'!C1648,גיליון3!$U$13:$X$13,0)))," ",INDEX(גיליון3!$U$14:$X$28,MATCH('דיווח פרטני'!G1648,גיליון3!$T$14:$T$28,0),MATCH('דיווח פרטני'!C1648,גיליון3!$U$13:$X$13,0)))</f>
        <v xml:space="preserve"> </v>
      </c>
      <c r="I1648" s="15"/>
      <c r="J1648" s="15"/>
    </row>
    <row r="1649" spans="1:10" ht="18" customHeight="1" thickBot="1" x14ac:dyDescent="0.35">
      <c r="A1649" s="15"/>
      <c r="B1649" s="15"/>
      <c r="C1649" s="15"/>
      <c r="D1649" s="15"/>
      <c r="E1649" s="727"/>
      <c r="F1649" s="15"/>
      <c r="G1649" s="15"/>
      <c r="H1649" s="58" t="str">
        <f t="array" ref="H1649">IF(ISERROR(INDEX(גיליון3!$U$14:$X$28,MATCH('דיווח פרטני'!G1649,גיליון3!$T$14:$T$28,0),MATCH('דיווח פרטני'!C1649,גיליון3!$U$13:$X$13,0)))," ",INDEX(גיליון3!$U$14:$X$28,MATCH('דיווח פרטני'!G1649,גיליון3!$T$14:$T$28,0),MATCH('דיווח פרטני'!C1649,גיליון3!$U$13:$X$13,0)))</f>
        <v xml:space="preserve"> </v>
      </c>
      <c r="I1649" s="15"/>
      <c r="J1649" s="15"/>
    </row>
    <row r="1650" spans="1:10" ht="18" customHeight="1" thickBot="1" x14ac:dyDescent="0.35">
      <c r="A1650" s="15"/>
      <c r="B1650" s="15"/>
      <c r="C1650" s="15"/>
      <c r="D1650" s="15"/>
      <c r="E1650" s="727"/>
      <c r="F1650" s="15"/>
      <c r="G1650" s="15"/>
      <c r="H1650" s="58" t="str">
        <f t="array" ref="H1650">IF(ISERROR(INDEX(גיליון3!$U$14:$X$28,MATCH('דיווח פרטני'!G1650,גיליון3!$T$14:$T$28,0),MATCH('דיווח פרטני'!C1650,גיליון3!$U$13:$X$13,0)))," ",INDEX(גיליון3!$U$14:$X$28,MATCH('דיווח פרטני'!G1650,גיליון3!$T$14:$T$28,0),MATCH('דיווח פרטני'!C1650,גיליון3!$U$13:$X$13,0)))</f>
        <v xml:space="preserve"> </v>
      </c>
      <c r="I1650" s="15"/>
      <c r="J1650" s="15"/>
    </row>
    <row r="1651" spans="1:10" ht="18" customHeight="1" thickBot="1" x14ac:dyDescent="0.35">
      <c r="A1651" s="15"/>
      <c r="B1651" s="15"/>
      <c r="C1651" s="15"/>
      <c r="D1651" s="15"/>
      <c r="E1651" s="727"/>
      <c r="F1651" s="15"/>
      <c r="G1651" s="15"/>
      <c r="H1651" s="58" t="str">
        <f t="array" ref="H1651">IF(ISERROR(INDEX(גיליון3!$U$14:$X$28,MATCH('דיווח פרטני'!G1651,גיליון3!$T$14:$T$28,0),MATCH('דיווח פרטני'!C1651,גיליון3!$U$13:$X$13,0)))," ",INDEX(גיליון3!$U$14:$X$28,MATCH('דיווח פרטני'!G1651,גיליון3!$T$14:$T$28,0),MATCH('דיווח פרטני'!C1651,גיליון3!$U$13:$X$13,0)))</f>
        <v xml:space="preserve"> </v>
      </c>
      <c r="I1651" s="15"/>
      <c r="J1651" s="15"/>
    </row>
    <row r="1652" spans="1:10" ht="18" customHeight="1" thickBot="1" x14ac:dyDescent="0.35">
      <c r="A1652" s="15"/>
      <c r="B1652" s="15"/>
      <c r="C1652" s="15"/>
      <c r="D1652" s="15"/>
      <c r="E1652" s="727"/>
      <c r="F1652" s="15"/>
      <c r="G1652" s="15"/>
      <c r="H1652" s="58" t="str">
        <f t="array" ref="H1652">IF(ISERROR(INDEX(גיליון3!$U$14:$X$28,MATCH('דיווח פרטני'!G1652,גיליון3!$T$14:$T$28,0),MATCH('דיווח פרטני'!C1652,גיליון3!$U$13:$X$13,0)))," ",INDEX(גיליון3!$U$14:$X$28,MATCH('דיווח פרטני'!G1652,גיליון3!$T$14:$T$28,0),MATCH('דיווח פרטני'!C1652,גיליון3!$U$13:$X$13,0)))</f>
        <v xml:space="preserve"> </v>
      </c>
      <c r="I1652" s="15"/>
      <c r="J1652" s="15"/>
    </row>
    <row r="1653" spans="1:10" ht="18" customHeight="1" thickBot="1" x14ac:dyDescent="0.35">
      <c r="A1653" s="15"/>
      <c r="B1653" s="15"/>
      <c r="C1653" s="15"/>
      <c r="D1653" s="15"/>
      <c r="E1653" s="727"/>
      <c r="F1653" s="15"/>
      <c r="G1653" s="15"/>
      <c r="H1653" s="58" t="str">
        <f t="array" ref="H1653">IF(ISERROR(INDEX(גיליון3!$U$14:$X$28,MATCH('דיווח פרטני'!G1653,גיליון3!$T$14:$T$28,0),MATCH('דיווח פרטני'!C1653,גיליון3!$U$13:$X$13,0)))," ",INDEX(גיליון3!$U$14:$X$28,MATCH('דיווח פרטני'!G1653,גיליון3!$T$14:$T$28,0),MATCH('דיווח פרטני'!C1653,גיליון3!$U$13:$X$13,0)))</f>
        <v xml:space="preserve"> </v>
      </c>
      <c r="I1653" s="15"/>
      <c r="J1653" s="15"/>
    </row>
    <row r="1654" spans="1:10" ht="18" customHeight="1" thickBot="1" x14ac:dyDescent="0.35">
      <c r="A1654" s="15"/>
      <c r="B1654" s="15"/>
      <c r="C1654" s="15"/>
      <c r="D1654" s="15"/>
      <c r="E1654" s="727"/>
      <c r="F1654" s="15"/>
      <c r="G1654" s="15"/>
      <c r="H1654" s="58" t="str">
        <f t="array" ref="H1654">IF(ISERROR(INDEX(גיליון3!$U$14:$X$28,MATCH('דיווח פרטני'!G1654,גיליון3!$T$14:$T$28,0),MATCH('דיווח פרטני'!C1654,גיליון3!$U$13:$X$13,0)))," ",INDEX(גיליון3!$U$14:$X$28,MATCH('דיווח פרטני'!G1654,גיליון3!$T$14:$T$28,0),MATCH('דיווח פרטני'!C1654,גיליון3!$U$13:$X$13,0)))</f>
        <v xml:space="preserve"> </v>
      </c>
      <c r="I1654" s="15"/>
      <c r="J1654" s="15"/>
    </row>
    <row r="1655" spans="1:10" ht="18" customHeight="1" thickBot="1" x14ac:dyDescent="0.35">
      <c r="A1655" s="15"/>
      <c r="B1655" s="15"/>
      <c r="C1655" s="15"/>
      <c r="D1655" s="15"/>
      <c r="E1655" s="727"/>
      <c r="F1655" s="15"/>
      <c r="G1655" s="15"/>
      <c r="H1655" s="58" t="str">
        <f t="array" ref="H1655">IF(ISERROR(INDEX(גיליון3!$U$14:$X$28,MATCH('דיווח פרטני'!G1655,גיליון3!$T$14:$T$28,0),MATCH('דיווח פרטני'!C1655,גיליון3!$U$13:$X$13,0)))," ",INDEX(גיליון3!$U$14:$X$28,MATCH('דיווח פרטני'!G1655,גיליון3!$T$14:$T$28,0),MATCH('דיווח פרטני'!C1655,גיליון3!$U$13:$X$13,0)))</f>
        <v xml:space="preserve"> </v>
      </c>
      <c r="I1655" s="15"/>
      <c r="J1655" s="15"/>
    </row>
    <row r="1656" spans="1:10" ht="18" customHeight="1" thickBot="1" x14ac:dyDescent="0.35">
      <c r="A1656" s="15"/>
      <c r="B1656" s="15"/>
      <c r="C1656" s="15"/>
      <c r="D1656" s="15"/>
      <c r="E1656" s="727"/>
      <c r="F1656" s="15"/>
      <c r="G1656" s="15"/>
      <c r="H1656" s="58" t="str">
        <f t="array" ref="H1656">IF(ISERROR(INDEX(גיליון3!$U$14:$X$28,MATCH('דיווח פרטני'!G1656,גיליון3!$T$14:$T$28,0),MATCH('דיווח פרטני'!C1656,גיליון3!$U$13:$X$13,0)))," ",INDEX(גיליון3!$U$14:$X$28,MATCH('דיווח פרטני'!G1656,גיליון3!$T$14:$T$28,0),MATCH('דיווח פרטני'!C1656,גיליון3!$U$13:$X$13,0)))</f>
        <v xml:space="preserve"> </v>
      </c>
      <c r="I1656" s="15"/>
      <c r="J1656" s="15"/>
    </row>
    <row r="1657" spans="1:10" ht="18" customHeight="1" thickBot="1" x14ac:dyDescent="0.35">
      <c r="A1657" s="15"/>
      <c r="B1657" s="15"/>
      <c r="C1657" s="15"/>
      <c r="D1657" s="15"/>
      <c r="E1657" s="727"/>
      <c r="F1657" s="15"/>
      <c r="G1657" s="15"/>
      <c r="H1657" s="58" t="str">
        <f t="array" ref="H1657">IF(ISERROR(INDEX(גיליון3!$U$14:$X$28,MATCH('דיווח פרטני'!G1657,גיליון3!$T$14:$T$28,0),MATCH('דיווח פרטני'!C1657,גיליון3!$U$13:$X$13,0)))," ",INDEX(גיליון3!$U$14:$X$28,MATCH('דיווח פרטני'!G1657,גיליון3!$T$14:$T$28,0),MATCH('דיווח פרטני'!C1657,גיליון3!$U$13:$X$13,0)))</f>
        <v xml:space="preserve"> </v>
      </c>
      <c r="I1657" s="15"/>
      <c r="J1657" s="15"/>
    </row>
    <row r="1658" spans="1:10" ht="18" customHeight="1" thickBot="1" x14ac:dyDescent="0.35">
      <c r="A1658" s="15"/>
      <c r="B1658" s="15"/>
      <c r="C1658" s="15"/>
      <c r="D1658" s="15"/>
      <c r="E1658" s="727"/>
      <c r="F1658" s="15"/>
      <c r="G1658" s="15"/>
      <c r="H1658" s="58" t="str">
        <f t="array" ref="H1658">IF(ISERROR(INDEX(גיליון3!$U$14:$X$28,MATCH('דיווח פרטני'!G1658,גיליון3!$T$14:$T$28,0),MATCH('דיווח פרטני'!C1658,גיליון3!$U$13:$X$13,0)))," ",INDEX(גיליון3!$U$14:$X$28,MATCH('דיווח פרטני'!G1658,גיליון3!$T$14:$T$28,0),MATCH('דיווח פרטני'!C1658,גיליון3!$U$13:$X$13,0)))</f>
        <v xml:space="preserve"> </v>
      </c>
      <c r="I1658" s="15"/>
      <c r="J1658" s="15"/>
    </row>
    <row r="1659" spans="1:10" ht="18" customHeight="1" thickBot="1" x14ac:dyDescent="0.35">
      <c r="A1659" s="15"/>
      <c r="B1659" s="15"/>
      <c r="C1659" s="15"/>
      <c r="D1659" s="15"/>
      <c r="E1659" s="727"/>
      <c r="F1659" s="15"/>
      <c r="G1659" s="15"/>
      <c r="H1659" s="58" t="str">
        <f t="array" ref="H1659">IF(ISERROR(INDEX(גיליון3!$U$14:$X$28,MATCH('דיווח פרטני'!G1659,גיליון3!$T$14:$T$28,0),MATCH('דיווח פרטני'!C1659,גיליון3!$U$13:$X$13,0)))," ",INDEX(גיליון3!$U$14:$X$28,MATCH('דיווח פרטני'!G1659,גיליון3!$T$14:$T$28,0),MATCH('דיווח פרטני'!C1659,גיליון3!$U$13:$X$13,0)))</f>
        <v xml:space="preserve"> </v>
      </c>
      <c r="I1659" s="15"/>
      <c r="J1659" s="15"/>
    </row>
    <row r="1660" spans="1:10" ht="18" customHeight="1" thickBot="1" x14ac:dyDescent="0.35">
      <c r="A1660" s="15"/>
      <c r="B1660" s="15"/>
      <c r="C1660" s="15"/>
      <c r="D1660" s="15"/>
      <c r="E1660" s="727"/>
      <c r="F1660" s="15"/>
      <c r="G1660" s="15"/>
      <c r="H1660" s="58" t="str">
        <f t="array" ref="H1660">IF(ISERROR(INDEX(גיליון3!$U$14:$X$28,MATCH('דיווח פרטני'!G1660,גיליון3!$T$14:$T$28,0),MATCH('דיווח פרטני'!C1660,גיליון3!$U$13:$X$13,0)))," ",INDEX(גיליון3!$U$14:$X$28,MATCH('דיווח פרטני'!G1660,גיליון3!$T$14:$T$28,0),MATCH('דיווח פרטני'!C1660,גיליון3!$U$13:$X$13,0)))</f>
        <v xml:space="preserve"> </v>
      </c>
      <c r="I1660" s="15"/>
      <c r="J1660" s="15"/>
    </row>
    <row r="1661" spans="1:10" ht="18" customHeight="1" thickBot="1" x14ac:dyDescent="0.35">
      <c r="A1661" s="15"/>
      <c r="B1661" s="15"/>
      <c r="C1661" s="15"/>
      <c r="D1661" s="15"/>
      <c r="E1661" s="727"/>
      <c r="F1661" s="15"/>
      <c r="G1661" s="15"/>
      <c r="H1661" s="58" t="str">
        <f t="array" ref="H1661">IF(ISERROR(INDEX(גיליון3!$U$14:$X$28,MATCH('דיווח פרטני'!G1661,גיליון3!$T$14:$T$28,0),MATCH('דיווח פרטני'!C1661,גיליון3!$U$13:$X$13,0)))," ",INDEX(גיליון3!$U$14:$X$28,MATCH('דיווח פרטני'!G1661,גיליון3!$T$14:$T$28,0),MATCH('דיווח פרטני'!C1661,גיליון3!$U$13:$X$13,0)))</f>
        <v xml:space="preserve"> </v>
      </c>
      <c r="I1661" s="15"/>
      <c r="J1661" s="15"/>
    </row>
    <row r="1662" spans="1:10" ht="18" customHeight="1" thickBot="1" x14ac:dyDescent="0.35">
      <c r="A1662" s="15"/>
      <c r="B1662" s="15"/>
      <c r="C1662" s="15"/>
      <c r="D1662" s="15"/>
      <c r="E1662" s="727"/>
      <c r="F1662" s="15"/>
      <c r="G1662" s="15"/>
      <c r="H1662" s="58" t="str">
        <f t="array" ref="H1662">IF(ISERROR(INDEX(גיליון3!$U$14:$X$28,MATCH('דיווח פרטני'!G1662,גיליון3!$T$14:$T$28,0),MATCH('דיווח פרטני'!C1662,גיליון3!$U$13:$X$13,0)))," ",INDEX(גיליון3!$U$14:$X$28,MATCH('דיווח פרטני'!G1662,גיליון3!$T$14:$T$28,0),MATCH('דיווח פרטני'!C1662,גיליון3!$U$13:$X$13,0)))</f>
        <v xml:space="preserve"> </v>
      </c>
      <c r="I1662" s="15"/>
      <c r="J1662" s="15"/>
    </row>
    <row r="1663" spans="1:10" ht="18" customHeight="1" thickBot="1" x14ac:dyDescent="0.35">
      <c r="A1663" s="15"/>
      <c r="B1663" s="15"/>
      <c r="C1663" s="15"/>
      <c r="D1663" s="15"/>
      <c r="E1663" s="727"/>
      <c r="F1663" s="15"/>
      <c r="G1663" s="15"/>
      <c r="H1663" s="58" t="str">
        <f t="array" ref="H1663">IF(ISERROR(INDEX(גיליון3!$U$14:$X$28,MATCH('דיווח פרטני'!G1663,גיליון3!$T$14:$T$28,0),MATCH('דיווח פרטני'!C1663,גיליון3!$U$13:$X$13,0)))," ",INDEX(גיליון3!$U$14:$X$28,MATCH('דיווח פרטני'!G1663,גיליון3!$T$14:$T$28,0),MATCH('דיווח פרטני'!C1663,גיליון3!$U$13:$X$13,0)))</f>
        <v xml:space="preserve"> </v>
      </c>
      <c r="I1663" s="15"/>
      <c r="J1663" s="15"/>
    </row>
    <row r="1664" spans="1:10" ht="18" customHeight="1" thickBot="1" x14ac:dyDescent="0.35">
      <c r="A1664" s="15"/>
      <c r="B1664" s="15"/>
      <c r="C1664" s="15"/>
      <c r="D1664" s="15"/>
      <c r="E1664" s="727"/>
      <c r="F1664" s="15"/>
      <c r="G1664" s="15"/>
      <c r="H1664" s="58" t="str">
        <f t="array" ref="H1664">IF(ISERROR(INDEX(גיליון3!$U$14:$X$28,MATCH('דיווח פרטני'!G1664,גיליון3!$T$14:$T$28,0),MATCH('דיווח פרטני'!C1664,גיליון3!$U$13:$X$13,0)))," ",INDEX(גיליון3!$U$14:$X$28,MATCH('דיווח פרטני'!G1664,גיליון3!$T$14:$T$28,0),MATCH('דיווח פרטני'!C1664,גיליון3!$U$13:$X$13,0)))</f>
        <v xml:space="preserve"> </v>
      </c>
      <c r="I1664" s="15"/>
      <c r="J1664" s="15"/>
    </row>
    <row r="1665" spans="1:10" ht="18" customHeight="1" thickBot="1" x14ac:dyDescent="0.35">
      <c r="A1665" s="15"/>
      <c r="B1665" s="15"/>
      <c r="C1665" s="15"/>
      <c r="D1665" s="15"/>
      <c r="E1665" s="727"/>
      <c r="F1665" s="15"/>
      <c r="G1665" s="15"/>
      <c r="H1665" s="58" t="str">
        <f t="array" ref="H1665">IF(ISERROR(INDEX(גיליון3!$U$14:$X$28,MATCH('דיווח פרטני'!G1665,גיליון3!$T$14:$T$28,0),MATCH('דיווח פרטני'!C1665,גיליון3!$U$13:$X$13,0)))," ",INDEX(גיליון3!$U$14:$X$28,MATCH('דיווח פרטני'!G1665,גיליון3!$T$14:$T$28,0),MATCH('דיווח פרטני'!C1665,גיליון3!$U$13:$X$13,0)))</f>
        <v xml:space="preserve"> </v>
      </c>
      <c r="I1665" s="15"/>
      <c r="J1665" s="15"/>
    </row>
    <row r="1666" spans="1:10" ht="18" customHeight="1" thickBot="1" x14ac:dyDescent="0.35">
      <c r="A1666" s="15"/>
      <c r="B1666" s="15"/>
      <c r="C1666" s="15"/>
      <c r="D1666" s="15"/>
      <c r="E1666" s="727"/>
      <c r="F1666" s="15"/>
      <c r="G1666" s="15"/>
      <c r="H1666" s="58" t="str">
        <f t="array" ref="H1666">IF(ISERROR(INDEX(גיליון3!$U$14:$X$28,MATCH('דיווח פרטני'!G1666,גיליון3!$T$14:$T$28,0),MATCH('דיווח פרטני'!C1666,גיליון3!$U$13:$X$13,0)))," ",INDEX(גיליון3!$U$14:$X$28,MATCH('דיווח פרטני'!G1666,גיליון3!$T$14:$T$28,0),MATCH('דיווח פרטני'!C1666,גיליון3!$U$13:$X$13,0)))</f>
        <v xml:space="preserve"> </v>
      </c>
      <c r="I1666" s="15"/>
      <c r="J1666" s="15"/>
    </row>
    <row r="1667" spans="1:10" ht="18" customHeight="1" thickBot="1" x14ac:dyDescent="0.35">
      <c r="A1667" s="15"/>
      <c r="B1667" s="15"/>
      <c r="C1667" s="15"/>
      <c r="D1667" s="15"/>
      <c r="E1667" s="727"/>
      <c r="F1667" s="15"/>
      <c r="G1667" s="15"/>
      <c r="H1667" s="58" t="str">
        <f t="array" ref="H1667">IF(ISERROR(INDEX(גיליון3!$U$14:$X$28,MATCH('דיווח פרטני'!G1667,גיליון3!$T$14:$T$28,0),MATCH('דיווח פרטני'!C1667,גיליון3!$U$13:$X$13,0)))," ",INDEX(גיליון3!$U$14:$X$28,MATCH('דיווח פרטני'!G1667,גיליון3!$T$14:$T$28,0),MATCH('דיווח פרטני'!C1667,גיליון3!$U$13:$X$13,0)))</f>
        <v xml:space="preserve"> </v>
      </c>
      <c r="I1667" s="15"/>
      <c r="J1667" s="15"/>
    </row>
    <row r="1668" spans="1:10" ht="18" customHeight="1" thickBot="1" x14ac:dyDescent="0.35">
      <c r="A1668" s="15"/>
      <c r="B1668" s="15"/>
      <c r="C1668" s="15"/>
      <c r="D1668" s="15"/>
      <c r="E1668" s="727"/>
      <c r="F1668" s="15"/>
      <c r="G1668" s="15"/>
      <c r="H1668" s="58" t="str">
        <f t="array" ref="H1668">IF(ISERROR(INDEX(גיליון3!$U$14:$X$28,MATCH('דיווח פרטני'!G1668,גיליון3!$T$14:$T$28,0),MATCH('דיווח פרטני'!C1668,גיליון3!$U$13:$X$13,0)))," ",INDEX(גיליון3!$U$14:$X$28,MATCH('דיווח פרטני'!G1668,גיליון3!$T$14:$T$28,0),MATCH('דיווח פרטני'!C1668,גיליון3!$U$13:$X$13,0)))</f>
        <v xml:space="preserve"> </v>
      </c>
      <c r="I1668" s="15"/>
      <c r="J1668" s="15"/>
    </row>
    <row r="1669" spans="1:10" ht="18" customHeight="1" thickBot="1" x14ac:dyDescent="0.35">
      <c r="A1669" s="15"/>
      <c r="B1669" s="15"/>
      <c r="C1669" s="15"/>
      <c r="D1669" s="15"/>
      <c r="E1669" s="727"/>
      <c r="F1669" s="15"/>
      <c r="G1669" s="15"/>
      <c r="H1669" s="58" t="str">
        <f t="array" ref="H1669">IF(ISERROR(INDEX(גיליון3!$U$14:$X$28,MATCH('דיווח פרטני'!G1669,גיליון3!$T$14:$T$28,0),MATCH('דיווח פרטני'!C1669,גיליון3!$U$13:$X$13,0)))," ",INDEX(גיליון3!$U$14:$X$28,MATCH('דיווח פרטני'!G1669,גיליון3!$T$14:$T$28,0),MATCH('דיווח פרטני'!C1669,גיליון3!$U$13:$X$13,0)))</f>
        <v xml:space="preserve"> </v>
      </c>
      <c r="I1669" s="15"/>
      <c r="J1669" s="15"/>
    </row>
    <row r="1670" spans="1:10" ht="18" customHeight="1" thickBot="1" x14ac:dyDescent="0.35">
      <c r="A1670" s="15"/>
      <c r="B1670" s="15"/>
      <c r="C1670" s="15"/>
      <c r="D1670" s="15"/>
      <c r="E1670" s="727"/>
      <c r="F1670" s="15"/>
      <c r="G1670" s="15"/>
      <c r="H1670" s="58" t="str">
        <f t="array" ref="H1670">IF(ISERROR(INDEX(גיליון3!$U$14:$X$28,MATCH('דיווח פרטני'!G1670,גיליון3!$T$14:$T$28,0),MATCH('דיווח פרטני'!C1670,גיליון3!$U$13:$X$13,0)))," ",INDEX(גיליון3!$U$14:$X$28,MATCH('דיווח פרטני'!G1670,גיליון3!$T$14:$T$28,0),MATCH('דיווח פרטני'!C1670,גיליון3!$U$13:$X$13,0)))</f>
        <v xml:space="preserve"> </v>
      </c>
      <c r="I1670" s="15"/>
      <c r="J1670" s="15"/>
    </row>
    <row r="1671" spans="1:10" ht="18" customHeight="1" thickBot="1" x14ac:dyDescent="0.35">
      <c r="A1671" s="15"/>
      <c r="B1671" s="15"/>
      <c r="C1671" s="15"/>
      <c r="D1671" s="15"/>
      <c r="E1671" s="727"/>
      <c r="F1671" s="15"/>
      <c r="G1671" s="15"/>
      <c r="H1671" s="58" t="str">
        <f t="array" ref="H1671">IF(ISERROR(INDEX(גיליון3!$U$14:$X$28,MATCH('דיווח פרטני'!G1671,גיליון3!$T$14:$T$28,0),MATCH('דיווח פרטני'!C1671,גיליון3!$U$13:$X$13,0)))," ",INDEX(גיליון3!$U$14:$X$28,MATCH('דיווח פרטני'!G1671,גיליון3!$T$14:$T$28,0),MATCH('דיווח פרטני'!C1671,גיליון3!$U$13:$X$13,0)))</f>
        <v xml:space="preserve"> </v>
      </c>
      <c r="I1671" s="15"/>
      <c r="J1671" s="15"/>
    </row>
    <row r="1672" spans="1:10" ht="18" customHeight="1" thickBot="1" x14ac:dyDescent="0.35">
      <c r="A1672" s="15"/>
      <c r="B1672" s="15"/>
      <c r="C1672" s="15"/>
      <c r="D1672" s="15"/>
      <c r="E1672" s="727"/>
      <c r="F1672" s="15"/>
      <c r="G1672" s="15"/>
      <c r="H1672" s="58" t="str">
        <f t="array" ref="H1672">IF(ISERROR(INDEX(גיליון3!$U$14:$X$28,MATCH('דיווח פרטני'!G1672,גיליון3!$T$14:$T$28,0),MATCH('דיווח פרטני'!C1672,גיליון3!$U$13:$X$13,0)))," ",INDEX(גיליון3!$U$14:$X$28,MATCH('דיווח פרטני'!G1672,גיליון3!$T$14:$T$28,0),MATCH('דיווח פרטני'!C1672,גיליון3!$U$13:$X$13,0)))</f>
        <v xml:space="preserve"> </v>
      </c>
      <c r="I1672" s="15"/>
      <c r="J1672" s="15"/>
    </row>
    <row r="1673" spans="1:10" ht="18" customHeight="1" thickBot="1" x14ac:dyDescent="0.35">
      <c r="A1673" s="15"/>
      <c r="B1673" s="15"/>
      <c r="C1673" s="15"/>
      <c r="D1673" s="15"/>
      <c r="E1673" s="727"/>
      <c r="F1673" s="15"/>
      <c r="G1673" s="15"/>
      <c r="H1673" s="58" t="str">
        <f t="array" ref="H1673">IF(ISERROR(INDEX(גיליון3!$U$14:$X$28,MATCH('דיווח פרטני'!G1673,גיליון3!$T$14:$T$28,0),MATCH('דיווח פרטני'!C1673,גיליון3!$U$13:$X$13,0)))," ",INDEX(גיליון3!$U$14:$X$28,MATCH('דיווח פרטני'!G1673,גיליון3!$T$14:$T$28,0),MATCH('דיווח פרטני'!C1673,גיליון3!$U$13:$X$13,0)))</f>
        <v xml:space="preserve"> </v>
      </c>
      <c r="I1673" s="15"/>
      <c r="J1673" s="15"/>
    </row>
    <row r="1674" spans="1:10" ht="18" customHeight="1" thickBot="1" x14ac:dyDescent="0.35">
      <c r="A1674" s="15"/>
      <c r="B1674" s="15"/>
      <c r="C1674" s="15"/>
      <c r="D1674" s="15"/>
      <c r="E1674" s="727"/>
      <c r="F1674" s="15"/>
      <c r="G1674" s="15"/>
      <c r="H1674" s="58" t="str">
        <f t="array" ref="H1674">IF(ISERROR(INDEX(גיליון3!$U$14:$X$28,MATCH('דיווח פרטני'!G1674,גיליון3!$T$14:$T$28,0),MATCH('דיווח פרטני'!C1674,גיליון3!$U$13:$X$13,0)))," ",INDEX(גיליון3!$U$14:$X$28,MATCH('דיווח פרטני'!G1674,גיליון3!$T$14:$T$28,0),MATCH('דיווח פרטני'!C1674,גיליון3!$U$13:$X$13,0)))</f>
        <v xml:space="preserve"> </v>
      </c>
      <c r="I1674" s="15"/>
      <c r="J1674" s="15"/>
    </row>
    <row r="1675" spans="1:10" ht="18" customHeight="1" thickBot="1" x14ac:dyDescent="0.35">
      <c r="A1675" s="15"/>
      <c r="B1675" s="15"/>
      <c r="C1675" s="15"/>
      <c r="D1675" s="15"/>
      <c r="E1675" s="727"/>
      <c r="F1675" s="15"/>
      <c r="G1675" s="15"/>
      <c r="H1675" s="58" t="str">
        <f t="array" ref="H1675">IF(ISERROR(INDEX(גיליון3!$U$14:$X$28,MATCH('דיווח פרטני'!G1675,גיליון3!$T$14:$T$28,0),MATCH('דיווח פרטני'!C1675,גיליון3!$U$13:$X$13,0)))," ",INDEX(גיליון3!$U$14:$X$28,MATCH('דיווח פרטני'!G1675,גיליון3!$T$14:$T$28,0),MATCH('דיווח פרטני'!C1675,גיליון3!$U$13:$X$13,0)))</f>
        <v xml:space="preserve"> </v>
      </c>
      <c r="I1675" s="15"/>
      <c r="J1675" s="15"/>
    </row>
    <row r="1676" spans="1:10" ht="18" customHeight="1" thickBot="1" x14ac:dyDescent="0.35">
      <c r="A1676" s="15"/>
      <c r="B1676" s="15"/>
      <c r="C1676" s="15"/>
      <c r="D1676" s="15"/>
      <c r="E1676" s="727"/>
      <c r="F1676" s="15"/>
      <c r="G1676" s="15"/>
      <c r="H1676" s="58" t="str">
        <f t="array" ref="H1676">IF(ISERROR(INDEX(גיליון3!$U$14:$X$28,MATCH('דיווח פרטני'!G1676,גיליון3!$T$14:$T$28,0),MATCH('דיווח פרטני'!C1676,גיליון3!$U$13:$X$13,0)))," ",INDEX(גיליון3!$U$14:$X$28,MATCH('דיווח פרטני'!G1676,גיליון3!$T$14:$T$28,0),MATCH('דיווח פרטני'!C1676,גיליון3!$U$13:$X$13,0)))</f>
        <v xml:space="preserve"> </v>
      </c>
      <c r="I1676" s="15"/>
      <c r="J1676" s="15"/>
    </row>
    <row r="1677" spans="1:10" ht="18" customHeight="1" thickBot="1" x14ac:dyDescent="0.35">
      <c r="A1677" s="15"/>
      <c r="B1677" s="15"/>
      <c r="C1677" s="15"/>
      <c r="D1677" s="15"/>
      <c r="E1677" s="727"/>
      <c r="F1677" s="15"/>
      <c r="G1677" s="15"/>
      <c r="H1677" s="58" t="str">
        <f t="array" ref="H1677">IF(ISERROR(INDEX(גיליון3!$U$14:$X$28,MATCH('דיווח פרטני'!G1677,גיליון3!$T$14:$T$28,0),MATCH('דיווח פרטני'!C1677,גיליון3!$U$13:$X$13,0)))," ",INDEX(גיליון3!$U$14:$X$28,MATCH('דיווח פרטני'!G1677,גיליון3!$T$14:$T$28,0),MATCH('דיווח פרטני'!C1677,גיליון3!$U$13:$X$13,0)))</f>
        <v xml:space="preserve"> </v>
      </c>
      <c r="I1677" s="15"/>
      <c r="J1677" s="15"/>
    </row>
    <row r="1678" spans="1:10" ht="18" customHeight="1" thickBot="1" x14ac:dyDescent="0.35">
      <c r="A1678" s="15"/>
      <c r="B1678" s="15"/>
      <c r="C1678" s="15"/>
      <c r="D1678" s="15"/>
      <c r="E1678" s="727"/>
      <c r="F1678" s="15"/>
      <c r="G1678" s="15"/>
      <c r="H1678" s="58" t="str">
        <f t="array" ref="H1678">IF(ISERROR(INDEX(גיליון3!$U$14:$X$28,MATCH('דיווח פרטני'!G1678,גיליון3!$T$14:$T$28,0),MATCH('דיווח פרטני'!C1678,גיליון3!$U$13:$X$13,0)))," ",INDEX(גיליון3!$U$14:$X$28,MATCH('דיווח פרטני'!G1678,גיליון3!$T$14:$T$28,0),MATCH('דיווח פרטני'!C1678,גיליון3!$U$13:$X$13,0)))</f>
        <v xml:space="preserve"> </v>
      </c>
      <c r="I1678" s="15"/>
      <c r="J1678" s="15"/>
    </row>
    <row r="1679" spans="1:10" ht="18" customHeight="1" thickBot="1" x14ac:dyDescent="0.35">
      <c r="A1679" s="15"/>
      <c r="B1679" s="15"/>
      <c r="C1679" s="15"/>
      <c r="D1679" s="15"/>
      <c r="E1679" s="727"/>
      <c r="F1679" s="15"/>
      <c r="G1679" s="15"/>
      <c r="H1679" s="58" t="str">
        <f t="array" ref="H1679">IF(ISERROR(INDEX(גיליון3!$U$14:$X$28,MATCH('דיווח פרטני'!G1679,גיליון3!$T$14:$T$28,0),MATCH('דיווח פרטני'!C1679,גיליון3!$U$13:$X$13,0)))," ",INDEX(גיליון3!$U$14:$X$28,MATCH('דיווח פרטני'!G1679,גיליון3!$T$14:$T$28,0),MATCH('דיווח פרטני'!C1679,גיליון3!$U$13:$X$13,0)))</f>
        <v xml:space="preserve"> </v>
      </c>
      <c r="I1679" s="15"/>
      <c r="J1679" s="15"/>
    </row>
    <row r="1680" spans="1:10" ht="18" customHeight="1" thickBot="1" x14ac:dyDescent="0.35">
      <c r="A1680" s="15"/>
      <c r="B1680" s="15"/>
      <c r="C1680" s="15"/>
      <c r="D1680" s="15"/>
      <c r="E1680" s="727"/>
      <c r="F1680" s="15"/>
      <c r="G1680" s="15"/>
      <c r="H1680" s="58" t="str">
        <f t="array" ref="H1680">IF(ISERROR(INDEX(גיליון3!$U$14:$X$28,MATCH('דיווח פרטני'!G1680,גיליון3!$T$14:$T$28,0),MATCH('דיווח פרטני'!C1680,גיליון3!$U$13:$X$13,0)))," ",INDEX(גיליון3!$U$14:$X$28,MATCH('דיווח פרטני'!G1680,גיליון3!$T$14:$T$28,0),MATCH('דיווח פרטני'!C1680,גיליון3!$U$13:$X$13,0)))</f>
        <v xml:space="preserve"> </v>
      </c>
      <c r="I1680" s="15"/>
      <c r="J1680" s="15"/>
    </row>
    <row r="1681" spans="1:10" ht="18" customHeight="1" thickBot="1" x14ac:dyDescent="0.35">
      <c r="A1681" s="15"/>
      <c r="B1681" s="15"/>
      <c r="C1681" s="15"/>
      <c r="D1681" s="15"/>
      <c r="E1681" s="727"/>
      <c r="F1681" s="15"/>
      <c r="G1681" s="15"/>
      <c r="H1681" s="58" t="str">
        <f t="array" ref="H1681">IF(ISERROR(INDEX(גיליון3!$U$14:$X$28,MATCH('דיווח פרטני'!G1681,גיליון3!$T$14:$T$28,0),MATCH('דיווח פרטני'!C1681,גיליון3!$U$13:$X$13,0)))," ",INDEX(גיליון3!$U$14:$X$28,MATCH('דיווח פרטני'!G1681,גיליון3!$T$14:$T$28,0),MATCH('דיווח פרטני'!C1681,גיליון3!$U$13:$X$13,0)))</f>
        <v xml:space="preserve"> </v>
      </c>
      <c r="I1681" s="15"/>
      <c r="J1681" s="15"/>
    </row>
    <row r="1682" spans="1:10" ht="18" customHeight="1" thickBot="1" x14ac:dyDescent="0.35">
      <c r="A1682" s="15"/>
      <c r="B1682" s="15"/>
      <c r="C1682" s="15"/>
      <c r="D1682" s="15"/>
      <c r="E1682" s="727"/>
      <c r="F1682" s="15"/>
      <c r="G1682" s="15"/>
      <c r="H1682" s="58" t="str">
        <f t="array" ref="H1682">IF(ISERROR(INDEX(גיליון3!$U$14:$X$28,MATCH('דיווח פרטני'!G1682,גיליון3!$T$14:$T$28,0),MATCH('דיווח פרטני'!C1682,גיליון3!$U$13:$X$13,0)))," ",INDEX(גיליון3!$U$14:$X$28,MATCH('דיווח פרטני'!G1682,גיליון3!$T$14:$T$28,0),MATCH('דיווח פרטני'!C1682,גיליון3!$U$13:$X$13,0)))</f>
        <v xml:space="preserve"> </v>
      </c>
      <c r="I1682" s="15"/>
      <c r="J1682" s="15"/>
    </row>
    <row r="1683" spans="1:10" ht="18" customHeight="1" thickBot="1" x14ac:dyDescent="0.35">
      <c r="A1683" s="15"/>
      <c r="B1683" s="15"/>
      <c r="C1683" s="15"/>
      <c r="D1683" s="15"/>
      <c r="E1683" s="727"/>
      <c r="F1683" s="15"/>
      <c r="G1683" s="15"/>
      <c r="H1683" s="58" t="str">
        <f t="array" ref="H1683">IF(ISERROR(INDEX(גיליון3!$U$14:$X$28,MATCH('דיווח פרטני'!G1683,גיליון3!$T$14:$T$28,0),MATCH('דיווח פרטני'!C1683,גיליון3!$U$13:$X$13,0)))," ",INDEX(גיליון3!$U$14:$X$28,MATCH('דיווח פרטני'!G1683,גיליון3!$T$14:$T$28,0),MATCH('דיווח פרטני'!C1683,גיליון3!$U$13:$X$13,0)))</f>
        <v xml:space="preserve"> </v>
      </c>
      <c r="I1683" s="15"/>
      <c r="J1683" s="15"/>
    </row>
    <row r="1684" spans="1:10" ht="18" customHeight="1" thickBot="1" x14ac:dyDescent="0.35">
      <c r="A1684" s="15"/>
      <c r="B1684" s="15"/>
      <c r="C1684" s="15"/>
      <c r="D1684" s="15"/>
      <c r="E1684" s="727"/>
      <c r="F1684" s="15"/>
      <c r="G1684" s="15"/>
      <c r="H1684" s="58" t="str">
        <f t="array" ref="H1684">IF(ISERROR(INDEX(גיליון3!$U$14:$X$28,MATCH('דיווח פרטני'!G1684,גיליון3!$T$14:$T$28,0),MATCH('דיווח פרטני'!C1684,גיליון3!$U$13:$X$13,0)))," ",INDEX(גיליון3!$U$14:$X$28,MATCH('דיווח פרטני'!G1684,גיליון3!$T$14:$T$28,0),MATCH('דיווח פרטני'!C1684,גיליון3!$U$13:$X$13,0)))</f>
        <v xml:space="preserve"> </v>
      </c>
      <c r="I1684" s="15"/>
      <c r="J1684" s="15"/>
    </row>
    <row r="1685" spans="1:10" ht="18" customHeight="1" thickBot="1" x14ac:dyDescent="0.35">
      <c r="A1685" s="15"/>
      <c r="B1685" s="15"/>
      <c r="C1685" s="15"/>
      <c r="D1685" s="15"/>
      <c r="E1685" s="727"/>
      <c r="F1685" s="15"/>
      <c r="G1685" s="15"/>
      <c r="H1685" s="58" t="str">
        <f t="array" ref="H1685">IF(ISERROR(INDEX(גיליון3!$U$14:$X$28,MATCH('דיווח פרטני'!G1685,גיליון3!$T$14:$T$28,0),MATCH('דיווח פרטני'!C1685,גיליון3!$U$13:$X$13,0)))," ",INDEX(גיליון3!$U$14:$X$28,MATCH('דיווח פרטני'!G1685,גיליון3!$T$14:$T$28,0),MATCH('דיווח פרטני'!C1685,גיליון3!$U$13:$X$13,0)))</f>
        <v xml:space="preserve"> </v>
      </c>
      <c r="I1685" s="15"/>
      <c r="J1685" s="15"/>
    </row>
    <row r="1686" spans="1:10" ht="18" customHeight="1" thickBot="1" x14ac:dyDescent="0.35">
      <c r="A1686" s="15"/>
      <c r="B1686" s="15"/>
      <c r="C1686" s="15"/>
      <c r="D1686" s="15"/>
      <c r="E1686" s="727"/>
      <c r="F1686" s="15"/>
      <c r="G1686" s="15"/>
      <c r="H1686" s="58" t="str">
        <f t="array" ref="H1686">IF(ISERROR(INDEX(גיליון3!$U$14:$X$28,MATCH('דיווח פרטני'!G1686,גיליון3!$T$14:$T$28,0),MATCH('דיווח פרטני'!C1686,גיליון3!$U$13:$X$13,0)))," ",INDEX(גיליון3!$U$14:$X$28,MATCH('דיווח פרטני'!G1686,גיליון3!$T$14:$T$28,0),MATCH('דיווח פרטני'!C1686,גיליון3!$U$13:$X$13,0)))</f>
        <v xml:space="preserve"> </v>
      </c>
      <c r="I1686" s="15"/>
      <c r="J1686" s="15"/>
    </row>
    <row r="1687" spans="1:10" ht="18" customHeight="1" thickBot="1" x14ac:dyDescent="0.35">
      <c r="A1687" s="15"/>
      <c r="B1687" s="15"/>
      <c r="C1687" s="15"/>
      <c r="D1687" s="15"/>
      <c r="E1687" s="727"/>
      <c r="F1687" s="15"/>
      <c r="G1687" s="15"/>
      <c r="H1687" s="58" t="str">
        <f t="array" ref="H1687">IF(ISERROR(INDEX(גיליון3!$U$14:$X$28,MATCH('דיווח פרטני'!G1687,גיליון3!$T$14:$T$28,0),MATCH('דיווח פרטני'!C1687,גיליון3!$U$13:$X$13,0)))," ",INDEX(גיליון3!$U$14:$X$28,MATCH('דיווח פרטני'!G1687,גיליון3!$T$14:$T$28,0),MATCH('דיווח פרטני'!C1687,גיליון3!$U$13:$X$13,0)))</f>
        <v xml:space="preserve"> </v>
      </c>
      <c r="I1687" s="15"/>
      <c r="J1687" s="15"/>
    </row>
    <row r="1688" spans="1:10" ht="18" customHeight="1" thickBot="1" x14ac:dyDescent="0.35">
      <c r="A1688" s="15"/>
      <c r="B1688" s="15"/>
      <c r="C1688" s="15"/>
      <c r="D1688" s="15"/>
      <c r="E1688" s="727"/>
      <c r="F1688" s="15"/>
      <c r="G1688" s="15"/>
      <c r="H1688" s="58" t="str">
        <f t="array" ref="H1688">IF(ISERROR(INDEX(גיליון3!$U$14:$X$28,MATCH('דיווח פרטני'!G1688,גיליון3!$T$14:$T$28,0),MATCH('דיווח פרטני'!C1688,גיליון3!$U$13:$X$13,0)))," ",INDEX(גיליון3!$U$14:$X$28,MATCH('דיווח פרטני'!G1688,גיליון3!$T$14:$T$28,0),MATCH('דיווח פרטני'!C1688,גיליון3!$U$13:$X$13,0)))</f>
        <v xml:space="preserve"> </v>
      </c>
      <c r="I1688" s="15"/>
      <c r="J1688" s="15"/>
    </row>
    <row r="1689" spans="1:10" ht="18" customHeight="1" thickBot="1" x14ac:dyDescent="0.35">
      <c r="A1689" s="15"/>
      <c r="B1689" s="15"/>
      <c r="C1689" s="15"/>
      <c r="D1689" s="15"/>
      <c r="E1689" s="727"/>
      <c r="F1689" s="15"/>
      <c r="G1689" s="15"/>
      <c r="H1689" s="58" t="str">
        <f t="array" ref="H1689">IF(ISERROR(INDEX(גיליון3!$U$14:$X$28,MATCH('דיווח פרטני'!G1689,גיליון3!$T$14:$T$28,0),MATCH('דיווח פרטני'!C1689,גיליון3!$U$13:$X$13,0)))," ",INDEX(גיליון3!$U$14:$X$28,MATCH('דיווח פרטני'!G1689,גיליון3!$T$14:$T$28,0),MATCH('דיווח פרטני'!C1689,גיליון3!$U$13:$X$13,0)))</f>
        <v xml:space="preserve"> </v>
      </c>
      <c r="I1689" s="15"/>
      <c r="J1689" s="15"/>
    </row>
    <row r="1690" spans="1:10" ht="18" customHeight="1" thickBot="1" x14ac:dyDescent="0.35">
      <c r="A1690" s="15"/>
      <c r="B1690" s="15"/>
      <c r="C1690" s="15"/>
      <c r="D1690" s="15"/>
      <c r="E1690" s="727"/>
      <c r="F1690" s="15"/>
      <c r="G1690" s="15"/>
      <c r="H1690" s="58" t="str">
        <f t="array" ref="H1690">IF(ISERROR(INDEX(גיליון3!$U$14:$X$28,MATCH('דיווח פרטני'!G1690,גיליון3!$T$14:$T$28,0),MATCH('דיווח פרטני'!C1690,גיליון3!$U$13:$X$13,0)))," ",INDEX(גיליון3!$U$14:$X$28,MATCH('דיווח פרטני'!G1690,גיליון3!$T$14:$T$28,0),MATCH('דיווח פרטני'!C1690,גיליון3!$U$13:$X$13,0)))</f>
        <v xml:space="preserve"> </v>
      </c>
      <c r="I1690" s="15"/>
      <c r="J1690" s="15"/>
    </row>
    <row r="1691" spans="1:10" ht="18" customHeight="1" thickBot="1" x14ac:dyDescent="0.35">
      <c r="A1691" s="15"/>
      <c r="B1691" s="15"/>
      <c r="C1691" s="15"/>
      <c r="D1691" s="15"/>
      <c r="E1691" s="727"/>
      <c r="F1691" s="15"/>
      <c r="G1691" s="15"/>
      <c r="H1691" s="58" t="str">
        <f t="array" ref="H1691">IF(ISERROR(INDEX(גיליון3!$U$14:$X$28,MATCH('דיווח פרטני'!G1691,גיליון3!$T$14:$T$28,0),MATCH('דיווח פרטני'!C1691,גיליון3!$U$13:$X$13,0)))," ",INDEX(גיליון3!$U$14:$X$28,MATCH('דיווח פרטני'!G1691,גיליון3!$T$14:$T$28,0),MATCH('דיווח פרטני'!C1691,גיליון3!$U$13:$X$13,0)))</f>
        <v xml:space="preserve"> </v>
      </c>
      <c r="I1691" s="15"/>
      <c r="J1691" s="15"/>
    </row>
    <row r="1692" spans="1:10" ht="18" customHeight="1" thickBot="1" x14ac:dyDescent="0.35">
      <c r="A1692" s="15"/>
      <c r="B1692" s="15"/>
      <c r="C1692" s="15"/>
      <c r="D1692" s="15"/>
      <c r="E1692" s="727"/>
      <c r="F1692" s="15"/>
      <c r="G1692" s="15"/>
      <c r="H1692" s="58" t="str">
        <f t="array" ref="H1692">IF(ISERROR(INDEX(גיליון3!$U$14:$X$28,MATCH('דיווח פרטני'!G1692,גיליון3!$T$14:$T$28,0),MATCH('דיווח פרטני'!C1692,גיליון3!$U$13:$X$13,0)))," ",INDEX(גיליון3!$U$14:$X$28,MATCH('דיווח פרטני'!G1692,גיליון3!$T$14:$T$28,0),MATCH('דיווח פרטני'!C1692,גיליון3!$U$13:$X$13,0)))</f>
        <v xml:space="preserve"> </v>
      </c>
      <c r="I1692" s="15"/>
      <c r="J1692" s="15"/>
    </row>
    <row r="1693" spans="1:10" ht="18" customHeight="1" thickBot="1" x14ac:dyDescent="0.35">
      <c r="A1693" s="15"/>
      <c r="B1693" s="15"/>
      <c r="C1693" s="15"/>
      <c r="D1693" s="15"/>
      <c r="E1693" s="727"/>
      <c r="F1693" s="15"/>
      <c r="G1693" s="15"/>
      <c r="H1693" s="58" t="str">
        <f t="array" ref="H1693">IF(ISERROR(INDEX(גיליון3!$U$14:$X$28,MATCH('דיווח פרטני'!G1693,גיליון3!$T$14:$T$28,0),MATCH('דיווח פרטני'!C1693,גיליון3!$U$13:$X$13,0)))," ",INDEX(גיליון3!$U$14:$X$28,MATCH('דיווח פרטני'!G1693,גיליון3!$T$14:$T$28,0),MATCH('דיווח פרטני'!C1693,גיליון3!$U$13:$X$13,0)))</f>
        <v xml:space="preserve"> </v>
      </c>
      <c r="I1693" s="15"/>
      <c r="J1693" s="15"/>
    </row>
    <row r="1694" spans="1:10" ht="18" customHeight="1" thickBot="1" x14ac:dyDescent="0.35">
      <c r="A1694" s="15"/>
      <c r="B1694" s="15"/>
      <c r="C1694" s="15"/>
      <c r="D1694" s="15"/>
      <c r="E1694" s="727"/>
      <c r="F1694" s="15"/>
      <c r="G1694" s="15"/>
      <c r="H1694" s="58" t="str">
        <f t="array" ref="H1694">IF(ISERROR(INDEX(גיליון3!$U$14:$X$28,MATCH('דיווח פרטני'!G1694,גיליון3!$T$14:$T$28,0),MATCH('דיווח פרטני'!C1694,גיליון3!$U$13:$X$13,0)))," ",INDEX(גיליון3!$U$14:$X$28,MATCH('דיווח פרטני'!G1694,גיליון3!$T$14:$T$28,0),MATCH('דיווח פרטני'!C1694,גיליון3!$U$13:$X$13,0)))</f>
        <v xml:space="preserve"> </v>
      </c>
      <c r="I1694" s="15"/>
      <c r="J1694" s="15"/>
    </row>
    <row r="1695" spans="1:10" ht="18" customHeight="1" thickBot="1" x14ac:dyDescent="0.35">
      <c r="A1695" s="15"/>
      <c r="B1695" s="15"/>
      <c r="C1695" s="15"/>
      <c r="D1695" s="15"/>
      <c r="E1695" s="727"/>
      <c r="F1695" s="15"/>
      <c r="G1695" s="15"/>
      <c r="H1695" s="58" t="str">
        <f t="array" ref="H1695">IF(ISERROR(INDEX(גיליון3!$U$14:$X$28,MATCH('דיווח פרטני'!G1695,גיליון3!$T$14:$T$28,0),MATCH('דיווח פרטני'!C1695,גיליון3!$U$13:$X$13,0)))," ",INDEX(גיליון3!$U$14:$X$28,MATCH('דיווח פרטני'!G1695,גיליון3!$T$14:$T$28,0),MATCH('דיווח פרטני'!C1695,גיליון3!$U$13:$X$13,0)))</f>
        <v xml:space="preserve"> </v>
      </c>
      <c r="I1695" s="15"/>
      <c r="J1695" s="15"/>
    </row>
    <row r="1696" spans="1:10" ht="18" customHeight="1" thickBot="1" x14ac:dyDescent="0.35">
      <c r="A1696" s="15"/>
      <c r="B1696" s="15"/>
      <c r="C1696" s="15"/>
      <c r="D1696" s="15"/>
      <c r="E1696" s="727"/>
      <c r="F1696" s="15"/>
      <c r="G1696" s="15"/>
      <c r="H1696" s="58" t="str">
        <f t="array" ref="H1696">IF(ISERROR(INDEX(גיליון3!$U$14:$X$28,MATCH('דיווח פרטני'!G1696,גיליון3!$T$14:$T$28,0),MATCH('דיווח פרטני'!C1696,גיליון3!$U$13:$X$13,0)))," ",INDEX(גיליון3!$U$14:$X$28,MATCH('דיווח פרטני'!G1696,גיליון3!$T$14:$T$28,0),MATCH('דיווח פרטני'!C1696,גיליון3!$U$13:$X$13,0)))</f>
        <v xml:space="preserve"> </v>
      </c>
      <c r="I1696" s="15"/>
      <c r="J1696" s="15"/>
    </row>
    <row r="1697" spans="1:10" ht="18" customHeight="1" thickBot="1" x14ac:dyDescent="0.35">
      <c r="A1697" s="15"/>
      <c r="B1697" s="15"/>
      <c r="C1697" s="15"/>
      <c r="D1697" s="15"/>
      <c r="E1697" s="727"/>
      <c r="F1697" s="15"/>
      <c r="G1697" s="15"/>
      <c r="H1697" s="58" t="str">
        <f t="array" ref="H1697">IF(ISERROR(INDEX(גיליון3!$U$14:$X$28,MATCH('דיווח פרטני'!G1697,גיליון3!$T$14:$T$28,0),MATCH('דיווח פרטני'!C1697,גיליון3!$U$13:$X$13,0)))," ",INDEX(גיליון3!$U$14:$X$28,MATCH('דיווח פרטני'!G1697,גיליון3!$T$14:$T$28,0),MATCH('דיווח פרטני'!C1697,גיליון3!$U$13:$X$13,0)))</f>
        <v xml:space="preserve"> </v>
      </c>
      <c r="I1697" s="15"/>
      <c r="J1697" s="15"/>
    </row>
    <row r="1698" spans="1:10" ht="18" customHeight="1" thickBot="1" x14ac:dyDescent="0.35">
      <c r="A1698" s="15"/>
      <c r="B1698" s="15"/>
      <c r="C1698" s="15"/>
      <c r="D1698" s="15"/>
      <c r="E1698" s="727"/>
      <c r="F1698" s="15"/>
      <c r="G1698" s="15"/>
      <c r="H1698" s="58" t="str">
        <f t="array" ref="H1698">IF(ISERROR(INDEX(גיליון3!$U$14:$X$28,MATCH('דיווח פרטני'!G1698,גיליון3!$T$14:$T$28,0),MATCH('דיווח פרטני'!C1698,גיליון3!$U$13:$X$13,0)))," ",INDEX(גיליון3!$U$14:$X$28,MATCH('דיווח פרטני'!G1698,גיליון3!$T$14:$T$28,0),MATCH('דיווח פרטני'!C1698,גיליון3!$U$13:$X$13,0)))</f>
        <v xml:space="preserve"> </v>
      </c>
      <c r="I1698" s="15"/>
      <c r="J1698" s="15"/>
    </row>
    <row r="1699" spans="1:10" ht="18" customHeight="1" thickBot="1" x14ac:dyDescent="0.35">
      <c r="A1699" s="15"/>
      <c r="B1699" s="15"/>
      <c r="C1699" s="15"/>
      <c r="D1699" s="15"/>
      <c r="E1699" s="727"/>
      <c r="F1699" s="15"/>
      <c r="G1699" s="15"/>
      <c r="H1699" s="58" t="str">
        <f t="array" ref="H1699">IF(ISERROR(INDEX(גיליון3!$U$14:$X$28,MATCH('דיווח פרטני'!G1699,גיליון3!$T$14:$T$28,0),MATCH('דיווח פרטני'!C1699,גיליון3!$U$13:$X$13,0)))," ",INDEX(גיליון3!$U$14:$X$28,MATCH('דיווח פרטני'!G1699,גיליון3!$T$14:$T$28,0),MATCH('דיווח פרטני'!C1699,גיליון3!$U$13:$X$13,0)))</f>
        <v xml:space="preserve"> </v>
      </c>
      <c r="I1699" s="15"/>
      <c r="J1699" s="15"/>
    </row>
    <row r="1700" spans="1:10" ht="18" customHeight="1" thickBot="1" x14ac:dyDescent="0.35">
      <c r="A1700" s="15"/>
      <c r="B1700" s="15"/>
      <c r="C1700" s="15"/>
      <c r="D1700" s="15"/>
      <c r="E1700" s="727"/>
      <c r="F1700" s="15"/>
      <c r="G1700" s="15"/>
      <c r="H1700" s="58" t="str">
        <f t="array" ref="H1700">IF(ISERROR(INDEX(גיליון3!$U$14:$X$28,MATCH('דיווח פרטני'!G1700,גיליון3!$T$14:$T$28,0),MATCH('דיווח פרטני'!C1700,גיליון3!$U$13:$X$13,0)))," ",INDEX(גיליון3!$U$14:$X$28,MATCH('דיווח פרטני'!G1700,גיליון3!$T$14:$T$28,0),MATCH('דיווח פרטני'!C1700,גיליון3!$U$13:$X$13,0)))</f>
        <v xml:space="preserve"> </v>
      </c>
      <c r="I1700" s="15"/>
      <c r="J1700" s="15"/>
    </row>
    <row r="1701" spans="1:10" ht="18" customHeight="1" thickBot="1" x14ac:dyDescent="0.35">
      <c r="A1701" s="15"/>
      <c r="B1701" s="15"/>
      <c r="C1701" s="15"/>
      <c r="D1701" s="15"/>
      <c r="E1701" s="727"/>
      <c r="F1701" s="15"/>
      <c r="G1701" s="15"/>
      <c r="H1701" s="58" t="str">
        <f t="array" ref="H1701">IF(ISERROR(INDEX(גיליון3!$U$14:$X$28,MATCH('דיווח פרטני'!G1701,גיליון3!$T$14:$T$28,0),MATCH('דיווח פרטני'!C1701,גיליון3!$U$13:$X$13,0)))," ",INDEX(גיליון3!$U$14:$X$28,MATCH('דיווח פרטני'!G1701,גיליון3!$T$14:$T$28,0),MATCH('דיווח פרטני'!C1701,גיליון3!$U$13:$X$13,0)))</f>
        <v xml:space="preserve"> </v>
      </c>
      <c r="I1701" s="15"/>
      <c r="J1701" s="15"/>
    </row>
    <row r="1702" spans="1:10" ht="18" customHeight="1" thickBot="1" x14ac:dyDescent="0.35">
      <c r="A1702" s="15"/>
      <c r="B1702" s="15"/>
      <c r="C1702" s="15"/>
      <c r="D1702" s="15"/>
      <c r="E1702" s="727"/>
      <c r="F1702" s="15"/>
      <c r="G1702" s="15"/>
      <c r="H1702" s="58" t="str">
        <f t="array" ref="H1702">IF(ISERROR(INDEX(גיליון3!$U$14:$X$28,MATCH('דיווח פרטני'!G1702,גיליון3!$T$14:$T$28,0),MATCH('דיווח פרטני'!C1702,גיליון3!$U$13:$X$13,0)))," ",INDEX(גיליון3!$U$14:$X$28,MATCH('דיווח פרטני'!G1702,גיליון3!$T$14:$T$28,0),MATCH('דיווח פרטני'!C1702,גיליון3!$U$13:$X$13,0)))</f>
        <v xml:space="preserve"> </v>
      </c>
      <c r="I1702" s="15"/>
      <c r="J1702" s="15"/>
    </row>
    <row r="1703" spans="1:10" ht="18" customHeight="1" thickBot="1" x14ac:dyDescent="0.35">
      <c r="A1703" s="15"/>
      <c r="B1703" s="15"/>
      <c r="C1703" s="15"/>
      <c r="D1703" s="15"/>
      <c r="E1703" s="727"/>
      <c r="F1703" s="15"/>
      <c r="G1703" s="15"/>
      <c r="H1703" s="58" t="str">
        <f t="array" ref="H1703">IF(ISERROR(INDEX(גיליון3!$U$14:$X$28,MATCH('דיווח פרטני'!G1703,גיליון3!$T$14:$T$28,0),MATCH('דיווח פרטני'!C1703,גיליון3!$U$13:$X$13,0)))," ",INDEX(גיליון3!$U$14:$X$28,MATCH('דיווח פרטני'!G1703,גיליון3!$T$14:$T$28,0),MATCH('דיווח פרטני'!C1703,גיליון3!$U$13:$X$13,0)))</f>
        <v xml:space="preserve"> </v>
      </c>
      <c r="I1703" s="15"/>
      <c r="J1703" s="15"/>
    </row>
    <row r="1704" spans="1:10" ht="18" customHeight="1" thickBot="1" x14ac:dyDescent="0.35">
      <c r="A1704" s="15"/>
      <c r="B1704" s="15"/>
      <c r="C1704" s="15"/>
      <c r="D1704" s="15"/>
      <c r="E1704" s="727"/>
      <c r="F1704" s="15"/>
      <c r="G1704" s="15"/>
      <c r="H1704" s="58" t="str">
        <f t="array" ref="H1704">IF(ISERROR(INDEX(גיליון3!$U$14:$X$28,MATCH('דיווח פרטני'!G1704,גיליון3!$T$14:$T$28,0),MATCH('דיווח פרטני'!C1704,גיליון3!$U$13:$X$13,0)))," ",INDEX(גיליון3!$U$14:$X$28,MATCH('דיווח פרטני'!G1704,גיליון3!$T$14:$T$28,0),MATCH('דיווח פרטני'!C1704,גיליון3!$U$13:$X$13,0)))</f>
        <v xml:space="preserve"> </v>
      </c>
      <c r="I1704" s="15"/>
      <c r="J1704" s="15"/>
    </row>
    <row r="1705" spans="1:10" ht="18" customHeight="1" thickBot="1" x14ac:dyDescent="0.35">
      <c r="A1705" s="15"/>
      <c r="B1705" s="15"/>
      <c r="C1705" s="15"/>
      <c r="D1705" s="15"/>
      <c r="E1705" s="727"/>
      <c r="F1705" s="15"/>
      <c r="G1705" s="15"/>
      <c r="H1705" s="58" t="str">
        <f t="array" ref="H1705">IF(ISERROR(INDEX(גיליון3!$U$14:$X$28,MATCH('דיווח פרטני'!G1705,גיליון3!$T$14:$T$28,0),MATCH('דיווח פרטני'!C1705,גיליון3!$U$13:$X$13,0)))," ",INDEX(גיליון3!$U$14:$X$28,MATCH('דיווח פרטני'!G1705,גיליון3!$T$14:$T$28,0),MATCH('דיווח פרטני'!C1705,גיליון3!$U$13:$X$13,0)))</f>
        <v xml:space="preserve"> </v>
      </c>
      <c r="I1705" s="15"/>
      <c r="J1705" s="15"/>
    </row>
    <row r="1706" spans="1:10" ht="18" customHeight="1" thickBot="1" x14ac:dyDescent="0.35">
      <c r="A1706" s="15"/>
      <c r="B1706" s="15"/>
      <c r="C1706" s="15"/>
      <c r="D1706" s="15"/>
      <c r="E1706" s="727"/>
      <c r="F1706" s="15"/>
      <c r="G1706" s="15"/>
      <c r="H1706" s="58" t="str">
        <f t="array" ref="H1706">IF(ISERROR(INDEX(גיליון3!$U$14:$X$28,MATCH('דיווח פרטני'!G1706,גיליון3!$T$14:$T$28,0),MATCH('דיווח פרטני'!C1706,גיליון3!$U$13:$X$13,0)))," ",INDEX(גיליון3!$U$14:$X$28,MATCH('דיווח פרטני'!G1706,גיליון3!$T$14:$T$28,0),MATCH('דיווח פרטני'!C1706,גיליון3!$U$13:$X$13,0)))</f>
        <v xml:space="preserve"> </v>
      </c>
      <c r="I1706" s="15"/>
      <c r="J1706" s="15"/>
    </row>
    <row r="1707" spans="1:10" ht="18" customHeight="1" thickBot="1" x14ac:dyDescent="0.35">
      <c r="A1707" s="15"/>
      <c r="B1707" s="15"/>
      <c r="C1707" s="15"/>
      <c r="D1707" s="15"/>
      <c r="E1707" s="727"/>
      <c r="F1707" s="15"/>
      <c r="G1707" s="15"/>
      <c r="H1707" s="58" t="str">
        <f t="array" ref="H1707">IF(ISERROR(INDEX(גיליון3!$U$14:$X$28,MATCH('דיווח פרטני'!G1707,גיליון3!$T$14:$T$28,0),MATCH('דיווח פרטני'!C1707,גיליון3!$U$13:$X$13,0)))," ",INDEX(גיליון3!$U$14:$X$28,MATCH('דיווח פרטני'!G1707,גיליון3!$T$14:$T$28,0),MATCH('דיווח פרטני'!C1707,גיליון3!$U$13:$X$13,0)))</f>
        <v xml:space="preserve"> </v>
      </c>
      <c r="I1707" s="15"/>
      <c r="J1707" s="15"/>
    </row>
    <row r="1708" spans="1:10" ht="18" customHeight="1" thickBot="1" x14ac:dyDescent="0.35">
      <c r="A1708" s="15"/>
      <c r="B1708" s="15"/>
      <c r="C1708" s="15"/>
      <c r="D1708" s="15"/>
      <c r="E1708" s="727"/>
      <c r="F1708" s="15"/>
      <c r="G1708" s="15"/>
      <c r="H1708" s="58" t="str">
        <f t="array" ref="H1708">IF(ISERROR(INDEX(גיליון3!$U$14:$X$28,MATCH('דיווח פרטני'!G1708,גיליון3!$T$14:$T$28,0),MATCH('דיווח פרטני'!C1708,גיליון3!$U$13:$X$13,0)))," ",INDEX(גיליון3!$U$14:$X$28,MATCH('דיווח פרטני'!G1708,גיליון3!$T$14:$T$28,0),MATCH('דיווח פרטני'!C1708,גיליון3!$U$13:$X$13,0)))</f>
        <v xml:space="preserve"> </v>
      </c>
      <c r="I1708" s="15"/>
      <c r="J1708" s="15"/>
    </row>
    <row r="1709" spans="1:10" ht="18" customHeight="1" thickBot="1" x14ac:dyDescent="0.35">
      <c r="A1709" s="15"/>
      <c r="B1709" s="15"/>
      <c r="C1709" s="15"/>
      <c r="D1709" s="15"/>
      <c r="E1709" s="727"/>
      <c r="F1709" s="15"/>
      <c r="G1709" s="15"/>
      <c r="H1709" s="58" t="str">
        <f t="array" ref="H1709">IF(ISERROR(INDEX(גיליון3!$U$14:$X$28,MATCH('דיווח פרטני'!G1709,גיליון3!$T$14:$T$28,0),MATCH('דיווח פרטני'!C1709,גיליון3!$U$13:$X$13,0)))," ",INDEX(גיליון3!$U$14:$X$28,MATCH('דיווח פרטני'!G1709,גיליון3!$T$14:$T$28,0),MATCH('דיווח פרטני'!C1709,גיליון3!$U$13:$X$13,0)))</f>
        <v xml:space="preserve"> </v>
      </c>
      <c r="I1709" s="15"/>
      <c r="J1709" s="15"/>
    </row>
    <row r="1710" spans="1:10" ht="18" customHeight="1" thickBot="1" x14ac:dyDescent="0.35">
      <c r="A1710" s="15"/>
      <c r="B1710" s="15"/>
      <c r="C1710" s="15"/>
      <c r="D1710" s="15"/>
      <c r="E1710" s="727"/>
      <c r="F1710" s="15"/>
      <c r="G1710" s="15"/>
      <c r="H1710" s="58" t="str">
        <f t="array" ref="H1710">IF(ISERROR(INDEX(גיליון3!$U$14:$X$28,MATCH('דיווח פרטני'!G1710,גיליון3!$T$14:$T$28,0),MATCH('דיווח פרטני'!C1710,גיליון3!$U$13:$X$13,0)))," ",INDEX(גיליון3!$U$14:$X$28,MATCH('דיווח פרטני'!G1710,גיליון3!$T$14:$T$28,0),MATCH('דיווח פרטני'!C1710,גיליון3!$U$13:$X$13,0)))</f>
        <v xml:space="preserve"> </v>
      </c>
      <c r="I1710" s="15"/>
      <c r="J1710" s="15"/>
    </row>
    <row r="1711" spans="1:10" ht="18" customHeight="1" thickBot="1" x14ac:dyDescent="0.35">
      <c r="A1711" s="15"/>
      <c r="B1711" s="15"/>
      <c r="C1711" s="15"/>
      <c r="D1711" s="15"/>
      <c r="E1711" s="727"/>
      <c r="F1711" s="15"/>
      <c r="G1711" s="15"/>
      <c r="H1711" s="58" t="str">
        <f t="array" ref="H1711">IF(ISERROR(INDEX(גיליון3!$U$14:$X$28,MATCH('דיווח פרטני'!G1711,גיליון3!$T$14:$T$28,0),MATCH('דיווח פרטני'!C1711,גיליון3!$U$13:$X$13,0)))," ",INDEX(גיליון3!$U$14:$X$28,MATCH('דיווח פרטני'!G1711,גיליון3!$T$14:$T$28,0),MATCH('דיווח פרטני'!C1711,גיליון3!$U$13:$X$13,0)))</f>
        <v xml:space="preserve"> </v>
      </c>
      <c r="I1711" s="15"/>
      <c r="J1711" s="15"/>
    </row>
    <row r="1712" spans="1:10" ht="18" customHeight="1" thickBot="1" x14ac:dyDescent="0.35">
      <c r="A1712" s="15"/>
      <c r="B1712" s="15"/>
      <c r="C1712" s="15"/>
      <c r="D1712" s="15"/>
      <c r="E1712" s="727"/>
      <c r="F1712" s="15"/>
      <c r="G1712" s="15"/>
      <c r="H1712" s="58" t="str">
        <f t="array" ref="H1712">IF(ISERROR(INDEX(גיליון3!$U$14:$X$28,MATCH('דיווח פרטני'!G1712,גיליון3!$T$14:$T$28,0),MATCH('דיווח פרטני'!C1712,גיליון3!$U$13:$X$13,0)))," ",INDEX(גיליון3!$U$14:$X$28,MATCH('דיווח פרטני'!G1712,גיליון3!$T$14:$T$28,0),MATCH('דיווח פרטני'!C1712,גיליון3!$U$13:$X$13,0)))</f>
        <v xml:space="preserve"> </v>
      </c>
      <c r="I1712" s="15"/>
      <c r="J1712" s="15"/>
    </row>
    <row r="1713" spans="1:10" ht="18" customHeight="1" thickBot="1" x14ac:dyDescent="0.35">
      <c r="A1713" s="15"/>
      <c r="B1713" s="15"/>
      <c r="C1713" s="15"/>
      <c r="D1713" s="15"/>
      <c r="E1713" s="727"/>
      <c r="F1713" s="15"/>
      <c r="G1713" s="15"/>
      <c r="H1713" s="58" t="str">
        <f t="array" ref="H1713">IF(ISERROR(INDEX(גיליון3!$U$14:$X$28,MATCH('דיווח פרטני'!G1713,גיליון3!$T$14:$T$28,0),MATCH('דיווח פרטני'!C1713,גיליון3!$U$13:$X$13,0)))," ",INDEX(גיליון3!$U$14:$X$28,MATCH('דיווח פרטני'!G1713,גיליון3!$T$14:$T$28,0),MATCH('דיווח פרטני'!C1713,גיליון3!$U$13:$X$13,0)))</f>
        <v xml:space="preserve"> </v>
      </c>
      <c r="I1713" s="15"/>
      <c r="J1713" s="15"/>
    </row>
    <row r="1714" spans="1:10" ht="18" customHeight="1" thickBot="1" x14ac:dyDescent="0.35">
      <c r="A1714" s="15"/>
      <c r="B1714" s="15"/>
      <c r="C1714" s="15"/>
      <c r="D1714" s="15"/>
      <c r="E1714" s="727"/>
      <c r="F1714" s="15"/>
      <c r="G1714" s="15"/>
      <c r="H1714" s="58" t="str">
        <f t="array" ref="H1714">IF(ISERROR(INDEX(גיליון3!$U$14:$X$28,MATCH('דיווח פרטני'!G1714,גיליון3!$T$14:$T$28,0),MATCH('דיווח פרטני'!C1714,גיליון3!$U$13:$X$13,0)))," ",INDEX(גיליון3!$U$14:$X$28,MATCH('דיווח פרטני'!G1714,גיליון3!$T$14:$T$28,0),MATCH('דיווח פרטני'!C1714,גיליון3!$U$13:$X$13,0)))</f>
        <v xml:space="preserve"> </v>
      </c>
      <c r="I1714" s="15"/>
      <c r="J1714" s="15"/>
    </row>
    <row r="1715" spans="1:10" ht="18" customHeight="1" thickBot="1" x14ac:dyDescent="0.35">
      <c r="A1715" s="15"/>
      <c r="B1715" s="15"/>
      <c r="C1715" s="15"/>
      <c r="D1715" s="15"/>
      <c r="E1715" s="727"/>
      <c r="F1715" s="15"/>
      <c r="G1715" s="15"/>
      <c r="H1715" s="58" t="str">
        <f t="array" ref="H1715">IF(ISERROR(INDEX(גיליון3!$U$14:$X$28,MATCH('דיווח פרטני'!G1715,גיליון3!$T$14:$T$28,0),MATCH('דיווח פרטני'!C1715,גיליון3!$U$13:$X$13,0)))," ",INDEX(גיליון3!$U$14:$X$28,MATCH('דיווח פרטני'!G1715,גיליון3!$T$14:$T$28,0),MATCH('דיווח פרטני'!C1715,גיליון3!$U$13:$X$13,0)))</f>
        <v xml:space="preserve"> </v>
      </c>
      <c r="I1715" s="15"/>
      <c r="J1715" s="15"/>
    </row>
    <row r="1716" spans="1:10" ht="18" customHeight="1" thickBot="1" x14ac:dyDescent="0.35">
      <c r="A1716" s="15"/>
      <c r="B1716" s="15"/>
      <c r="C1716" s="15"/>
      <c r="D1716" s="15"/>
      <c r="E1716" s="727"/>
      <c r="F1716" s="15"/>
      <c r="G1716" s="15"/>
      <c r="H1716" s="58" t="str">
        <f t="array" ref="H1716">IF(ISERROR(INDEX(גיליון3!$U$14:$X$28,MATCH('דיווח פרטני'!G1716,גיליון3!$T$14:$T$28,0),MATCH('דיווח פרטני'!C1716,גיליון3!$U$13:$X$13,0)))," ",INDEX(גיליון3!$U$14:$X$28,MATCH('דיווח פרטני'!G1716,גיליון3!$T$14:$T$28,0),MATCH('דיווח פרטני'!C1716,גיליון3!$U$13:$X$13,0)))</f>
        <v xml:space="preserve"> </v>
      </c>
      <c r="I1716" s="15"/>
      <c r="J1716" s="15"/>
    </row>
    <row r="1717" spans="1:10" ht="18" customHeight="1" thickBot="1" x14ac:dyDescent="0.35">
      <c r="A1717" s="15"/>
      <c r="B1717" s="15"/>
      <c r="C1717" s="15"/>
      <c r="D1717" s="15"/>
      <c r="E1717" s="727"/>
      <c r="F1717" s="15"/>
      <c r="G1717" s="15"/>
      <c r="H1717" s="58" t="str">
        <f t="array" ref="H1717">IF(ISERROR(INDEX(גיליון3!$U$14:$X$28,MATCH('דיווח פרטני'!G1717,גיליון3!$T$14:$T$28,0),MATCH('דיווח פרטני'!C1717,גיליון3!$U$13:$X$13,0)))," ",INDEX(גיליון3!$U$14:$X$28,MATCH('דיווח פרטני'!G1717,גיליון3!$T$14:$T$28,0),MATCH('דיווח פרטני'!C1717,גיליון3!$U$13:$X$13,0)))</f>
        <v xml:space="preserve"> </v>
      </c>
      <c r="I1717" s="15"/>
      <c r="J1717" s="15"/>
    </row>
    <row r="1718" spans="1:10" ht="18" customHeight="1" thickBot="1" x14ac:dyDescent="0.35">
      <c r="A1718" s="15"/>
      <c r="B1718" s="15"/>
      <c r="C1718" s="15"/>
      <c r="D1718" s="15"/>
      <c r="E1718" s="727"/>
      <c r="F1718" s="15"/>
      <c r="G1718" s="15"/>
      <c r="H1718" s="58" t="str">
        <f t="array" ref="H1718">IF(ISERROR(INDEX(גיליון3!$U$14:$X$28,MATCH('דיווח פרטני'!G1718,גיליון3!$T$14:$T$28,0),MATCH('דיווח פרטני'!C1718,גיליון3!$U$13:$X$13,0)))," ",INDEX(גיליון3!$U$14:$X$28,MATCH('דיווח פרטני'!G1718,גיליון3!$T$14:$T$28,0),MATCH('דיווח פרטני'!C1718,גיליון3!$U$13:$X$13,0)))</f>
        <v xml:space="preserve"> </v>
      </c>
      <c r="I1718" s="15"/>
      <c r="J1718" s="15"/>
    </row>
    <row r="1719" spans="1:10" ht="18" customHeight="1" thickBot="1" x14ac:dyDescent="0.35">
      <c r="A1719" s="15"/>
      <c r="B1719" s="15"/>
      <c r="C1719" s="15"/>
      <c r="D1719" s="15"/>
      <c r="E1719" s="727"/>
      <c r="F1719" s="15"/>
      <c r="G1719" s="15"/>
      <c r="H1719" s="58" t="str">
        <f t="array" ref="H1719">IF(ISERROR(INDEX(גיליון3!$U$14:$X$28,MATCH('דיווח פרטני'!G1719,גיליון3!$T$14:$T$28,0),MATCH('דיווח פרטני'!C1719,גיליון3!$U$13:$X$13,0)))," ",INDEX(גיליון3!$U$14:$X$28,MATCH('דיווח פרטני'!G1719,גיליון3!$T$14:$T$28,0),MATCH('דיווח פרטני'!C1719,גיליון3!$U$13:$X$13,0)))</f>
        <v xml:space="preserve"> </v>
      </c>
      <c r="I1719" s="15"/>
      <c r="J1719" s="15"/>
    </row>
    <row r="1720" spans="1:10" ht="18" customHeight="1" thickBot="1" x14ac:dyDescent="0.35">
      <c r="A1720" s="15"/>
      <c r="B1720" s="15"/>
      <c r="C1720" s="15"/>
      <c r="D1720" s="15"/>
      <c r="E1720" s="727"/>
      <c r="F1720" s="15"/>
      <c r="G1720" s="15"/>
      <c r="H1720" s="58" t="str">
        <f t="array" ref="H1720">IF(ISERROR(INDEX(גיליון3!$U$14:$X$28,MATCH('דיווח פרטני'!G1720,גיליון3!$T$14:$T$28,0),MATCH('דיווח פרטני'!C1720,גיליון3!$U$13:$X$13,0)))," ",INDEX(גיליון3!$U$14:$X$28,MATCH('דיווח פרטני'!G1720,גיליון3!$T$14:$T$28,0),MATCH('דיווח פרטני'!C1720,גיליון3!$U$13:$X$13,0)))</f>
        <v xml:space="preserve"> </v>
      </c>
      <c r="I1720" s="15"/>
      <c r="J1720" s="15"/>
    </row>
    <row r="1721" spans="1:10" ht="18" customHeight="1" thickBot="1" x14ac:dyDescent="0.35">
      <c r="A1721" s="15"/>
      <c r="B1721" s="15"/>
      <c r="C1721" s="15"/>
      <c r="D1721" s="15"/>
      <c r="E1721" s="727"/>
      <c r="F1721" s="15"/>
      <c r="G1721" s="15"/>
      <c r="H1721" s="58" t="str">
        <f t="array" ref="H1721">IF(ISERROR(INDEX(גיליון3!$U$14:$X$28,MATCH('דיווח פרטני'!G1721,גיליון3!$T$14:$T$28,0),MATCH('דיווח פרטני'!C1721,גיליון3!$U$13:$X$13,0)))," ",INDEX(גיליון3!$U$14:$X$28,MATCH('דיווח פרטני'!G1721,גיליון3!$T$14:$T$28,0),MATCH('דיווח פרטני'!C1721,גיליון3!$U$13:$X$13,0)))</f>
        <v xml:space="preserve"> </v>
      </c>
      <c r="I1721" s="15"/>
      <c r="J1721" s="15"/>
    </row>
    <row r="1722" spans="1:10" ht="18" customHeight="1" thickBot="1" x14ac:dyDescent="0.35">
      <c r="A1722" s="15"/>
      <c r="B1722" s="15"/>
      <c r="C1722" s="15"/>
      <c r="D1722" s="15"/>
      <c r="E1722" s="727"/>
      <c r="F1722" s="15"/>
      <c r="G1722" s="15"/>
      <c r="H1722" s="58" t="str">
        <f t="array" ref="H1722">IF(ISERROR(INDEX(גיליון3!$U$14:$X$28,MATCH('דיווח פרטני'!G1722,גיליון3!$T$14:$T$28,0),MATCH('דיווח פרטני'!C1722,גיליון3!$U$13:$X$13,0)))," ",INDEX(גיליון3!$U$14:$X$28,MATCH('דיווח פרטני'!G1722,גיליון3!$T$14:$T$28,0),MATCH('דיווח פרטני'!C1722,גיליון3!$U$13:$X$13,0)))</f>
        <v xml:space="preserve"> </v>
      </c>
      <c r="I1722" s="15"/>
      <c r="J1722" s="15"/>
    </row>
    <row r="1723" spans="1:10" ht="18" customHeight="1" thickBot="1" x14ac:dyDescent="0.35">
      <c r="A1723" s="15"/>
      <c r="B1723" s="15"/>
      <c r="C1723" s="15"/>
      <c r="D1723" s="15"/>
      <c r="E1723" s="727"/>
      <c r="F1723" s="15"/>
      <c r="G1723" s="15"/>
      <c r="H1723" s="58" t="str">
        <f t="array" ref="H1723">IF(ISERROR(INDEX(גיליון3!$U$14:$X$28,MATCH('דיווח פרטני'!G1723,גיליון3!$T$14:$T$28,0),MATCH('דיווח פרטני'!C1723,גיליון3!$U$13:$X$13,0)))," ",INDEX(גיליון3!$U$14:$X$28,MATCH('דיווח פרטני'!G1723,גיליון3!$T$14:$T$28,0),MATCH('דיווח פרטני'!C1723,גיליון3!$U$13:$X$13,0)))</f>
        <v xml:space="preserve"> </v>
      </c>
      <c r="I1723" s="15"/>
      <c r="J1723" s="15"/>
    </row>
    <row r="1724" spans="1:10" ht="18" customHeight="1" thickBot="1" x14ac:dyDescent="0.35">
      <c r="A1724" s="15"/>
      <c r="B1724" s="15"/>
      <c r="C1724" s="15"/>
      <c r="D1724" s="15"/>
      <c r="E1724" s="727"/>
      <c r="F1724" s="15"/>
      <c r="G1724" s="15"/>
      <c r="H1724" s="58" t="str">
        <f t="array" ref="H1724">IF(ISERROR(INDEX(גיליון3!$U$14:$X$28,MATCH('דיווח פרטני'!G1724,גיליון3!$T$14:$T$28,0),MATCH('דיווח פרטני'!C1724,גיליון3!$U$13:$X$13,0)))," ",INDEX(גיליון3!$U$14:$X$28,MATCH('דיווח פרטני'!G1724,גיליון3!$T$14:$T$28,0),MATCH('דיווח פרטני'!C1724,גיליון3!$U$13:$X$13,0)))</f>
        <v xml:space="preserve"> </v>
      </c>
      <c r="I1724" s="15"/>
      <c r="J1724" s="15"/>
    </row>
    <row r="1725" spans="1:10" ht="18" customHeight="1" thickBot="1" x14ac:dyDescent="0.35">
      <c r="A1725" s="15"/>
      <c r="B1725" s="15"/>
      <c r="C1725" s="15"/>
      <c r="D1725" s="15"/>
      <c r="E1725" s="727"/>
      <c r="F1725" s="15"/>
      <c r="G1725" s="15"/>
      <c r="H1725" s="58" t="str">
        <f t="array" ref="H1725">IF(ISERROR(INDEX(גיליון3!$U$14:$X$28,MATCH('דיווח פרטני'!G1725,גיליון3!$T$14:$T$28,0),MATCH('דיווח פרטני'!C1725,גיליון3!$U$13:$X$13,0)))," ",INDEX(גיליון3!$U$14:$X$28,MATCH('דיווח פרטני'!G1725,גיליון3!$T$14:$T$28,0),MATCH('דיווח פרטני'!C1725,גיליון3!$U$13:$X$13,0)))</f>
        <v xml:space="preserve"> </v>
      </c>
      <c r="I1725" s="15"/>
      <c r="J1725" s="15"/>
    </row>
    <row r="1726" spans="1:10" ht="18" customHeight="1" thickBot="1" x14ac:dyDescent="0.35">
      <c r="A1726" s="15"/>
      <c r="B1726" s="15"/>
      <c r="C1726" s="15"/>
      <c r="D1726" s="15"/>
      <c r="E1726" s="727"/>
      <c r="F1726" s="15"/>
      <c r="G1726" s="15"/>
      <c r="H1726" s="58" t="str">
        <f t="array" ref="H1726">IF(ISERROR(INDEX(גיליון3!$U$14:$X$28,MATCH('דיווח פרטני'!G1726,גיליון3!$T$14:$T$28,0),MATCH('דיווח פרטני'!C1726,גיליון3!$U$13:$X$13,0)))," ",INDEX(גיליון3!$U$14:$X$28,MATCH('דיווח פרטני'!G1726,גיליון3!$T$14:$T$28,0),MATCH('דיווח פרטני'!C1726,גיליון3!$U$13:$X$13,0)))</f>
        <v xml:space="preserve"> </v>
      </c>
      <c r="I1726" s="15"/>
      <c r="J1726" s="15"/>
    </row>
    <row r="1727" spans="1:10" ht="18" customHeight="1" thickBot="1" x14ac:dyDescent="0.35">
      <c r="A1727" s="15"/>
      <c r="B1727" s="15"/>
      <c r="C1727" s="15"/>
      <c r="D1727" s="15"/>
      <c r="E1727" s="727"/>
      <c r="F1727" s="15"/>
      <c r="G1727" s="15"/>
      <c r="H1727" s="58" t="str">
        <f t="array" ref="H1727">IF(ISERROR(INDEX(גיליון3!$U$14:$X$28,MATCH('דיווח פרטני'!G1727,גיליון3!$T$14:$T$28,0),MATCH('דיווח פרטני'!C1727,גיליון3!$U$13:$X$13,0)))," ",INDEX(גיליון3!$U$14:$X$28,MATCH('דיווח פרטני'!G1727,גיליון3!$T$14:$T$28,0),MATCH('דיווח פרטני'!C1727,גיליון3!$U$13:$X$13,0)))</f>
        <v xml:space="preserve"> </v>
      </c>
      <c r="I1727" s="15"/>
      <c r="J1727" s="15"/>
    </row>
    <row r="1728" spans="1:10" ht="18" customHeight="1" thickBot="1" x14ac:dyDescent="0.35">
      <c r="A1728" s="15"/>
      <c r="B1728" s="15"/>
      <c r="C1728" s="15"/>
      <c r="D1728" s="15"/>
      <c r="E1728" s="727"/>
      <c r="F1728" s="15"/>
      <c r="G1728" s="15"/>
      <c r="H1728" s="58" t="str">
        <f t="array" ref="H1728">IF(ISERROR(INDEX(גיליון3!$U$14:$X$28,MATCH('דיווח פרטני'!G1728,גיליון3!$T$14:$T$28,0),MATCH('דיווח פרטני'!C1728,גיליון3!$U$13:$X$13,0)))," ",INDEX(גיליון3!$U$14:$X$28,MATCH('דיווח פרטני'!G1728,גיליון3!$T$14:$T$28,0),MATCH('דיווח פרטני'!C1728,גיליון3!$U$13:$X$13,0)))</f>
        <v xml:space="preserve"> </v>
      </c>
      <c r="I1728" s="15"/>
      <c r="J1728" s="15"/>
    </row>
    <row r="1729" spans="1:10" ht="18" customHeight="1" thickBot="1" x14ac:dyDescent="0.35">
      <c r="A1729" s="15"/>
      <c r="B1729" s="15"/>
      <c r="C1729" s="15"/>
      <c r="D1729" s="15"/>
      <c r="E1729" s="727"/>
      <c r="F1729" s="15"/>
      <c r="G1729" s="15"/>
      <c r="H1729" s="58" t="str">
        <f t="array" ref="H1729">IF(ISERROR(INDEX(גיליון3!$U$14:$X$28,MATCH('דיווח פרטני'!G1729,גיליון3!$T$14:$T$28,0),MATCH('דיווח פרטני'!C1729,גיליון3!$U$13:$X$13,0)))," ",INDEX(גיליון3!$U$14:$X$28,MATCH('דיווח פרטני'!G1729,גיליון3!$T$14:$T$28,0),MATCH('דיווח פרטני'!C1729,גיליון3!$U$13:$X$13,0)))</f>
        <v xml:space="preserve"> </v>
      </c>
      <c r="I1729" s="15"/>
      <c r="J1729" s="15"/>
    </row>
    <row r="1730" spans="1:10" ht="18" customHeight="1" thickBot="1" x14ac:dyDescent="0.35">
      <c r="A1730" s="15"/>
      <c r="B1730" s="15"/>
      <c r="C1730" s="15"/>
      <c r="D1730" s="15"/>
      <c r="E1730" s="727"/>
      <c r="F1730" s="15"/>
      <c r="G1730" s="15"/>
      <c r="H1730" s="58" t="str">
        <f t="array" ref="H1730">IF(ISERROR(INDEX(גיליון3!$U$14:$X$28,MATCH('דיווח פרטני'!G1730,גיליון3!$T$14:$T$28,0),MATCH('דיווח פרטני'!C1730,גיליון3!$U$13:$X$13,0)))," ",INDEX(גיליון3!$U$14:$X$28,MATCH('דיווח פרטני'!G1730,גיליון3!$T$14:$T$28,0),MATCH('דיווח פרטני'!C1730,גיליון3!$U$13:$X$13,0)))</f>
        <v xml:space="preserve"> </v>
      </c>
      <c r="I1730" s="15"/>
      <c r="J1730" s="15"/>
    </row>
    <row r="1731" spans="1:10" ht="18" customHeight="1" thickBot="1" x14ac:dyDescent="0.35">
      <c r="A1731" s="15"/>
      <c r="B1731" s="15"/>
      <c r="C1731" s="15"/>
      <c r="D1731" s="15"/>
      <c r="E1731" s="727"/>
      <c r="F1731" s="15"/>
      <c r="G1731" s="15"/>
      <c r="H1731" s="58" t="str">
        <f t="array" ref="H1731">IF(ISERROR(INDEX(גיליון3!$U$14:$X$28,MATCH('דיווח פרטני'!G1731,גיליון3!$T$14:$T$28,0),MATCH('דיווח פרטני'!C1731,גיליון3!$U$13:$X$13,0)))," ",INDEX(גיליון3!$U$14:$X$28,MATCH('דיווח פרטני'!G1731,גיליון3!$T$14:$T$28,0),MATCH('דיווח פרטני'!C1731,גיליון3!$U$13:$X$13,0)))</f>
        <v xml:space="preserve"> </v>
      </c>
      <c r="I1731" s="15"/>
      <c r="J1731" s="15"/>
    </row>
    <row r="1732" spans="1:10" ht="18" customHeight="1" thickBot="1" x14ac:dyDescent="0.35">
      <c r="A1732" s="15"/>
      <c r="B1732" s="15"/>
      <c r="C1732" s="15"/>
      <c r="D1732" s="15"/>
      <c r="E1732" s="727"/>
      <c r="F1732" s="15"/>
      <c r="G1732" s="15"/>
      <c r="H1732" s="58" t="str">
        <f t="array" ref="H1732">IF(ISERROR(INDEX(גיליון3!$U$14:$X$28,MATCH('דיווח פרטני'!G1732,גיליון3!$T$14:$T$28,0),MATCH('דיווח פרטני'!C1732,גיליון3!$U$13:$X$13,0)))," ",INDEX(גיליון3!$U$14:$X$28,MATCH('דיווח פרטני'!G1732,גיליון3!$T$14:$T$28,0),MATCH('דיווח פרטני'!C1732,גיליון3!$U$13:$X$13,0)))</f>
        <v xml:space="preserve"> </v>
      </c>
      <c r="I1732" s="15"/>
      <c r="J1732" s="15"/>
    </row>
    <row r="1733" spans="1:10" ht="18" customHeight="1" thickBot="1" x14ac:dyDescent="0.35">
      <c r="A1733" s="15"/>
      <c r="B1733" s="15"/>
      <c r="C1733" s="15"/>
      <c r="D1733" s="15"/>
      <c r="E1733" s="727"/>
      <c r="F1733" s="15"/>
      <c r="G1733" s="15"/>
      <c r="H1733" s="58" t="str">
        <f t="array" ref="H1733">IF(ISERROR(INDEX(גיליון3!$U$14:$X$28,MATCH('דיווח פרטני'!G1733,גיליון3!$T$14:$T$28,0),MATCH('דיווח פרטני'!C1733,גיליון3!$U$13:$X$13,0)))," ",INDEX(גיליון3!$U$14:$X$28,MATCH('דיווח פרטני'!G1733,גיליון3!$T$14:$T$28,0),MATCH('דיווח פרטני'!C1733,גיליון3!$U$13:$X$13,0)))</f>
        <v xml:space="preserve"> </v>
      </c>
      <c r="I1733" s="15"/>
      <c r="J1733" s="15"/>
    </row>
    <row r="1734" spans="1:10" ht="18" customHeight="1" thickBot="1" x14ac:dyDescent="0.35">
      <c r="A1734" s="15"/>
      <c r="B1734" s="15"/>
      <c r="C1734" s="15"/>
      <c r="D1734" s="15"/>
      <c r="E1734" s="727"/>
      <c r="F1734" s="15"/>
      <c r="G1734" s="15"/>
      <c r="H1734" s="58" t="str">
        <f t="array" ref="H1734">IF(ISERROR(INDEX(גיליון3!$U$14:$X$28,MATCH('דיווח פרטני'!G1734,גיליון3!$T$14:$T$28,0),MATCH('דיווח פרטני'!C1734,גיליון3!$U$13:$X$13,0)))," ",INDEX(גיליון3!$U$14:$X$28,MATCH('דיווח פרטני'!G1734,גיליון3!$T$14:$T$28,0),MATCH('דיווח פרטני'!C1734,גיליון3!$U$13:$X$13,0)))</f>
        <v xml:space="preserve"> </v>
      </c>
      <c r="I1734" s="15"/>
      <c r="J1734" s="15"/>
    </row>
    <row r="1735" spans="1:10" ht="18" customHeight="1" thickBot="1" x14ac:dyDescent="0.35">
      <c r="A1735" s="15"/>
      <c r="B1735" s="15"/>
      <c r="C1735" s="15"/>
      <c r="D1735" s="15"/>
      <c r="E1735" s="727"/>
      <c r="F1735" s="15"/>
      <c r="G1735" s="15"/>
      <c r="H1735" s="58" t="str">
        <f t="array" ref="H1735">IF(ISERROR(INDEX(גיליון3!$U$14:$X$28,MATCH('דיווח פרטני'!G1735,גיליון3!$T$14:$T$28,0),MATCH('דיווח פרטני'!C1735,גיליון3!$U$13:$X$13,0)))," ",INDEX(גיליון3!$U$14:$X$28,MATCH('דיווח פרטני'!G1735,גיליון3!$T$14:$T$28,0),MATCH('דיווח פרטני'!C1735,גיליון3!$U$13:$X$13,0)))</f>
        <v xml:space="preserve"> </v>
      </c>
      <c r="I1735" s="15"/>
      <c r="J1735" s="15"/>
    </row>
    <row r="1736" spans="1:10" ht="18" customHeight="1" thickBot="1" x14ac:dyDescent="0.35">
      <c r="A1736" s="15"/>
      <c r="B1736" s="15"/>
      <c r="C1736" s="15"/>
      <c r="D1736" s="15"/>
      <c r="E1736" s="727"/>
      <c r="F1736" s="15"/>
      <c r="G1736" s="15"/>
      <c r="H1736" s="58" t="str">
        <f t="array" ref="H1736">IF(ISERROR(INDEX(גיליון3!$U$14:$X$28,MATCH('דיווח פרטני'!G1736,גיליון3!$T$14:$T$28,0),MATCH('דיווח פרטני'!C1736,גיליון3!$U$13:$X$13,0)))," ",INDEX(גיליון3!$U$14:$X$28,MATCH('דיווח פרטני'!G1736,גיליון3!$T$14:$T$28,0),MATCH('דיווח פרטני'!C1736,גיליון3!$U$13:$X$13,0)))</f>
        <v xml:space="preserve"> </v>
      </c>
      <c r="I1736" s="15"/>
      <c r="J1736" s="15"/>
    </row>
    <row r="1737" spans="1:10" ht="18" customHeight="1" thickBot="1" x14ac:dyDescent="0.35">
      <c r="A1737" s="15"/>
      <c r="B1737" s="15"/>
      <c r="C1737" s="15"/>
      <c r="D1737" s="15"/>
      <c r="E1737" s="727"/>
      <c r="F1737" s="15"/>
      <c r="G1737" s="15"/>
      <c r="H1737" s="58" t="str">
        <f t="array" ref="H1737">IF(ISERROR(INDEX(גיליון3!$U$14:$X$28,MATCH('דיווח פרטני'!G1737,גיליון3!$T$14:$T$28,0),MATCH('דיווח פרטני'!C1737,גיליון3!$U$13:$X$13,0)))," ",INDEX(גיליון3!$U$14:$X$28,MATCH('דיווח פרטני'!G1737,גיליון3!$T$14:$T$28,0),MATCH('דיווח פרטני'!C1737,גיליון3!$U$13:$X$13,0)))</f>
        <v xml:space="preserve"> </v>
      </c>
      <c r="I1737" s="15"/>
      <c r="J1737" s="15"/>
    </row>
    <row r="1738" spans="1:10" ht="18" customHeight="1" thickBot="1" x14ac:dyDescent="0.35">
      <c r="A1738" s="15"/>
      <c r="B1738" s="15"/>
      <c r="C1738" s="15"/>
      <c r="D1738" s="15"/>
      <c r="E1738" s="727"/>
      <c r="F1738" s="15"/>
      <c r="G1738" s="15"/>
      <c r="H1738" s="58" t="str">
        <f t="array" ref="H1738">IF(ISERROR(INDEX(גיליון3!$U$14:$X$28,MATCH('דיווח פרטני'!G1738,גיליון3!$T$14:$T$28,0),MATCH('דיווח פרטני'!C1738,גיליון3!$U$13:$X$13,0)))," ",INDEX(גיליון3!$U$14:$X$28,MATCH('דיווח פרטני'!G1738,גיליון3!$T$14:$T$28,0),MATCH('דיווח פרטני'!C1738,גיליון3!$U$13:$X$13,0)))</f>
        <v xml:space="preserve"> </v>
      </c>
      <c r="I1738" s="15"/>
      <c r="J1738" s="15"/>
    </row>
    <row r="1739" spans="1:10" ht="18" customHeight="1" thickBot="1" x14ac:dyDescent="0.35">
      <c r="A1739" s="15"/>
      <c r="B1739" s="15"/>
      <c r="C1739" s="15"/>
      <c r="D1739" s="15"/>
      <c r="E1739" s="727"/>
      <c r="F1739" s="15"/>
      <c r="G1739" s="15"/>
      <c r="H1739" s="58" t="str">
        <f t="array" ref="H1739">IF(ISERROR(INDEX(גיליון3!$U$14:$X$28,MATCH('דיווח פרטני'!G1739,גיליון3!$T$14:$T$28,0),MATCH('דיווח פרטני'!C1739,גיליון3!$U$13:$X$13,0)))," ",INDEX(גיליון3!$U$14:$X$28,MATCH('דיווח פרטני'!G1739,גיליון3!$T$14:$T$28,0),MATCH('דיווח פרטני'!C1739,גיליון3!$U$13:$X$13,0)))</f>
        <v xml:space="preserve"> </v>
      </c>
      <c r="I1739" s="15"/>
      <c r="J1739" s="15"/>
    </row>
    <row r="1740" spans="1:10" ht="18" customHeight="1" thickBot="1" x14ac:dyDescent="0.35">
      <c r="A1740" s="15"/>
      <c r="B1740" s="15"/>
      <c r="C1740" s="15"/>
      <c r="D1740" s="15"/>
      <c r="E1740" s="727"/>
      <c r="F1740" s="15"/>
      <c r="G1740" s="15"/>
      <c r="H1740" s="58" t="str">
        <f t="array" ref="H1740">IF(ISERROR(INDEX(גיליון3!$U$14:$X$28,MATCH('דיווח פרטני'!G1740,גיליון3!$T$14:$T$28,0),MATCH('דיווח פרטני'!C1740,גיליון3!$U$13:$X$13,0)))," ",INDEX(גיליון3!$U$14:$X$28,MATCH('דיווח פרטני'!G1740,גיליון3!$T$14:$T$28,0),MATCH('דיווח פרטני'!C1740,גיליון3!$U$13:$X$13,0)))</f>
        <v xml:space="preserve"> </v>
      </c>
      <c r="I1740" s="15"/>
      <c r="J1740" s="15"/>
    </row>
    <row r="1741" spans="1:10" ht="18" customHeight="1" thickBot="1" x14ac:dyDescent="0.35">
      <c r="A1741" s="15"/>
      <c r="B1741" s="15"/>
      <c r="C1741" s="15"/>
      <c r="D1741" s="15"/>
      <c r="E1741" s="727"/>
      <c r="F1741" s="15"/>
      <c r="G1741" s="15"/>
      <c r="H1741" s="58" t="str">
        <f t="array" ref="H1741">IF(ISERROR(INDEX(גיליון3!$U$14:$X$28,MATCH('דיווח פרטני'!G1741,גיליון3!$T$14:$T$28,0),MATCH('דיווח פרטני'!C1741,גיליון3!$U$13:$X$13,0)))," ",INDEX(גיליון3!$U$14:$X$28,MATCH('דיווח פרטני'!G1741,גיליון3!$T$14:$T$28,0),MATCH('דיווח פרטני'!C1741,גיליון3!$U$13:$X$13,0)))</f>
        <v xml:space="preserve"> </v>
      </c>
      <c r="I1741" s="15"/>
      <c r="J1741" s="15"/>
    </row>
    <row r="1742" spans="1:10" ht="18" customHeight="1" thickBot="1" x14ac:dyDescent="0.35">
      <c r="A1742" s="15"/>
      <c r="B1742" s="15"/>
      <c r="C1742" s="15"/>
      <c r="D1742" s="15"/>
      <c r="E1742" s="727"/>
      <c r="F1742" s="15"/>
      <c r="G1742" s="15"/>
      <c r="H1742" s="58" t="str">
        <f t="array" ref="H1742">IF(ISERROR(INDEX(גיליון3!$U$14:$X$28,MATCH('דיווח פרטני'!G1742,גיליון3!$T$14:$T$28,0),MATCH('דיווח פרטני'!C1742,גיליון3!$U$13:$X$13,0)))," ",INDEX(גיליון3!$U$14:$X$28,MATCH('דיווח פרטני'!G1742,גיליון3!$T$14:$T$28,0),MATCH('דיווח פרטני'!C1742,גיליון3!$U$13:$X$13,0)))</f>
        <v xml:space="preserve"> </v>
      </c>
      <c r="I1742" s="15"/>
      <c r="J1742" s="15"/>
    </row>
    <row r="1743" spans="1:10" ht="18" customHeight="1" thickBot="1" x14ac:dyDescent="0.35">
      <c r="A1743" s="15"/>
      <c r="B1743" s="15"/>
      <c r="C1743" s="15"/>
      <c r="D1743" s="15"/>
      <c r="E1743" s="727"/>
      <c r="F1743" s="15"/>
      <c r="G1743" s="15"/>
      <c r="H1743" s="58" t="str">
        <f t="array" ref="H1743">IF(ISERROR(INDEX(גיליון3!$U$14:$X$28,MATCH('דיווח פרטני'!G1743,גיליון3!$T$14:$T$28,0),MATCH('דיווח פרטני'!C1743,גיליון3!$U$13:$X$13,0)))," ",INDEX(גיליון3!$U$14:$X$28,MATCH('דיווח פרטני'!G1743,גיליון3!$T$14:$T$28,0),MATCH('דיווח פרטני'!C1743,גיליון3!$U$13:$X$13,0)))</f>
        <v xml:space="preserve"> </v>
      </c>
      <c r="I1743" s="15"/>
      <c r="J1743" s="15"/>
    </row>
    <row r="1744" spans="1:10" ht="18" customHeight="1" thickBot="1" x14ac:dyDescent="0.35">
      <c r="A1744" s="15"/>
      <c r="B1744" s="15"/>
      <c r="C1744" s="15"/>
      <c r="D1744" s="15"/>
      <c r="E1744" s="727"/>
      <c r="F1744" s="15"/>
      <c r="G1744" s="15"/>
      <c r="H1744" s="58" t="str">
        <f t="array" ref="H1744">IF(ISERROR(INDEX(גיליון3!$U$14:$X$28,MATCH('דיווח פרטני'!G1744,גיליון3!$T$14:$T$28,0),MATCH('דיווח פרטני'!C1744,גיליון3!$U$13:$X$13,0)))," ",INDEX(גיליון3!$U$14:$X$28,MATCH('דיווח פרטני'!G1744,גיליון3!$T$14:$T$28,0),MATCH('דיווח פרטני'!C1744,גיליון3!$U$13:$X$13,0)))</f>
        <v xml:space="preserve"> </v>
      </c>
      <c r="I1744" s="15"/>
      <c r="J1744" s="15"/>
    </row>
    <row r="1745" spans="1:10" ht="18" customHeight="1" thickBot="1" x14ac:dyDescent="0.35">
      <c r="A1745" s="15"/>
      <c r="B1745" s="15"/>
      <c r="C1745" s="15"/>
      <c r="D1745" s="15"/>
      <c r="E1745" s="727"/>
      <c r="F1745" s="15"/>
      <c r="G1745" s="15"/>
      <c r="H1745" s="58" t="str">
        <f t="array" ref="H1745">IF(ISERROR(INDEX(גיליון3!$U$14:$X$28,MATCH('דיווח פרטני'!G1745,גיליון3!$T$14:$T$28,0),MATCH('דיווח פרטני'!C1745,גיליון3!$U$13:$X$13,0)))," ",INDEX(גיליון3!$U$14:$X$28,MATCH('דיווח פרטני'!G1745,גיליון3!$T$14:$T$28,0),MATCH('דיווח פרטני'!C1745,גיליון3!$U$13:$X$13,0)))</f>
        <v xml:space="preserve"> </v>
      </c>
      <c r="I1745" s="15"/>
      <c r="J1745" s="15"/>
    </row>
    <row r="1746" spans="1:10" ht="18" customHeight="1" thickBot="1" x14ac:dyDescent="0.35">
      <c r="A1746" s="15"/>
      <c r="B1746" s="15"/>
      <c r="C1746" s="15"/>
      <c r="D1746" s="15"/>
      <c r="E1746" s="727"/>
      <c r="F1746" s="15"/>
      <c r="G1746" s="15"/>
      <c r="H1746" s="58" t="str">
        <f t="array" ref="H1746">IF(ISERROR(INDEX(גיליון3!$U$14:$X$28,MATCH('דיווח פרטני'!G1746,גיליון3!$T$14:$T$28,0),MATCH('דיווח פרטני'!C1746,גיליון3!$U$13:$X$13,0)))," ",INDEX(גיליון3!$U$14:$X$28,MATCH('דיווח פרטני'!G1746,גיליון3!$T$14:$T$28,0),MATCH('דיווח פרטני'!C1746,גיליון3!$U$13:$X$13,0)))</f>
        <v xml:space="preserve"> </v>
      </c>
      <c r="I1746" s="15"/>
      <c r="J1746" s="15"/>
    </row>
    <row r="1747" spans="1:10" ht="18" customHeight="1" thickBot="1" x14ac:dyDescent="0.35">
      <c r="A1747" s="15"/>
      <c r="B1747" s="15"/>
      <c r="C1747" s="15"/>
      <c r="D1747" s="15"/>
      <c r="E1747" s="727"/>
      <c r="F1747" s="15"/>
      <c r="G1747" s="15"/>
      <c r="H1747" s="58" t="str">
        <f t="array" ref="H1747">IF(ISERROR(INDEX(גיליון3!$U$14:$X$28,MATCH('דיווח פרטני'!G1747,גיליון3!$T$14:$T$28,0),MATCH('דיווח פרטני'!C1747,גיליון3!$U$13:$X$13,0)))," ",INDEX(גיליון3!$U$14:$X$28,MATCH('דיווח פרטני'!G1747,גיליון3!$T$14:$T$28,0),MATCH('דיווח פרטני'!C1747,גיליון3!$U$13:$X$13,0)))</f>
        <v xml:space="preserve"> </v>
      </c>
      <c r="I1747" s="15"/>
      <c r="J1747" s="15"/>
    </row>
    <row r="1748" spans="1:10" ht="18" customHeight="1" thickBot="1" x14ac:dyDescent="0.35">
      <c r="A1748" s="15"/>
      <c r="B1748" s="15"/>
      <c r="C1748" s="15"/>
      <c r="D1748" s="15"/>
      <c r="E1748" s="727"/>
      <c r="F1748" s="15"/>
      <c r="G1748" s="15"/>
      <c r="H1748" s="58" t="str">
        <f t="array" ref="H1748">IF(ISERROR(INDEX(גיליון3!$U$14:$X$28,MATCH('דיווח פרטני'!G1748,גיליון3!$T$14:$T$28,0),MATCH('דיווח פרטני'!C1748,גיליון3!$U$13:$X$13,0)))," ",INDEX(גיליון3!$U$14:$X$28,MATCH('דיווח פרטני'!G1748,גיליון3!$T$14:$T$28,0),MATCH('דיווח פרטני'!C1748,גיליון3!$U$13:$X$13,0)))</f>
        <v xml:space="preserve"> </v>
      </c>
      <c r="I1748" s="15"/>
      <c r="J1748" s="15"/>
    </row>
    <row r="1749" spans="1:10" ht="18" customHeight="1" thickBot="1" x14ac:dyDescent="0.35">
      <c r="A1749" s="15"/>
      <c r="B1749" s="15"/>
      <c r="C1749" s="15"/>
      <c r="D1749" s="15"/>
      <c r="E1749" s="727"/>
      <c r="F1749" s="15"/>
      <c r="G1749" s="15"/>
      <c r="H1749" s="58" t="str">
        <f t="array" ref="H1749">IF(ISERROR(INDEX(גיליון3!$U$14:$X$28,MATCH('דיווח פרטני'!G1749,גיליון3!$T$14:$T$28,0),MATCH('דיווח פרטני'!C1749,גיליון3!$U$13:$X$13,0)))," ",INDEX(גיליון3!$U$14:$X$28,MATCH('דיווח פרטני'!G1749,גיליון3!$T$14:$T$28,0),MATCH('דיווח פרטני'!C1749,גיליון3!$U$13:$X$13,0)))</f>
        <v xml:space="preserve"> </v>
      </c>
      <c r="I1749" s="15"/>
      <c r="J1749" s="15"/>
    </row>
    <row r="1750" spans="1:10" ht="18" customHeight="1" thickBot="1" x14ac:dyDescent="0.35">
      <c r="A1750" s="15"/>
      <c r="B1750" s="15"/>
      <c r="C1750" s="15"/>
      <c r="D1750" s="15"/>
      <c r="E1750" s="727"/>
      <c r="F1750" s="15"/>
      <c r="G1750" s="15"/>
      <c r="H1750" s="58" t="str">
        <f t="array" ref="H1750">IF(ISERROR(INDEX(גיליון3!$U$14:$X$28,MATCH('דיווח פרטני'!G1750,גיליון3!$T$14:$T$28,0),MATCH('דיווח פרטני'!C1750,גיליון3!$U$13:$X$13,0)))," ",INDEX(גיליון3!$U$14:$X$28,MATCH('דיווח פרטני'!G1750,גיליון3!$T$14:$T$28,0),MATCH('דיווח פרטני'!C1750,גיליון3!$U$13:$X$13,0)))</f>
        <v xml:space="preserve"> </v>
      </c>
      <c r="I1750" s="15"/>
      <c r="J1750" s="15"/>
    </row>
    <row r="1751" spans="1:10" ht="18" customHeight="1" thickBot="1" x14ac:dyDescent="0.35">
      <c r="A1751" s="15"/>
      <c r="B1751" s="15"/>
      <c r="C1751" s="15"/>
      <c r="D1751" s="15"/>
      <c r="E1751" s="727"/>
      <c r="F1751" s="15"/>
      <c r="G1751" s="15"/>
      <c r="H1751" s="58" t="str">
        <f t="array" ref="H1751">IF(ISERROR(INDEX(גיליון3!$U$14:$X$28,MATCH('דיווח פרטני'!G1751,גיליון3!$T$14:$T$28,0),MATCH('דיווח פרטני'!C1751,גיליון3!$U$13:$X$13,0)))," ",INDEX(גיליון3!$U$14:$X$28,MATCH('דיווח פרטני'!G1751,גיליון3!$T$14:$T$28,0),MATCH('דיווח פרטני'!C1751,גיליון3!$U$13:$X$13,0)))</f>
        <v xml:space="preserve"> </v>
      </c>
      <c r="I1751" s="15"/>
      <c r="J1751" s="15"/>
    </row>
    <row r="1752" spans="1:10" ht="18" customHeight="1" thickBot="1" x14ac:dyDescent="0.35">
      <c r="A1752" s="15"/>
      <c r="B1752" s="15"/>
      <c r="C1752" s="15"/>
      <c r="D1752" s="15"/>
      <c r="E1752" s="727"/>
      <c r="F1752" s="15"/>
      <c r="G1752" s="15"/>
      <c r="H1752" s="58" t="str">
        <f t="array" ref="H1752">IF(ISERROR(INDEX(גיליון3!$U$14:$X$28,MATCH('דיווח פרטני'!G1752,גיליון3!$T$14:$T$28,0),MATCH('דיווח פרטני'!C1752,גיליון3!$U$13:$X$13,0)))," ",INDEX(גיליון3!$U$14:$X$28,MATCH('דיווח פרטני'!G1752,גיליון3!$T$14:$T$28,0),MATCH('דיווח פרטני'!C1752,גיליון3!$U$13:$X$13,0)))</f>
        <v xml:space="preserve"> </v>
      </c>
      <c r="I1752" s="15"/>
      <c r="J1752" s="15"/>
    </row>
    <row r="1753" spans="1:10" ht="18" customHeight="1" thickBot="1" x14ac:dyDescent="0.35">
      <c r="A1753" s="15"/>
      <c r="B1753" s="15"/>
      <c r="C1753" s="15"/>
      <c r="D1753" s="15"/>
      <c r="E1753" s="727"/>
      <c r="F1753" s="15"/>
      <c r="G1753" s="15"/>
      <c r="H1753" s="58" t="str">
        <f t="array" ref="H1753">IF(ISERROR(INDEX(גיליון3!$U$14:$X$28,MATCH('דיווח פרטני'!G1753,גיליון3!$T$14:$T$28,0),MATCH('דיווח פרטני'!C1753,גיליון3!$U$13:$X$13,0)))," ",INDEX(גיליון3!$U$14:$X$28,MATCH('דיווח פרטני'!G1753,גיליון3!$T$14:$T$28,0),MATCH('דיווח פרטני'!C1753,גיליון3!$U$13:$X$13,0)))</f>
        <v xml:space="preserve"> </v>
      </c>
      <c r="I1753" s="15"/>
      <c r="J1753" s="15"/>
    </row>
    <row r="1754" spans="1:10" ht="18" customHeight="1" thickBot="1" x14ac:dyDescent="0.35">
      <c r="A1754" s="15"/>
      <c r="B1754" s="15"/>
      <c r="C1754" s="15"/>
      <c r="D1754" s="15"/>
      <c r="E1754" s="727"/>
      <c r="F1754" s="15"/>
      <c r="G1754" s="15"/>
      <c r="H1754" s="58" t="str">
        <f t="array" ref="H1754">IF(ISERROR(INDEX(גיליון3!$U$14:$X$28,MATCH('דיווח פרטני'!G1754,גיליון3!$T$14:$T$28,0),MATCH('דיווח פרטני'!C1754,גיליון3!$U$13:$X$13,0)))," ",INDEX(גיליון3!$U$14:$X$28,MATCH('דיווח פרטני'!G1754,גיליון3!$T$14:$T$28,0),MATCH('דיווח פרטני'!C1754,גיליון3!$U$13:$X$13,0)))</f>
        <v xml:space="preserve"> </v>
      </c>
      <c r="I1754" s="15"/>
      <c r="J1754" s="15"/>
    </row>
    <row r="1755" spans="1:10" ht="18" customHeight="1" thickBot="1" x14ac:dyDescent="0.35">
      <c r="A1755" s="15"/>
      <c r="B1755" s="15"/>
      <c r="C1755" s="15"/>
      <c r="D1755" s="15"/>
      <c r="E1755" s="727"/>
      <c r="F1755" s="15"/>
      <c r="G1755" s="15"/>
      <c r="H1755" s="58" t="str">
        <f t="array" ref="H1755">IF(ISERROR(INDEX(גיליון3!$U$14:$X$28,MATCH('דיווח פרטני'!G1755,גיליון3!$T$14:$T$28,0),MATCH('דיווח פרטני'!C1755,גיליון3!$U$13:$X$13,0)))," ",INDEX(גיליון3!$U$14:$X$28,MATCH('דיווח פרטני'!G1755,גיליון3!$T$14:$T$28,0),MATCH('דיווח פרטני'!C1755,גיליון3!$U$13:$X$13,0)))</f>
        <v xml:space="preserve"> </v>
      </c>
      <c r="I1755" s="15"/>
      <c r="J1755" s="15"/>
    </row>
    <row r="1756" spans="1:10" ht="18" customHeight="1" thickBot="1" x14ac:dyDescent="0.35">
      <c r="A1756" s="15"/>
      <c r="B1756" s="15"/>
      <c r="C1756" s="15"/>
      <c r="D1756" s="15"/>
      <c r="E1756" s="727"/>
      <c r="F1756" s="15"/>
      <c r="G1756" s="15"/>
      <c r="H1756" s="58" t="str">
        <f t="array" ref="H1756">IF(ISERROR(INDEX(גיליון3!$U$14:$X$28,MATCH('דיווח פרטני'!G1756,גיליון3!$T$14:$T$28,0),MATCH('דיווח פרטני'!C1756,גיליון3!$U$13:$X$13,0)))," ",INDEX(גיליון3!$U$14:$X$28,MATCH('דיווח פרטני'!G1756,גיליון3!$T$14:$T$28,0),MATCH('דיווח פרטני'!C1756,גיליון3!$U$13:$X$13,0)))</f>
        <v xml:space="preserve"> </v>
      </c>
      <c r="I1756" s="15"/>
      <c r="J1756" s="15"/>
    </row>
    <row r="1757" spans="1:10" ht="18" customHeight="1" thickBot="1" x14ac:dyDescent="0.35">
      <c r="A1757" s="15"/>
      <c r="B1757" s="15"/>
      <c r="C1757" s="15"/>
      <c r="D1757" s="15"/>
      <c r="E1757" s="727"/>
      <c r="F1757" s="15"/>
      <c r="G1757" s="15"/>
      <c r="H1757" s="58" t="str">
        <f t="array" ref="H1757">IF(ISERROR(INDEX(גיליון3!$U$14:$X$28,MATCH('דיווח פרטני'!G1757,גיליון3!$T$14:$T$28,0),MATCH('דיווח פרטני'!C1757,גיליון3!$U$13:$X$13,0)))," ",INDEX(גיליון3!$U$14:$X$28,MATCH('דיווח פרטני'!G1757,גיליון3!$T$14:$T$28,0),MATCH('דיווח פרטני'!C1757,גיליון3!$U$13:$X$13,0)))</f>
        <v xml:space="preserve"> </v>
      </c>
      <c r="I1757" s="15"/>
      <c r="J1757" s="15"/>
    </row>
    <row r="1758" spans="1:10" ht="18" customHeight="1" thickBot="1" x14ac:dyDescent="0.35">
      <c r="A1758" s="15"/>
      <c r="B1758" s="15"/>
      <c r="C1758" s="15"/>
      <c r="D1758" s="15"/>
      <c r="E1758" s="727"/>
      <c r="F1758" s="15"/>
      <c r="G1758" s="15"/>
      <c r="H1758" s="58" t="str">
        <f t="array" ref="H1758">IF(ISERROR(INDEX(גיליון3!$U$14:$X$28,MATCH('דיווח פרטני'!G1758,גיליון3!$T$14:$T$28,0),MATCH('דיווח פרטני'!C1758,גיליון3!$U$13:$X$13,0)))," ",INDEX(גיליון3!$U$14:$X$28,MATCH('דיווח פרטני'!G1758,גיליון3!$T$14:$T$28,0),MATCH('דיווח פרטני'!C1758,גיליון3!$U$13:$X$13,0)))</f>
        <v xml:space="preserve"> </v>
      </c>
      <c r="I1758" s="15"/>
      <c r="J1758" s="15"/>
    </row>
    <row r="1759" spans="1:10" ht="18" customHeight="1" thickBot="1" x14ac:dyDescent="0.35">
      <c r="A1759" s="15"/>
      <c r="B1759" s="15"/>
      <c r="C1759" s="15"/>
      <c r="D1759" s="15"/>
      <c r="E1759" s="727"/>
      <c r="F1759" s="15"/>
      <c r="G1759" s="15"/>
      <c r="H1759" s="58" t="str">
        <f t="array" ref="H1759">IF(ISERROR(INDEX(גיליון3!$U$14:$X$28,MATCH('דיווח פרטני'!G1759,גיליון3!$T$14:$T$28,0),MATCH('דיווח פרטני'!C1759,גיליון3!$U$13:$X$13,0)))," ",INDEX(גיליון3!$U$14:$X$28,MATCH('דיווח פרטני'!G1759,גיליון3!$T$14:$T$28,0),MATCH('דיווח פרטני'!C1759,גיליון3!$U$13:$X$13,0)))</f>
        <v xml:space="preserve"> </v>
      </c>
      <c r="I1759" s="15"/>
      <c r="J1759" s="15"/>
    </row>
    <row r="1760" spans="1:10" ht="18" customHeight="1" thickBot="1" x14ac:dyDescent="0.35">
      <c r="A1760" s="15"/>
      <c r="B1760" s="15"/>
      <c r="C1760" s="15"/>
      <c r="D1760" s="15"/>
      <c r="E1760" s="727"/>
      <c r="F1760" s="15"/>
      <c r="G1760" s="15"/>
      <c r="H1760" s="58" t="str">
        <f t="array" ref="H1760">IF(ISERROR(INDEX(גיליון3!$U$14:$X$28,MATCH('דיווח פרטני'!G1760,גיליון3!$T$14:$T$28,0),MATCH('דיווח פרטני'!C1760,גיליון3!$U$13:$X$13,0)))," ",INDEX(גיליון3!$U$14:$X$28,MATCH('דיווח פרטני'!G1760,גיליון3!$T$14:$T$28,0),MATCH('דיווח פרטני'!C1760,גיליון3!$U$13:$X$13,0)))</f>
        <v xml:space="preserve"> </v>
      </c>
      <c r="I1760" s="15"/>
      <c r="J1760" s="15"/>
    </row>
    <row r="1761" spans="1:10" ht="18" customHeight="1" thickBot="1" x14ac:dyDescent="0.35">
      <c r="A1761" s="15"/>
      <c r="B1761" s="15"/>
      <c r="C1761" s="15"/>
      <c r="D1761" s="15"/>
      <c r="E1761" s="727"/>
      <c r="F1761" s="15"/>
      <c r="G1761" s="15"/>
      <c r="H1761" s="58" t="str">
        <f t="array" ref="H1761">IF(ISERROR(INDEX(גיליון3!$U$14:$X$28,MATCH('דיווח פרטני'!G1761,גיליון3!$T$14:$T$28,0),MATCH('דיווח פרטני'!C1761,גיליון3!$U$13:$X$13,0)))," ",INDEX(גיליון3!$U$14:$X$28,MATCH('דיווח פרטני'!G1761,גיליון3!$T$14:$T$28,0),MATCH('דיווח פרטני'!C1761,גיליון3!$U$13:$X$13,0)))</f>
        <v xml:space="preserve"> </v>
      </c>
      <c r="I1761" s="15"/>
      <c r="J1761" s="15"/>
    </row>
    <row r="1762" spans="1:10" ht="18" customHeight="1" thickBot="1" x14ac:dyDescent="0.35">
      <c r="A1762" s="15"/>
      <c r="B1762" s="15"/>
      <c r="C1762" s="15"/>
      <c r="D1762" s="15"/>
      <c r="E1762" s="727"/>
      <c r="F1762" s="15"/>
      <c r="G1762" s="15"/>
      <c r="H1762" s="58" t="str">
        <f t="array" ref="H1762">IF(ISERROR(INDEX(גיליון3!$U$14:$X$28,MATCH('דיווח פרטני'!G1762,גיליון3!$T$14:$T$28,0),MATCH('דיווח פרטני'!C1762,גיליון3!$U$13:$X$13,0)))," ",INDEX(גיליון3!$U$14:$X$28,MATCH('דיווח פרטני'!G1762,גיליון3!$T$14:$T$28,0),MATCH('דיווח פרטני'!C1762,גיליון3!$U$13:$X$13,0)))</f>
        <v xml:space="preserve"> </v>
      </c>
      <c r="I1762" s="15"/>
      <c r="J1762" s="15"/>
    </row>
    <row r="1763" spans="1:10" ht="18" customHeight="1" thickBot="1" x14ac:dyDescent="0.35">
      <c r="A1763" s="15"/>
      <c r="B1763" s="15"/>
      <c r="C1763" s="15"/>
      <c r="D1763" s="15"/>
      <c r="E1763" s="727"/>
      <c r="F1763" s="15"/>
      <c r="G1763" s="15"/>
      <c r="H1763" s="58" t="str">
        <f t="array" ref="H1763">IF(ISERROR(INDEX(גיליון3!$U$14:$X$28,MATCH('דיווח פרטני'!G1763,גיליון3!$T$14:$T$28,0),MATCH('דיווח פרטני'!C1763,גיליון3!$U$13:$X$13,0)))," ",INDEX(גיליון3!$U$14:$X$28,MATCH('דיווח פרטני'!G1763,גיליון3!$T$14:$T$28,0),MATCH('דיווח פרטני'!C1763,גיליון3!$U$13:$X$13,0)))</f>
        <v xml:space="preserve"> </v>
      </c>
      <c r="I1763" s="15"/>
      <c r="J1763" s="15"/>
    </row>
    <row r="1764" spans="1:10" ht="18" customHeight="1" thickBot="1" x14ac:dyDescent="0.35">
      <c r="A1764" s="15"/>
      <c r="B1764" s="15"/>
      <c r="C1764" s="15"/>
      <c r="D1764" s="15"/>
      <c r="E1764" s="727"/>
      <c r="F1764" s="15"/>
      <c r="G1764" s="15"/>
      <c r="H1764" s="58" t="str">
        <f t="array" ref="H1764">IF(ISERROR(INDEX(גיליון3!$U$14:$X$28,MATCH('דיווח פרטני'!G1764,גיליון3!$T$14:$T$28,0),MATCH('דיווח פרטני'!C1764,גיליון3!$U$13:$X$13,0)))," ",INDEX(גיליון3!$U$14:$X$28,MATCH('דיווח פרטני'!G1764,גיליון3!$T$14:$T$28,0),MATCH('דיווח פרטני'!C1764,גיליון3!$U$13:$X$13,0)))</f>
        <v xml:space="preserve"> </v>
      </c>
      <c r="I1764" s="15"/>
      <c r="J1764" s="15"/>
    </row>
    <row r="1765" spans="1:10" ht="18" customHeight="1" thickBot="1" x14ac:dyDescent="0.35">
      <c r="A1765" s="15"/>
      <c r="B1765" s="15"/>
      <c r="C1765" s="15"/>
      <c r="D1765" s="15"/>
      <c r="E1765" s="727"/>
      <c r="F1765" s="15"/>
      <c r="G1765" s="15"/>
      <c r="H1765" s="58" t="str">
        <f t="array" ref="H1765">IF(ISERROR(INDEX(גיליון3!$U$14:$X$28,MATCH('דיווח פרטני'!G1765,גיליון3!$T$14:$T$28,0),MATCH('דיווח פרטני'!C1765,גיליון3!$U$13:$X$13,0)))," ",INDEX(גיליון3!$U$14:$X$28,MATCH('דיווח פרטני'!G1765,גיליון3!$T$14:$T$28,0),MATCH('דיווח פרטני'!C1765,גיליון3!$U$13:$X$13,0)))</f>
        <v xml:space="preserve"> </v>
      </c>
      <c r="I1765" s="15"/>
      <c r="J1765" s="15"/>
    </row>
    <row r="1766" spans="1:10" ht="18" customHeight="1" thickBot="1" x14ac:dyDescent="0.35">
      <c r="A1766" s="15"/>
      <c r="B1766" s="15"/>
      <c r="C1766" s="15"/>
      <c r="D1766" s="15"/>
      <c r="E1766" s="727"/>
      <c r="F1766" s="15"/>
      <c r="G1766" s="15"/>
      <c r="H1766" s="58" t="str">
        <f t="array" ref="H1766">IF(ISERROR(INDEX(גיליון3!$U$14:$X$28,MATCH('דיווח פרטני'!G1766,גיליון3!$T$14:$T$28,0),MATCH('דיווח פרטני'!C1766,גיליון3!$U$13:$X$13,0)))," ",INDEX(גיליון3!$U$14:$X$28,MATCH('דיווח פרטני'!G1766,גיליון3!$T$14:$T$28,0),MATCH('דיווח פרטני'!C1766,גיליון3!$U$13:$X$13,0)))</f>
        <v xml:space="preserve"> </v>
      </c>
      <c r="I1766" s="15"/>
      <c r="J1766" s="15"/>
    </row>
    <row r="1767" spans="1:10" ht="18" customHeight="1" thickBot="1" x14ac:dyDescent="0.35">
      <c r="A1767" s="15"/>
      <c r="B1767" s="15"/>
      <c r="C1767" s="15"/>
      <c r="D1767" s="15"/>
      <c r="E1767" s="727"/>
      <c r="F1767" s="15"/>
      <c r="G1767" s="15"/>
      <c r="H1767" s="58" t="str">
        <f t="array" ref="H1767">IF(ISERROR(INDEX(גיליון3!$U$14:$X$28,MATCH('דיווח פרטני'!G1767,גיליון3!$T$14:$T$28,0),MATCH('דיווח פרטני'!C1767,גיליון3!$U$13:$X$13,0)))," ",INDEX(גיליון3!$U$14:$X$28,MATCH('דיווח פרטני'!G1767,גיליון3!$T$14:$T$28,0),MATCH('דיווח פרטני'!C1767,גיליון3!$U$13:$X$13,0)))</f>
        <v xml:space="preserve"> </v>
      </c>
      <c r="I1767" s="15"/>
      <c r="J1767" s="15"/>
    </row>
    <row r="1768" spans="1:10" ht="18" customHeight="1" thickBot="1" x14ac:dyDescent="0.35">
      <c r="A1768" s="15"/>
      <c r="B1768" s="15"/>
      <c r="C1768" s="15"/>
      <c r="D1768" s="15"/>
      <c r="E1768" s="727"/>
      <c r="F1768" s="15"/>
      <c r="G1768" s="15"/>
      <c r="H1768" s="58" t="str">
        <f t="array" ref="H1768">IF(ISERROR(INDEX(גיליון3!$U$14:$X$28,MATCH('דיווח פרטני'!G1768,גיליון3!$T$14:$T$28,0),MATCH('דיווח פרטני'!C1768,גיליון3!$U$13:$X$13,0)))," ",INDEX(גיליון3!$U$14:$X$28,MATCH('דיווח פרטני'!G1768,גיליון3!$T$14:$T$28,0),MATCH('דיווח פרטני'!C1768,גיליון3!$U$13:$X$13,0)))</f>
        <v xml:space="preserve"> </v>
      </c>
      <c r="I1768" s="15"/>
      <c r="J1768" s="15"/>
    </row>
    <row r="1769" spans="1:10" ht="18" customHeight="1" thickBot="1" x14ac:dyDescent="0.35">
      <c r="A1769" s="15"/>
      <c r="B1769" s="15"/>
      <c r="C1769" s="15"/>
      <c r="D1769" s="15"/>
      <c r="E1769" s="727"/>
      <c r="F1769" s="15"/>
      <c r="G1769" s="15"/>
      <c r="H1769" s="58" t="str">
        <f t="array" ref="H1769">IF(ISERROR(INDEX(גיליון3!$U$14:$X$28,MATCH('דיווח פרטני'!G1769,גיליון3!$T$14:$T$28,0),MATCH('דיווח פרטני'!C1769,גיליון3!$U$13:$X$13,0)))," ",INDEX(גיליון3!$U$14:$X$28,MATCH('דיווח פרטני'!G1769,גיליון3!$T$14:$T$28,0),MATCH('דיווח פרטני'!C1769,גיליון3!$U$13:$X$13,0)))</f>
        <v xml:space="preserve"> </v>
      </c>
      <c r="I1769" s="15"/>
      <c r="J1769" s="15"/>
    </row>
    <row r="1770" spans="1:10" ht="18" customHeight="1" thickBot="1" x14ac:dyDescent="0.35">
      <c r="A1770" s="15"/>
      <c r="B1770" s="15"/>
      <c r="C1770" s="15"/>
      <c r="D1770" s="15"/>
      <c r="E1770" s="727"/>
      <c r="F1770" s="15"/>
      <c r="G1770" s="15"/>
      <c r="H1770" s="58" t="str">
        <f t="array" ref="H1770">IF(ISERROR(INDEX(גיליון3!$U$14:$X$28,MATCH('דיווח פרטני'!G1770,גיליון3!$T$14:$T$28,0),MATCH('דיווח פרטני'!C1770,גיליון3!$U$13:$X$13,0)))," ",INDEX(גיליון3!$U$14:$X$28,MATCH('דיווח פרטני'!G1770,גיליון3!$T$14:$T$28,0),MATCH('דיווח פרטני'!C1770,גיליון3!$U$13:$X$13,0)))</f>
        <v xml:space="preserve"> </v>
      </c>
      <c r="I1770" s="15"/>
      <c r="J1770" s="15"/>
    </row>
    <row r="1771" spans="1:10" ht="18" customHeight="1" thickBot="1" x14ac:dyDescent="0.35">
      <c r="A1771" s="15"/>
      <c r="B1771" s="15"/>
      <c r="C1771" s="15"/>
      <c r="D1771" s="15"/>
      <c r="E1771" s="727"/>
      <c r="F1771" s="15"/>
      <c r="G1771" s="15"/>
      <c r="H1771" s="58" t="str">
        <f t="array" ref="H1771">IF(ISERROR(INDEX(גיליון3!$U$14:$X$28,MATCH('דיווח פרטני'!G1771,גיליון3!$T$14:$T$28,0),MATCH('דיווח פרטני'!C1771,גיליון3!$U$13:$X$13,0)))," ",INDEX(גיליון3!$U$14:$X$28,MATCH('דיווח פרטני'!G1771,גיליון3!$T$14:$T$28,0),MATCH('דיווח פרטני'!C1771,גיליון3!$U$13:$X$13,0)))</f>
        <v xml:space="preserve"> </v>
      </c>
      <c r="I1771" s="15"/>
      <c r="J1771" s="15"/>
    </row>
    <row r="1772" spans="1:10" ht="18" customHeight="1" thickBot="1" x14ac:dyDescent="0.35">
      <c r="A1772" s="15"/>
      <c r="B1772" s="15"/>
      <c r="C1772" s="15"/>
      <c r="D1772" s="15"/>
      <c r="E1772" s="727"/>
      <c r="F1772" s="15"/>
      <c r="G1772" s="15"/>
      <c r="H1772" s="58" t="str">
        <f t="array" ref="H1772">IF(ISERROR(INDEX(גיליון3!$U$14:$X$28,MATCH('דיווח פרטני'!G1772,גיליון3!$T$14:$T$28,0),MATCH('דיווח פרטני'!C1772,גיליון3!$U$13:$X$13,0)))," ",INDEX(גיליון3!$U$14:$X$28,MATCH('דיווח פרטני'!G1772,גיליון3!$T$14:$T$28,0),MATCH('דיווח פרטני'!C1772,גיליון3!$U$13:$X$13,0)))</f>
        <v xml:space="preserve"> </v>
      </c>
      <c r="I1772" s="15"/>
      <c r="J1772" s="15"/>
    </row>
    <row r="1773" spans="1:10" ht="18" customHeight="1" thickBot="1" x14ac:dyDescent="0.35">
      <c r="A1773" s="15"/>
      <c r="B1773" s="15"/>
      <c r="C1773" s="15"/>
      <c r="D1773" s="15"/>
      <c r="E1773" s="727"/>
      <c r="F1773" s="15"/>
      <c r="G1773" s="15"/>
      <c r="H1773" s="58" t="str">
        <f t="array" ref="H1773">IF(ISERROR(INDEX(גיליון3!$U$14:$X$28,MATCH('דיווח פרטני'!G1773,גיליון3!$T$14:$T$28,0),MATCH('דיווח פרטני'!C1773,גיליון3!$U$13:$X$13,0)))," ",INDEX(גיליון3!$U$14:$X$28,MATCH('דיווח פרטני'!G1773,גיליון3!$T$14:$T$28,0),MATCH('דיווח פרטני'!C1773,גיליון3!$U$13:$X$13,0)))</f>
        <v xml:space="preserve"> </v>
      </c>
      <c r="I1773" s="15"/>
      <c r="J1773" s="15"/>
    </row>
    <row r="1774" spans="1:10" ht="18" customHeight="1" thickBot="1" x14ac:dyDescent="0.35">
      <c r="A1774" s="15"/>
      <c r="B1774" s="15"/>
      <c r="C1774" s="15"/>
      <c r="D1774" s="15"/>
      <c r="E1774" s="727"/>
      <c r="F1774" s="15"/>
      <c r="G1774" s="15"/>
      <c r="H1774" s="58" t="str">
        <f t="array" ref="H1774">IF(ISERROR(INDEX(גיליון3!$U$14:$X$28,MATCH('דיווח פרטני'!G1774,גיליון3!$T$14:$T$28,0),MATCH('דיווח פרטני'!C1774,גיליון3!$U$13:$X$13,0)))," ",INDEX(גיליון3!$U$14:$X$28,MATCH('דיווח פרטני'!G1774,גיליון3!$T$14:$T$28,0),MATCH('דיווח פרטני'!C1774,גיליון3!$U$13:$X$13,0)))</f>
        <v xml:space="preserve"> </v>
      </c>
      <c r="I1774" s="15"/>
      <c r="J1774" s="15"/>
    </row>
    <row r="1775" spans="1:10" ht="18" customHeight="1" thickBot="1" x14ac:dyDescent="0.35">
      <c r="A1775" s="15"/>
      <c r="B1775" s="15"/>
      <c r="C1775" s="15"/>
      <c r="D1775" s="15"/>
      <c r="E1775" s="727"/>
      <c r="F1775" s="15"/>
      <c r="G1775" s="15"/>
      <c r="H1775" s="58" t="str">
        <f t="array" ref="H1775">IF(ISERROR(INDEX(גיליון3!$U$14:$X$28,MATCH('דיווח פרטני'!G1775,גיליון3!$T$14:$T$28,0),MATCH('דיווח פרטני'!C1775,גיליון3!$U$13:$X$13,0)))," ",INDEX(גיליון3!$U$14:$X$28,MATCH('דיווח פרטני'!G1775,גיליון3!$T$14:$T$28,0),MATCH('דיווח פרטני'!C1775,גיליון3!$U$13:$X$13,0)))</f>
        <v xml:space="preserve"> </v>
      </c>
      <c r="I1775" s="15"/>
      <c r="J1775" s="15"/>
    </row>
    <row r="1776" spans="1:10" ht="18" customHeight="1" thickBot="1" x14ac:dyDescent="0.35">
      <c r="A1776" s="15"/>
      <c r="B1776" s="15"/>
      <c r="C1776" s="15"/>
      <c r="D1776" s="15"/>
      <c r="E1776" s="727"/>
      <c r="F1776" s="15"/>
      <c r="G1776" s="15"/>
      <c r="H1776" s="58" t="str">
        <f t="array" ref="H1776">IF(ISERROR(INDEX(גיליון3!$U$14:$X$28,MATCH('דיווח פרטני'!G1776,גיליון3!$T$14:$T$28,0),MATCH('דיווח פרטני'!C1776,גיליון3!$U$13:$X$13,0)))," ",INDEX(גיליון3!$U$14:$X$28,MATCH('דיווח פרטני'!G1776,גיליון3!$T$14:$T$28,0),MATCH('דיווח פרטני'!C1776,גיליון3!$U$13:$X$13,0)))</f>
        <v xml:space="preserve"> </v>
      </c>
      <c r="I1776" s="15"/>
      <c r="J1776" s="15"/>
    </row>
    <row r="1777" spans="1:10" ht="18" customHeight="1" thickBot="1" x14ac:dyDescent="0.35">
      <c r="A1777" s="15"/>
      <c r="B1777" s="15"/>
      <c r="C1777" s="15"/>
      <c r="D1777" s="15"/>
      <c r="E1777" s="727"/>
      <c r="F1777" s="15"/>
      <c r="G1777" s="15"/>
      <c r="H1777" s="58" t="str">
        <f t="array" ref="H1777">IF(ISERROR(INDEX(גיליון3!$U$14:$X$28,MATCH('דיווח פרטני'!G1777,גיליון3!$T$14:$T$28,0),MATCH('דיווח פרטני'!C1777,גיליון3!$U$13:$X$13,0)))," ",INDEX(גיליון3!$U$14:$X$28,MATCH('דיווח פרטני'!G1777,גיליון3!$T$14:$T$28,0),MATCH('דיווח פרטני'!C1777,גיליון3!$U$13:$X$13,0)))</f>
        <v xml:space="preserve"> </v>
      </c>
      <c r="I1777" s="15"/>
      <c r="J1777" s="15"/>
    </row>
    <row r="1778" spans="1:10" ht="18" customHeight="1" thickBot="1" x14ac:dyDescent="0.35">
      <c r="A1778" s="15"/>
      <c r="B1778" s="15"/>
      <c r="C1778" s="15"/>
      <c r="D1778" s="15"/>
      <c r="E1778" s="727"/>
      <c r="F1778" s="15"/>
      <c r="G1778" s="15"/>
      <c r="H1778" s="58" t="str">
        <f t="array" ref="H1778">IF(ISERROR(INDEX(גיליון3!$U$14:$X$28,MATCH('דיווח פרטני'!G1778,גיליון3!$T$14:$T$28,0),MATCH('דיווח פרטני'!C1778,גיליון3!$U$13:$X$13,0)))," ",INDEX(גיליון3!$U$14:$X$28,MATCH('דיווח פרטני'!G1778,גיליון3!$T$14:$T$28,0),MATCH('דיווח פרטני'!C1778,גיליון3!$U$13:$X$13,0)))</f>
        <v xml:space="preserve"> </v>
      </c>
      <c r="I1778" s="15"/>
      <c r="J1778" s="15"/>
    </row>
    <row r="1779" spans="1:10" ht="18" customHeight="1" thickBot="1" x14ac:dyDescent="0.35">
      <c r="A1779" s="15"/>
      <c r="B1779" s="15"/>
      <c r="C1779" s="15"/>
      <c r="D1779" s="15"/>
      <c r="E1779" s="727"/>
      <c r="F1779" s="15"/>
      <c r="G1779" s="15"/>
      <c r="H1779" s="58" t="str">
        <f t="array" ref="H1779">IF(ISERROR(INDEX(גיליון3!$U$14:$X$28,MATCH('דיווח פרטני'!G1779,גיליון3!$T$14:$T$28,0),MATCH('דיווח פרטני'!C1779,גיליון3!$U$13:$X$13,0)))," ",INDEX(גיליון3!$U$14:$X$28,MATCH('דיווח פרטני'!G1779,גיליון3!$T$14:$T$28,0),MATCH('דיווח פרטני'!C1779,גיליון3!$U$13:$X$13,0)))</f>
        <v xml:space="preserve"> </v>
      </c>
      <c r="I1779" s="15"/>
      <c r="J1779" s="15"/>
    </row>
    <row r="1780" spans="1:10" ht="18" customHeight="1" thickBot="1" x14ac:dyDescent="0.35">
      <c r="A1780" s="15"/>
      <c r="B1780" s="15"/>
      <c r="C1780" s="15"/>
      <c r="D1780" s="15"/>
      <c r="E1780" s="727"/>
      <c r="F1780" s="15"/>
      <c r="G1780" s="15"/>
      <c r="H1780" s="58" t="str">
        <f t="array" ref="H1780">IF(ISERROR(INDEX(גיליון3!$U$14:$X$28,MATCH('דיווח פרטני'!G1780,גיליון3!$T$14:$T$28,0),MATCH('דיווח פרטני'!C1780,גיליון3!$U$13:$X$13,0)))," ",INDEX(גיליון3!$U$14:$X$28,MATCH('דיווח פרטני'!G1780,גיליון3!$T$14:$T$28,0),MATCH('דיווח פרטני'!C1780,גיליון3!$U$13:$X$13,0)))</f>
        <v xml:space="preserve"> </v>
      </c>
      <c r="I1780" s="15"/>
      <c r="J1780" s="15"/>
    </row>
    <row r="1781" spans="1:10" ht="18" customHeight="1" thickBot="1" x14ac:dyDescent="0.35">
      <c r="A1781" s="15"/>
      <c r="B1781" s="15"/>
      <c r="C1781" s="15"/>
      <c r="D1781" s="15"/>
      <c r="E1781" s="727"/>
      <c r="F1781" s="15"/>
      <c r="G1781" s="15"/>
      <c r="H1781" s="58" t="str">
        <f t="array" ref="H1781">IF(ISERROR(INDEX(גיליון3!$U$14:$X$28,MATCH('דיווח פרטני'!G1781,גיליון3!$T$14:$T$28,0),MATCH('דיווח פרטני'!C1781,גיליון3!$U$13:$X$13,0)))," ",INDEX(גיליון3!$U$14:$X$28,MATCH('דיווח פרטני'!G1781,גיליון3!$T$14:$T$28,0),MATCH('דיווח פרטני'!C1781,גיליון3!$U$13:$X$13,0)))</f>
        <v xml:space="preserve"> </v>
      </c>
      <c r="I1781" s="15"/>
      <c r="J1781" s="15"/>
    </row>
    <row r="1782" spans="1:10" ht="18" customHeight="1" thickBot="1" x14ac:dyDescent="0.35">
      <c r="A1782" s="15"/>
      <c r="B1782" s="15"/>
      <c r="C1782" s="15"/>
      <c r="D1782" s="15"/>
      <c r="E1782" s="727"/>
      <c r="F1782" s="15"/>
      <c r="G1782" s="15"/>
      <c r="H1782" s="58" t="str">
        <f t="array" ref="H1782">IF(ISERROR(INDEX(גיליון3!$U$14:$X$28,MATCH('דיווח פרטני'!G1782,גיליון3!$T$14:$T$28,0),MATCH('דיווח פרטני'!C1782,גיליון3!$U$13:$X$13,0)))," ",INDEX(גיליון3!$U$14:$X$28,MATCH('דיווח פרטני'!G1782,גיליון3!$T$14:$T$28,0),MATCH('דיווח פרטני'!C1782,גיליון3!$U$13:$X$13,0)))</f>
        <v xml:space="preserve"> </v>
      </c>
      <c r="I1782" s="15"/>
      <c r="J1782" s="15"/>
    </row>
    <row r="1783" spans="1:10" ht="18" customHeight="1" thickBot="1" x14ac:dyDescent="0.35">
      <c r="A1783" s="15"/>
      <c r="B1783" s="15"/>
      <c r="C1783" s="15"/>
      <c r="D1783" s="15"/>
      <c r="E1783" s="727"/>
      <c r="F1783" s="15"/>
      <c r="G1783" s="15"/>
      <c r="H1783" s="58" t="str">
        <f t="array" ref="H1783">IF(ISERROR(INDEX(גיליון3!$U$14:$X$28,MATCH('דיווח פרטני'!G1783,גיליון3!$T$14:$T$28,0),MATCH('דיווח פרטני'!C1783,גיליון3!$U$13:$X$13,0)))," ",INDEX(גיליון3!$U$14:$X$28,MATCH('דיווח פרטני'!G1783,גיליון3!$T$14:$T$28,0),MATCH('דיווח פרטני'!C1783,גיליון3!$U$13:$X$13,0)))</f>
        <v xml:space="preserve"> </v>
      </c>
      <c r="I1783" s="15"/>
      <c r="J1783" s="15"/>
    </row>
    <row r="1784" spans="1:10" ht="18" customHeight="1" thickBot="1" x14ac:dyDescent="0.35">
      <c r="A1784" s="15"/>
      <c r="B1784" s="15"/>
      <c r="C1784" s="15"/>
      <c r="D1784" s="15"/>
      <c r="E1784" s="727"/>
      <c r="F1784" s="15"/>
      <c r="G1784" s="15"/>
      <c r="H1784" s="58" t="str">
        <f t="array" ref="H1784">IF(ISERROR(INDEX(גיליון3!$U$14:$X$28,MATCH('דיווח פרטני'!G1784,גיליון3!$T$14:$T$28,0),MATCH('דיווח פרטני'!C1784,גיליון3!$U$13:$X$13,0)))," ",INDEX(גיליון3!$U$14:$X$28,MATCH('דיווח פרטני'!G1784,גיליון3!$T$14:$T$28,0),MATCH('דיווח פרטני'!C1784,גיליון3!$U$13:$X$13,0)))</f>
        <v xml:space="preserve"> </v>
      </c>
      <c r="I1784" s="15"/>
      <c r="J1784" s="15"/>
    </row>
    <row r="1785" spans="1:10" ht="18" customHeight="1" thickBot="1" x14ac:dyDescent="0.35">
      <c r="A1785" s="15"/>
      <c r="B1785" s="15"/>
      <c r="C1785" s="15"/>
      <c r="D1785" s="15"/>
      <c r="E1785" s="727"/>
      <c r="F1785" s="15"/>
      <c r="G1785" s="15"/>
      <c r="H1785" s="58" t="str">
        <f t="array" ref="H1785">IF(ISERROR(INDEX(גיליון3!$U$14:$X$28,MATCH('דיווח פרטני'!G1785,גיליון3!$T$14:$T$28,0),MATCH('דיווח פרטני'!C1785,גיליון3!$U$13:$X$13,0)))," ",INDEX(גיליון3!$U$14:$X$28,MATCH('דיווח פרטני'!G1785,גיליון3!$T$14:$T$28,0),MATCH('דיווח פרטני'!C1785,גיליון3!$U$13:$X$13,0)))</f>
        <v xml:space="preserve"> </v>
      </c>
      <c r="I1785" s="15"/>
      <c r="J1785" s="15"/>
    </row>
    <row r="1786" spans="1:10" ht="18" customHeight="1" thickBot="1" x14ac:dyDescent="0.35">
      <c r="A1786" s="15"/>
      <c r="B1786" s="15"/>
      <c r="C1786" s="15"/>
      <c r="D1786" s="15"/>
      <c r="E1786" s="727"/>
      <c r="F1786" s="15"/>
      <c r="G1786" s="15"/>
      <c r="H1786" s="58" t="str">
        <f t="array" ref="H1786">IF(ISERROR(INDEX(גיליון3!$U$14:$X$28,MATCH('דיווח פרטני'!G1786,גיליון3!$T$14:$T$28,0),MATCH('דיווח פרטני'!C1786,גיליון3!$U$13:$X$13,0)))," ",INDEX(גיליון3!$U$14:$X$28,MATCH('דיווח פרטני'!G1786,גיליון3!$T$14:$T$28,0),MATCH('דיווח פרטני'!C1786,גיליון3!$U$13:$X$13,0)))</f>
        <v xml:space="preserve"> </v>
      </c>
      <c r="I1786" s="15"/>
      <c r="J1786" s="15"/>
    </row>
    <row r="1787" spans="1:10" ht="18" customHeight="1" thickBot="1" x14ac:dyDescent="0.35">
      <c r="A1787" s="15"/>
      <c r="B1787" s="15"/>
      <c r="C1787" s="15"/>
      <c r="D1787" s="15"/>
      <c r="E1787" s="727"/>
      <c r="F1787" s="15"/>
      <c r="G1787" s="15"/>
      <c r="H1787" s="58" t="str">
        <f t="array" ref="H1787">IF(ISERROR(INDEX(גיליון3!$U$14:$X$28,MATCH('דיווח פרטני'!G1787,גיליון3!$T$14:$T$28,0),MATCH('דיווח פרטני'!C1787,גיליון3!$U$13:$X$13,0)))," ",INDEX(גיליון3!$U$14:$X$28,MATCH('דיווח פרטני'!G1787,גיליון3!$T$14:$T$28,0),MATCH('דיווח פרטני'!C1787,גיליון3!$U$13:$X$13,0)))</f>
        <v xml:space="preserve"> </v>
      </c>
      <c r="I1787" s="15"/>
      <c r="J1787" s="15"/>
    </row>
    <row r="1788" spans="1:10" ht="18" customHeight="1" thickBot="1" x14ac:dyDescent="0.35">
      <c r="A1788" s="15"/>
      <c r="B1788" s="15"/>
      <c r="C1788" s="15"/>
      <c r="D1788" s="15"/>
      <c r="E1788" s="727"/>
      <c r="F1788" s="15"/>
      <c r="G1788" s="15"/>
      <c r="H1788" s="58" t="str">
        <f t="array" ref="H1788">IF(ISERROR(INDEX(גיליון3!$U$14:$X$28,MATCH('דיווח פרטני'!G1788,גיליון3!$T$14:$T$28,0),MATCH('דיווח פרטני'!C1788,גיליון3!$U$13:$X$13,0)))," ",INDEX(גיליון3!$U$14:$X$28,MATCH('דיווח פרטני'!G1788,גיליון3!$T$14:$T$28,0),MATCH('דיווח פרטני'!C1788,גיליון3!$U$13:$X$13,0)))</f>
        <v xml:space="preserve"> </v>
      </c>
      <c r="I1788" s="15"/>
      <c r="J1788" s="15"/>
    </row>
    <row r="1789" spans="1:10" ht="18" customHeight="1" thickBot="1" x14ac:dyDescent="0.35">
      <c r="A1789" s="15"/>
      <c r="B1789" s="15"/>
      <c r="C1789" s="15"/>
      <c r="D1789" s="15"/>
      <c r="E1789" s="727"/>
      <c r="F1789" s="15"/>
      <c r="G1789" s="15"/>
      <c r="H1789" s="58" t="str">
        <f t="array" ref="H1789">IF(ISERROR(INDEX(גיליון3!$U$14:$X$28,MATCH('דיווח פרטני'!G1789,גיליון3!$T$14:$T$28,0),MATCH('דיווח פרטני'!C1789,גיליון3!$U$13:$X$13,0)))," ",INDEX(גיליון3!$U$14:$X$28,MATCH('דיווח פרטני'!G1789,גיליון3!$T$14:$T$28,0),MATCH('דיווח פרטני'!C1789,גיליון3!$U$13:$X$13,0)))</f>
        <v xml:space="preserve"> </v>
      </c>
      <c r="I1789" s="15"/>
      <c r="J1789" s="15"/>
    </row>
    <row r="1790" spans="1:10" ht="18" customHeight="1" thickBot="1" x14ac:dyDescent="0.35">
      <c r="A1790" s="15"/>
      <c r="B1790" s="15"/>
      <c r="C1790" s="15"/>
      <c r="D1790" s="15"/>
      <c r="E1790" s="727"/>
      <c r="F1790" s="15"/>
      <c r="G1790" s="15"/>
      <c r="H1790" s="58" t="str">
        <f t="array" ref="H1790">IF(ISERROR(INDEX(גיליון3!$U$14:$X$28,MATCH('דיווח פרטני'!G1790,גיליון3!$T$14:$T$28,0),MATCH('דיווח פרטני'!C1790,גיליון3!$U$13:$X$13,0)))," ",INDEX(גיליון3!$U$14:$X$28,MATCH('דיווח פרטני'!G1790,גיליון3!$T$14:$T$28,0),MATCH('דיווח פרטני'!C1790,גיליון3!$U$13:$X$13,0)))</f>
        <v xml:space="preserve"> </v>
      </c>
      <c r="I1790" s="15"/>
      <c r="J1790" s="15"/>
    </row>
    <row r="1791" spans="1:10" ht="18" customHeight="1" thickBot="1" x14ac:dyDescent="0.35">
      <c r="A1791" s="15"/>
      <c r="B1791" s="15"/>
      <c r="C1791" s="15"/>
      <c r="D1791" s="15"/>
      <c r="E1791" s="727"/>
      <c r="F1791" s="15"/>
      <c r="G1791" s="15"/>
      <c r="H1791" s="58" t="str">
        <f t="array" ref="H1791">IF(ISERROR(INDEX(גיליון3!$U$14:$X$28,MATCH('דיווח פרטני'!G1791,גיליון3!$T$14:$T$28,0),MATCH('דיווח פרטני'!C1791,גיליון3!$U$13:$X$13,0)))," ",INDEX(גיליון3!$U$14:$X$28,MATCH('דיווח פרטני'!G1791,גיליון3!$T$14:$T$28,0),MATCH('דיווח פרטני'!C1791,גיליון3!$U$13:$X$13,0)))</f>
        <v xml:space="preserve"> </v>
      </c>
      <c r="I1791" s="15"/>
      <c r="J1791" s="15"/>
    </row>
    <row r="1792" spans="1:10" ht="18" customHeight="1" thickBot="1" x14ac:dyDescent="0.35">
      <c r="A1792" s="15"/>
      <c r="B1792" s="15"/>
      <c r="C1792" s="15"/>
      <c r="D1792" s="15"/>
      <c r="E1792" s="727"/>
      <c r="F1792" s="15"/>
      <c r="G1792" s="15"/>
      <c r="H1792" s="58" t="str">
        <f t="array" ref="H1792">IF(ISERROR(INDEX(גיליון3!$U$14:$X$28,MATCH('דיווח פרטני'!G1792,גיליון3!$T$14:$T$28,0),MATCH('דיווח פרטני'!C1792,גיליון3!$U$13:$X$13,0)))," ",INDEX(גיליון3!$U$14:$X$28,MATCH('דיווח פרטני'!G1792,גיליון3!$T$14:$T$28,0),MATCH('דיווח פרטני'!C1792,גיליון3!$U$13:$X$13,0)))</f>
        <v xml:space="preserve"> </v>
      </c>
      <c r="I1792" s="15"/>
      <c r="J1792" s="15"/>
    </row>
    <row r="1793" spans="1:10" ht="18" customHeight="1" thickBot="1" x14ac:dyDescent="0.35">
      <c r="A1793" s="15"/>
      <c r="B1793" s="15"/>
      <c r="C1793" s="15"/>
      <c r="D1793" s="15"/>
      <c r="E1793" s="727"/>
      <c r="F1793" s="15"/>
      <c r="G1793" s="15"/>
      <c r="H1793" s="58" t="str">
        <f t="array" ref="H1793">IF(ISERROR(INDEX(גיליון3!$U$14:$X$28,MATCH('דיווח פרטני'!G1793,גיליון3!$T$14:$T$28,0),MATCH('דיווח פרטני'!C1793,גיליון3!$U$13:$X$13,0)))," ",INDEX(גיליון3!$U$14:$X$28,MATCH('דיווח פרטני'!G1793,גיליון3!$T$14:$T$28,0),MATCH('דיווח פרטני'!C1793,גיליון3!$U$13:$X$13,0)))</f>
        <v xml:space="preserve"> </v>
      </c>
      <c r="I1793" s="15"/>
      <c r="J1793" s="15"/>
    </row>
    <row r="1794" spans="1:10" ht="18" customHeight="1" thickBot="1" x14ac:dyDescent="0.35">
      <c r="A1794" s="15"/>
      <c r="B1794" s="15"/>
      <c r="C1794" s="15"/>
      <c r="D1794" s="15"/>
      <c r="E1794" s="727"/>
      <c r="F1794" s="15"/>
      <c r="G1794" s="15"/>
      <c r="H1794" s="58" t="str">
        <f t="array" ref="H1794">IF(ISERROR(INDEX(גיליון3!$U$14:$X$28,MATCH('דיווח פרטני'!G1794,גיליון3!$T$14:$T$28,0),MATCH('דיווח פרטני'!C1794,גיליון3!$U$13:$X$13,0)))," ",INDEX(גיליון3!$U$14:$X$28,MATCH('דיווח פרטני'!G1794,גיליון3!$T$14:$T$28,0),MATCH('דיווח פרטני'!C1794,גיליון3!$U$13:$X$13,0)))</f>
        <v xml:space="preserve"> </v>
      </c>
      <c r="I1794" s="15"/>
      <c r="J1794" s="15"/>
    </row>
    <row r="1795" spans="1:10" ht="18" customHeight="1" thickBot="1" x14ac:dyDescent="0.35">
      <c r="A1795" s="15"/>
      <c r="B1795" s="15"/>
      <c r="C1795" s="15"/>
      <c r="D1795" s="15"/>
      <c r="E1795" s="727"/>
      <c r="F1795" s="15"/>
      <c r="G1795" s="15"/>
      <c r="H1795" s="58" t="str">
        <f t="array" ref="H1795">IF(ISERROR(INDEX(גיליון3!$U$14:$X$28,MATCH('דיווח פרטני'!G1795,גיליון3!$T$14:$T$28,0),MATCH('דיווח פרטני'!C1795,גיליון3!$U$13:$X$13,0)))," ",INDEX(גיליון3!$U$14:$X$28,MATCH('דיווח פרטני'!G1795,גיליון3!$T$14:$T$28,0),MATCH('דיווח פרטני'!C1795,גיליון3!$U$13:$X$13,0)))</f>
        <v xml:space="preserve"> </v>
      </c>
      <c r="I1795" s="15"/>
      <c r="J1795" s="15"/>
    </row>
    <row r="1796" spans="1:10" ht="18" customHeight="1" thickBot="1" x14ac:dyDescent="0.35">
      <c r="A1796" s="15"/>
      <c r="B1796" s="15"/>
      <c r="C1796" s="15"/>
      <c r="D1796" s="15"/>
      <c r="E1796" s="727"/>
      <c r="F1796" s="15"/>
      <c r="G1796" s="15"/>
      <c r="H1796" s="58" t="str">
        <f t="array" ref="H1796">IF(ISERROR(INDEX(גיליון3!$U$14:$X$28,MATCH('דיווח פרטני'!G1796,גיליון3!$T$14:$T$28,0),MATCH('דיווח פרטני'!C1796,גיליון3!$U$13:$X$13,0)))," ",INDEX(גיליון3!$U$14:$X$28,MATCH('דיווח פרטני'!G1796,גיליון3!$T$14:$T$28,0),MATCH('דיווח פרטני'!C1796,גיליון3!$U$13:$X$13,0)))</f>
        <v xml:space="preserve"> </v>
      </c>
      <c r="I1796" s="15"/>
      <c r="J1796" s="15"/>
    </row>
    <row r="1797" spans="1:10" ht="18" customHeight="1" thickBot="1" x14ac:dyDescent="0.35">
      <c r="A1797" s="15"/>
      <c r="B1797" s="15"/>
      <c r="C1797" s="15"/>
      <c r="D1797" s="15"/>
      <c r="E1797" s="727"/>
      <c r="F1797" s="15"/>
      <c r="G1797" s="15"/>
      <c r="H1797" s="58" t="str">
        <f t="array" ref="H1797">IF(ISERROR(INDEX(גיליון3!$U$14:$X$28,MATCH('דיווח פרטני'!G1797,גיליון3!$T$14:$T$28,0),MATCH('דיווח פרטני'!C1797,גיליון3!$U$13:$X$13,0)))," ",INDEX(גיליון3!$U$14:$X$28,MATCH('דיווח פרטני'!G1797,גיליון3!$T$14:$T$28,0),MATCH('דיווח פרטני'!C1797,גיליון3!$U$13:$X$13,0)))</f>
        <v xml:space="preserve"> </v>
      </c>
      <c r="I1797" s="15"/>
      <c r="J1797" s="15"/>
    </row>
    <row r="1798" spans="1:10" ht="18" customHeight="1" thickBot="1" x14ac:dyDescent="0.35">
      <c r="A1798" s="15"/>
      <c r="B1798" s="15"/>
      <c r="C1798" s="15"/>
      <c r="D1798" s="15"/>
      <c r="E1798" s="727"/>
      <c r="F1798" s="15"/>
      <c r="G1798" s="15"/>
      <c r="H1798" s="58" t="str">
        <f t="array" ref="H1798">IF(ISERROR(INDEX(גיליון3!$U$14:$X$28,MATCH('דיווח פרטני'!G1798,גיליון3!$T$14:$T$28,0),MATCH('דיווח פרטני'!C1798,גיליון3!$U$13:$X$13,0)))," ",INDEX(גיליון3!$U$14:$X$28,MATCH('דיווח פרטני'!G1798,גיליון3!$T$14:$T$28,0),MATCH('דיווח פרטני'!C1798,גיליון3!$U$13:$X$13,0)))</f>
        <v xml:space="preserve"> </v>
      </c>
      <c r="I1798" s="15"/>
      <c r="J1798" s="15"/>
    </row>
    <row r="1799" spans="1:10" ht="18" customHeight="1" thickBot="1" x14ac:dyDescent="0.35">
      <c r="A1799" s="15"/>
      <c r="B1799" s="15"/>
      <c r="C1799" s="15"/>
      <c r="D1799" s="15"/>
      <c r="E1799" s="727"/>
      <c r="F1799" s="15"/>
      <c r="G1799" s="15"/>
      <c r="H1799" s="58" t="str">
        <f t="array" ref="H1799">IF(ISERROR(INDEX(גיליון3!$U$14:$X$28,MATCH('דיווח פרטני'!G1799,גיליון3!$T$14:$T$28,0),MATCH('דיווח פרטני'!C1799,גיליון3!$U$13:$X$13,0)))," ",INDEX(גיליון3!$U$14:$X$28,MATCH('דיווח פרטני'!G1799,גיליון3!$T$14:$T$28,0),MATCH('דיווח פרטני'!C1799,גיליון3!$U$13:$X$13,0)))</f>
        <v xml:space="preserve"> </v>
      </c>
      <c r="I1799" s="15"/>
      <c r="J1799" s="15"/>
    </row>
    <row r="1800" spans="1:10" ht="18" customHeight="1" thickBot="1" x14ac:dyDescent="0.35">
      <c r="A1800" s="15"/>
      <c r="B1800" s="15"/>
      <c r="C1800" s="15"/>
      <c r="D1800" s="15"/>
      <c r="E1800" s="727"/>
      <c r="F1800" s="15"/>
      <c r="G1800" s="15"/>
      <c r="H1800" s="58" t="str">
        <f t="array" ref="H1800">IF(ISERROR(INDEX(גיליון3!$U$14:$X$28,MATCH('דיווח פרטני'!G1800,גיליון3!$T$14:$T$28,0),MATCH('דיווח פרטני'!C1800,גיליון3!$U$13:$X$13,0)))," ",INDEX(גיליון3!$U$14:$X$28,MATCH('דיווח פרטני'!G1800,גיליון3!$T$14:$T$28,0),MATCH('דיווח פרטני'!C1800,גיליון3!$U$13:$X$13,0)))</f>
        <v xml:space="preserve"> </v>
      </c>
      <c r="I1800" s="15"/>
      <c r="J1800" s="15"/>
    </row>
    <row r="1801" spans="1:10" ht="18" customHeight="1" thickBot="1" x14ac:dyDescent="0.35">
      <c r="A1801" s="15"/>
      <c r="B1801" s="15"/>
      <c r="C1801" s="15"/>
      <c r="D1801" s="15"/>
      <c r="E1801" s="727"/>
      <c r="F1801" s="15"/>
      <c r="G1801" s="15"/>
      <c r="H1801" s="58" t="str">
        <f t="array" ref="H1801">IF(ISERROR(INDEX(גיליון3!$U$14:$X$28,MATCH('דיווח פרטני'!G1801,גיליון3!$T$14:$T$28,0),MATCH('דיווח פרטני'!C1801,גיליון3!$U$13:$X$13,0)))," ",INDEX(גיליון3!$U$14:$X$28,MATCH('דיווח פרטני'!G1801,גיליון3!$T$14:$T$28,0),MATCH('דיווח פרטני'!C1801,גיליון3!$U$13:$X$13,0)))</f>
        <v xml:space="preserve"> </v>
      </c>
      <c r="I1801" s="15"/>
      <c r="J1801" s="15"/>
    </row>
    <row r="1802" spans="1:10" ht="18" customHeight="1" thickBot="1" x14ac:dyDescent="0.35">
      <c r="A1802" s="15"/>
      <c r="B1802" s="15"/>
      <c r="C1802" s="15"/>
      <c r="D1802" s="15"/>
      <c r="E1802" s="727"/>
      <c r="F1802" s="15"/>
      <c r="G1802" s="15"/>
      <c r="H1802" s="58" t="str">
        <f t="array" ref="H1802">IF(ISERROR(INDEX(גיליון3!$U$14:$X$28,MATCH('דיווח פרטני'!G1802,גיליון3!$T$14:$T$28,0),MATCH('דיווח פרטני'!C1802,גיליון3!$U$13:$X$13,0)))," ",INDEX(גיליון3!$U$14:$X$28,MATCH('דיווח פרטני'!G1802,גיליון3!$T$14:$T$28,0),MATCH('דיווח פרטני'!C1802,גיליון3!$U$13:$X$13,0)))</f>
        <v xml:space="preserve"> </v>
      </c>
      <c r="I1802" s="15"/>
      <c r="J1802" s="15"/>
    </row>
    <row r="1803" spans="1:10" ht="18" customHeight="1" thickBot="1" x14ac:dyDescent="0.35">
      <c r="A1803" s="15"/>
      <c r="B1803" s="15"/>
      <c r="C1803" s="15"/>
      <c r="D1803" s="15"/>
      <c r="E1803" s="727"/>
      <c r="F1803" s="15"/>
      <c r="G1803" s="15"/>
      <c r="H1803" s="58" t="str">
        <f t="array" ref="H1803">IF(ISERROR(INDEX(גיליון3!$U$14:$X$28,MATCH('דיווח פרטני'!G1803,גיליון3!$T$14:$T$28,0),MATCH('דיווח פרטני'!C1803,גיליון3!$U$13:$X$13,0)))," ",INDEX(גיליון3!$U$14:$X$28,MATCH('דיווח פרטני'!G1803,גיליון3!$T$14:$T$28,0),MATCH('דיווח פרטני'!C1803,גיליון3!$U$13:$X$13,0)))</f>
        <v xml:space="preserve"> </v>
      </c>
      <c r="I1803" s="15"/>
      <c r="J1803" s="15"/>
    </row>
    <row r="1804" spans="1:10" ht="18" customHeight="1" thickBot="1" x14ac:dyDescent="0.35">
      <c r="A1804" s="15"/>
      <c r="B1804" s="15"/>
      <c r="C1804" s="15"/>
      <c r="D1804" s="15"/>
      <c r="E1804" s="727"/>
      <c r="F1804" s="15"/>
      <c r="G1804" s="15"/>
      <c r="H1804" s="58" t="str">
        <f t="array" ref="H1804">IF(ISERROR(INDEX(גיליון3!$U$14:$X$28,MATCH('דיווח פרטני'!G1804,גיליון3!$T$14:$T$28,0),MATCH('דיווח פרטני'!C1804,גיליון3!$U$13:$X$13,0)))," ",INDEX(גיליון3!$U$14:$X$28,MATCH('דיווח פרטני'!G1804,גיליון3!$T$14:$T$28,0),MATCH('דיווח פרטני'!C1804,גיליון3!$U$13:$X$13,0)))</f>
        <v xml:space="preserve"> </v>
      </c>
      <c r="I1804" s="15"/>
      <c r="J1804" s="15"/>
    </row>
    <row r="1805" spans="1:10" ht="18" customHeight="1" thickBot="1" x14ac:dyDescent="0.35">
      <c r="A1805" s="15"/>
      <c r="B1805" s="15"/>
      <c r="C1805" s="15"/>
      <c r="D1805" s="15"/>
      <c r="E1805" s="727"/>
      <c r="F1805" s="15"/>
      <c r="G1805" s="15"/>
      <c r="H1805" s="58" t="str">
        <f t="array" ref="H1805">IF(ISERROR(INDEX(גיליון3!$U$14:$X$28,MATCH('דיווח פרטני'!G1805,גיליון3!$T$14:$T$28,0),MATCH('דיווח פרטני'!C1805,גיליון3!$U$13:$X$13,0)))," ",INDEX(גיליון3!$U$14:$X$28,MATCH('דיווח פרטני'!G1805,גיליון3!$T$14:$T$28,0),MATCH('דיווח פרטני'!C1805,גיליון3!$U$13:$X$13,0)))</f>
        <v xml:space="preserve"> </v>
      </c>
      <c r="I1805" s="15"/>
      <c r="J1805" s="15"/>
    </row>
    <row r="1806" spans="1:10" ht="18" customHeight="1" thickBot="1" x14ac:dyDescent="0.35">
      <c r="A1806" s="15"/>
      <c r="B1806" s="15"/>
      <c r="C1806" s="15"/>
      <c r="D1806" s="15"/>
      <c r="E1806" s="727"/>
      <c r="F1806" s="15"/>
      <c r="G1806" s="15"/>
      <c r="H1806" s="58" t="str">
        <f t="array" ref="H1806">IF(ISERROR(INDEX(גיליון3!$U$14:$X$28,MATCH('דיווח פרטני'!G1806,גיליון3!$T$14:$T$28,0),MATCH('דיווח פרטני'!C1806,גיליון3!$U$13:$X$13,0)))," ",INDEX(גיליון3!$U$14:$X$28,MATCH('דיווח פרטני'!G1806,גיליון3!$T$14:$T$28,0),MATCH('דיווח פרטני'!C1806,גיליון3!$U$13:$X$13,0)))</f>
        <v xml:space="preserve"> </v>
      </c>
      <c r="I1806" s="15"/>
      <c r="J1806" s="15"/>
    </row>
    <row r="1807" spans="1:10" ht="18" customHeight="1" thickBot="1" x14ac:dyDescent="0.35">
      <c r="A1807" s="15"/>
      <c r="B1807" s="15"/>
      <c r="C1807" s="15"/>
      <c r="D1807" s="15"/>
      <c r="E1807" s="727"/>
      <c r="F1807" s="15"/>
      <c r="G1807" s="15"/>
      <c r="H1807" s="58" t="str">
        <f t="array" ref="H1807">IF(ISERROR(INDEX(גיליון3!$U$14:$X$28,MATCH('דיווח פרטני'!G1807,גיליון3!$T$14:$T$28,0),MATCH('דיווח פרטני'!C1807,גיליון3!$U$13:$X$13,0)))," ",INDEX(גיליון3!$U$14:$X$28,MATCH('דיווח פרטני'!G1807,גיליון3!$T$14:$T$28,0),MATCH('דיווח פרטני'!C1807,גיליון3!$U$13:$X$13,0)))</f>
        <v xml:space="preserve"> </v>
      </c>
      <c r="I1807" s="15"/>
      <c r="J1807" s="15"/>
    </row>
    <row r="1808" spans="1:10" ht="18" customHeight="1" thickBot="1" x14ac:dyDescent="0.35">
      <c r="A1808" s="15"/>
      <c r="B1808" s="15"/>
      <c r="C1808" s="15"/>
      <c r="D1808" s="15"/>
      <c r="E1808" s="727"/>
      <c r="F1808" s="15"/>
      <c r="G1808" s="15"/>
      <c r="H1808" s="58" t="str">
        <f t="array" ref="H1808">IF(ISERROR(INDEX(גיליון3!$U$14:$X$28,MATCH('דיווח פרטני'!G1808,גיליון3!$T$14:$T$28,0),MATCH('דיווח פרטני'!C1808,גיליון3!$U$13:$X$13,0)))," ",INDEX(גיליון3!$U$14:$X$28,MATCH('דיווח פרטני'!G1808,גיליון3!$T$14:$T$28,0),MATCH('דיווח פרטני'!C1808,גיליון3!$U$13:$X$13,0)))</f>
        <v xml:space="preserve"> </v>
      </c>
      <c r="I1808" s="15"/>
      <c r="J1808" s="15"/>
    </row>
    <row r="1809" spans="1:10" ht="18" customHeight="1" thickBot="1" x14ac:dyDescent="0.35">
      <c r="A1809" s="15"/>
      <c r="B1809" s="15"/>
      <c r="C1809" s="15"/>
      <c r="D1809" s="15"/>
      <c r="E1809" s="727"/>
      <c r="F1809" s="15"/>
      <c r="G1809" s="15"/>
      <c r="H1809" s="58" t="str">
        <f t="array" ref="H1809">IF(ISERROR(INDEX(גיליון3!$U$14:$X$28,MATCH('דיווח פרטני'!G1809,גיליון3!$T$14:$T$28,0),MATCH('דיווח פרטני'!C1809,גיליון3!$U$13:$X$13,0)))," ",INDEX(גיליון3!$U$14:$X$28,MATCH('דיווח פרטני'!G1809,גיליון3!$T$14:$T$28,0),MATCH('דיווח פרטני'!C1809,גיליון3!$U$13:$X$13,0)))</f>
        <v xml:space="preserve"> </v>
      </c>
      <c r="I1809" s="15"/>
      <c r="J1809" s="15"/>
    </row>
    <row r="1810" spans="1:10" ht="18" customHeight="1" thickBot="1" x14ac:dyDescent="0.35">
      <c r="A1810" s="15"/>
      <c r="B1810" s="15"/>
      <c r="C1810" s="15"/>
      <c r="D1810" s="15"/>
      <c r="E1810" s="727"/>
      <c r="F1810" s="15"/>
      <c r="G1810" s="15"/>
      <c r="H1810" s="58" t="str">
        <f t="array" ref="H1810">IF(ISERROR(INDEX(גיליון3!$U$14:$X$28,MATCH('דיווח פרטני'!G1810,גיליון3!$T$14:$T$28,0),MATCH('דיווח פרטני'!C1810,גיליון3!$U$13:$X$13,0)))," ",INDEX(גיליון3!$U$14:$X$28,MATCH('דיווח פרטני'!G1810,גיליון3!$T$14:$T$28,0),MATCH('דיווח פרטני'!C1810,גיליון3!$U$13:$X$13,0)))</f>
        <v xml:space="preserve"> </v>
      </c>
      <c r="I1810" s="15"/>
      <c r="J1810" s="15"/>
    </row>
    <row r="1811" spans="1:10" ht="18" customHeight="1" thickBot="1" x14ac:dyDescent="0.35">
      <c r="A1811" s="15"/>
      <c r="B1811" s="15"/>
      <c r="C1811" s="15"/>
      <c r="D1811" s="15"/>
      <c r="E1811" s="727"/>
      <c r="F1811" s="15"/>
      <c r="G1811" s="15"/>
      <c r="H1811" s="58" t="str">
        <f t="array" ref="H1811">IF(ISERROR(INDEX(גיליון3!$U$14:$X$28,MATCH('דיווח פרטני'!G1811,גיליון3!$T$14:$T$28,0),MATCH('דיווח פרטני'!C1811,גיליון3!$U$13:$X$13,0)))," ",INDEX(גיליון3!$U$14:$X$28,MATCH('דיווח פרטני'!G1811,גיליון3!$T$14:$T$28,0),MATCH('דיווח פרטני'!C1811,גיליון3!$U$13:$X$13,0)))</f>
        <v xml:space="preserve"> </v>
      </c>
      <c r="I1811" s="15"/>
      <c r="J1811" s="15"/>
    </row>
    <row r="1812" spans="1:10" ht="18" customHeight="1" thickBot="1" x14ac:dyDescent="0.35">
      <c r="A1812" s="15"/>
      <c r="B1812" s="15"/>
      <c r="C1812" s="15"/>
      <c r="D1812" s="15"/>
      <c r="E1812" s="727"/>
      <c r="F1812" s="15"/>
      <c r="G1812" s="15"/>
      <c r="H1812" s="58" t="str">
        <f t="array" ref="H1812">IF(ISERROR(INDEX(גיליון3!$U$14:$X$28,MATCH('דיווח פרטני'!G1812,גיליון3!$T$14:$T$28,0),MATCH('דיווח פרטני'!C1812,גיליון3!$U$13:$X$13,0)))," ",INDEX(גיליון3!$U$14:$X$28,MATCH('דיווח פרטני'!G1812,גיליון3!$T$14:$T$28,0),MATCH('דיווח פרטני'!C1812,גיליון3!$U$13:$X$13,0)))</f>
        <v xml:space="preserve"> </v>
      </c>
      <c r="I1812" s="15"/>
      <c r="J1812" s="15"/>
    </row>
    <row r="1813" spans="1:10" ht="18" customHeight="1" thickBot="1" x14ac:dyDescent="0.35">
      <c r="A1813" s="15"/>
      <c r="B1813" s="15"/>
      <c r="C1813" s="15"/>
      <c r="D1813" s="15"/>
      <c r="E1813" s="727"/>
      <c r="F1813" s="15"/>
      <c r="G1813" s="15"/>
      <c r="H1813" s="58" t="str">
        <f t="array" ref="H1813">IF(ISERROR(INDEX(גיליון3!$U$14:$X$28,MATCH('דיווח פרטני'!G1813,גיליון3!$T$14:$T$28,0),MATCH('דיווח פרטני'!C1813,גיליון3!$U$13:$X$13,0)))," ",INDEX(גיליון3!$U$14:$X$28,MATCH('דיווח פרטני'!G1813,גיליון3!$T$14:$T$28,0),MATCH('דיווח פרטני'!C1813,גיליון3!$U$13:$X$13,0)))</f>
        <v xml:space="preserve"> </v>
      </c>
      <c r="I1813" s="15"/>
      <c r="J1813" s="15"/>
    </row>
    <row r="1814" spans="1:10" ht="18" customHeight="1" thickBot="1" x14ac:dyDescent="0.35">
      <c r="A1814" s="15"/>
      <c r="B1814" s="15"/>
      <c r="C1814" s="15"/>
      <c r="D1814" s="15"/>
      <c r="E1814" s="727"/>
      <c r="F1814" s="15"/>
      <c r="G1814" s="15"/>
      <c r="H1814" s="58" t="str">
        <f t="array" ref="H1814">IF(ISERROR(INDEX(גיליון3!$U$14:$X$28,MATCH('דיווח פרטני'!G1814,גיליון3!$T$14:$T$28,0),MATCH('דיווח פרטני'!C1814,גיליון3!$U$13:$X$13,0)))," ",INDEX(גיליון3!$U$14:$X$28,MATCH('דיווח פרטני'!G1814,גיליון3!$T$14:$T$28,0),MATCH('דיווח פרטני'!C1814,גיליון3!$U$13:$X$13,0)))</f>
        <v xml:space="preserve"> </v>
      </c>
      <c r="I1814" s="15"/>
      <c r="J1814" s="15"/>
    </row>
    <row r="1815" spans="1:10" ht="18" customHeight="1" thickBot="1" x14ac:dyDescent="0.35">
      <c r="A1815" s="15"/>
      <c r="B1815" s="15"/>
      <c r="C1815" s="15"/>
      <c r="D1815" s="15"/>
      <c r="E1815" s="727"/>
      <c r="F1815" s="15"/>
      <c r="G1815" s="15"/>
      <c r="H1815" s="58" t="str">
        <f t="array" ref="H1815">IF(ISERROR(INDEX(גיליון3!$U$14:$X$28,MATCH('דיווח פרטני'!G1815,גיליון3!$T$14:$T$28,0),MATCH('דיווח פרטני'!C1815,גיליון3!$U$13:$X$13,0)))," ",INDEX(גיליון3!$U$14:$X$28,MATCH('דיווח פרטני'!G1815,גיליון3!$T$14:$T$28,0),MATCH('דיווח פרטני'!C1815,גיליון3!$U$13:$X$13,0)))</f>
        <v xml:space="preserve"> </v>
      </c>
      <c r="I1815" s="15"/>
      <c r="J1815" s="15"/>
    </row>
    <row r="1816" spans="1:10" ht="18" customHeight="1" thickBot="1" x14ac:dyDescent="0.35">
      <c r="A1816" s="15"/>
      <c r="B1816" s="15"/>
      <c r="C1816" s="15"/>
      <c r="D1816" s="15"/>
      <c r="E1816" s="727"/>
      <c r="F1816" s="15"/>
      <c r="G1816" s="15"/>
      <c r="H1816" s="58" t="str">
        <f t="array" ref="H1816">IF(ISERROR(INDEX(גיליון3!$U$14:$X$28,MATCH('דיווח פרטני'!G1816,גיליון3!$T$14:$T$28,0),MATCH('דיווח פרטני'!C1816,גיליון3!$U$13:$X$13,0)))," ",INDEX(גיליון3!$U$14:$X$28,MATCH('דיווח פרטני'!G1816,גיליון3!$T$14:$T$28,0),MATCH('דיווח פרטני'!C1816,גיליון3!$U$13:$X$13,0)))</f>
        <v xml:space="preserve"> </v>
      </c>
      <c r="I1816" s="15"/>
      <c r="J1816" s="15"/>
    </row>
    <row r="1817" spans="1:10" ht="18" customHeight="1" thickBot="1" x14ac:dyDescent="0.35">
      <c r="A1817" s="15"/>
      <c r="B1817" s="15"/>
      <c r="C1817" s="15"/>
      <c r="D1817" s="15"/>
      <c r="E1817" s="727"/>
      <c r="F1817" s="15"/>
      <c r="G1817" s="15"/>
      <c r="H1817" s="58" t="str">
        <f t="array" ref="H1817">IF(ISERROR(INDEX(גיליון3!$U$14:$X$28,MATCH('דיווח פרטני'!G1817,גיליון3!$T$14:$T$28,0),MATCH('דיווח פרטני'!C1817,גיליון3!$U$13:$X$13,0)))," ",INDEX(גיליון3!$U$14:$X$28,MATCH('דיווח פרטני'!G1817,גיליון3!$T$14:$T$28,0),MATCH('דיווח פרטני'!C1817,גיליון3!$U$13:$X$13,0)))</f>
        <v xml:space="preserve"> </v>
      </c>
      <c r="I1817" s="15"/>
      <c r="J1817" s="15"/>
    </row>
    <row r="1818" spans="1:10" ht="18" customHeight="1" thickBot="1" x14ac:dyDescent="0.35">
      <c r="A1818" s="15"/>
      <c r="B1818" s="15"/>
      <c r="C1818" s="15"/>
      <c r="D1818" s="15"/>
      <c r="E1818" s="727"/>
      <c r="F1818" s="15"/>
      <c r="G1818" s="15"/>
      <c r="H1818" s="58" t="str">
        <f t="array" ref="H1818">IF(ISERROR(INDEX(גיליון3!$U$14:$X$28,MATCH('דיווח פרטני'!G1818,גיליון3!$T$14:$T$28,0),MATCH('דיווח פרטני'!C1818,גיליון3!$U$13:$X$13,0)))," ",INDEX(גיליון3!$U$14:$X$28,MATCH('דיווח פרטני'!G1818,גיליון3!$T$14:$T$28,0),MATCH('דיווח פרטני'!C1818,גיליון3!$U$13:$X$13,0)))</f>
        <v xml:space="preserve"> </v>
      </c>
      <c r="I1818" s="15"/>
      <c r="J1818" s="15"/>
    </row>
    <row r="1819" spans="1:10" ht="18" customHeight="1" thickBot="1" x14ac:dyDescent="0.35">
      <c r="A1819" s="15"/>
      <c r="B1819" s="15"/>
      <c r="C1819" s="15"/>
      <c r="D1819" s="15"/>
      <c r="E1819" s="727"/>
      <c r="F1819" s="15"/>
      <c r="G1819" s="15"/>
      <c r="H1819" s="58" t="str">
        <f t="array" ref="H1819">IF(ISERROR(INDEX(גיליון3!$U$14:$X$28,MATCH('דיווח פרטני'!G1819,גיליון3!$T$14:$T$28,0),MATCH('דיווח פרטני'!C1819,גיליון3!$U$13:$X$13,0)))," ",INDEX(גיליון3!$U$14:$X$28,MATCH('דיווח פרטני'!G1819,גיליון3!$T$14:$T$28,0),MATCH('דיווח פרטני'!C1819,גיליון3!$U$13:$X$13,0)))</f>
        <v xml:space="preserve"> </v>
      </c>
      <c r="I1819" s="15"/>
      <c r="J1819" s="15"/>
    </row>
    <row r="1820" spans="1:10" ht="18" customHeight="1" thickBot="1" x14ac:dyDescent="0.35">
      <c r="A1820" s="15"/>
      <c r="B1820" s="15"/>
      <c r="C1820" s="15"/>
      <c r="D1820" s="15"/>
      <c r="E1820" s="727"/>
      <c r="F1820" s="15"/>
      <c r="G1820" s="15"/>
      <c r="H1820" s="58" t="str">
        <f t="array" ref="H1820">IF(ISERROR(INDEX(גיליון3!$U$14:$X$28,MATCH('דיווח פרטני'!G1820,גיליון3!$T$14:$T$28,0),MATCH('דיווח פרטני'!C1820,גיליון3!$U$13:$X$13,0)))," ",INDEX(גיליון3!$U$14:$X$28,MATCH('דיווח פרטני'!G1820,גיליון3!$T$14:$T$28,0),MATCH('דיווח פרטני'!C1820,גיליון3!$U$13:$X$13,0)))</f>
        <v xml:space="preserve"> </v>
      </c>
      <c r="I1820" s="15"/>
      <c r="J1820" s="15"/>
    </row>
    <row r="1821" spans="1:10" ht="18" customHeight="1" thickBot="1" x14ac:dyDescent="0.35">
      <c r="A1821" s="15"/>
      <c r="B1821" s="15"/>
      <c r="C1821" s="15"/>
      <c r="D1821" s="15"/>
      <c r="E1821" s="727"/>
      <c r="F1821" s="15"/>
      <c r="G1821" s="15"/>
      <c r="H1821" s="58" t="str">
        <f t="array" ref="H1821">IF(ISERROR(INDEX(גיליון3!$U$14:$X$28,MATCH('דיווח פרטני'!G1821,גיליון3!$T$14:$T$28,0),MATCH('דיווח פרטני'!C1821,גיליון3!$U$13:$X$13,0)))," ",INDEX(גיליון3!$U$14:$X$28,MATCH('דיווח פרטני'!G1821,גיליון3!$T$14:$T$28,0),MATCH('דיווח פרטני'!C1821,גיליון3!$U$13:$X$13,0)))</f>
        <v xml:space="preserve"> </v>
      </c>
      <c r="I1821" s="15"/>
      <c r="J1821" s="15"/>
    </row>
    <row r="1822" spans="1:10" ht="18" customHeight="1" thickBot="1" x14ac:dyDescent="0.35">
      <c r="A1822" s="15"/>
      <c r="B1822" s="15"/>
      <c r="C1822" s="15"/>
      <c r="D1822" s="15"/>
      <c r="E1822" s="727"/>
      <c r="F1822" s="15"/>
      <c r="G1822" s="15"/>
      <c r="H1822" s="58" t="str">
        <f t="array" ref="H1822">IF(ISERROR(INDEX(גיליון3!$U$14:$X$28,MATCH('דיווח פרטני'!G1822,גיליון3!$T$14:$T$28,0),MATCH('דיווח פרטני'!C1822,גיליון3!$U$13:$X$13,0)))," ",INDEX(גיליון3!$U$14:$X$28,MATCH('דיווח פרטני'!G1822,גיליון3!$T$14:$T$28,0),MATCH('דיווח פרטני'!C1822,גיליון3!$U$13:$X$13,0)))</f>
        <v xml:space="preserve"> </v>
      </c>
      <c r="I1822" s="15"/>
      <c r="J1822" s="15"/>
    </row>
    <row r="1823" spans="1:10" ht="18" customHeight="1" thickBot="1" x14ac:dyDescent="0.35">
      <c r="A1823" s="15"/>
      <c r="B1823" s="15"/>
      <c r="C1823" s="15"/>
      <c r="D1823" s="15"/>
      <c r="E1823" s="727"/>
      <c r="F1823" s="15"/>
      <c r="G1823" s="15"/>
      <c r="H1823" s="58" t="str">
        <f t="array" ref="H1823">IF(ISERROR(INDEX(גיליון3!$U$14:$X$28,MATCH('דיווח פרטני'!G1823,גיליון3!$T$14:$T$28,0),MATCH('דיווח פרטני'!C1823,גיליון3!$U$13:$X$13,0)))," ",INDEX(גיליון3!$U$14:$X$28,MATCH('דיווח פרטני'!G1823,גיליון3!$T$14:$T$28,0),MATCH('דיווח פרטני'!C1823,גיליון3!$U$13:$X$13,0)))</f>
        <v xml:space="preserve"> </v>
      </c>
      <c r="I1823" s="15"/>
      <c r="J1823" s="15"/>
    </row>
    <row r="1824" spans="1:10" ht="18" customHeight="1" thickBot="1" x14ac:dyDescent="0.35">
      <c r="A1824" s="15"/>
      <c r="B1824" s="15"/>
      <c r="C1824" s="15"/>
      <c r="D1824" s="15"/>
      <c r="E1824" s="727"/>
      <c r="F1824" s="15"/>
      <c r="G1824" s="15"/>
      <c r="H1824" s="58" t="str">
        <f t="array" ref="H1824">IF(ISERROR(INDEX(גיליון3!$U$14:$X$28,MATCH('דיווח פרטני'!G1824,גיליון3!$T$14:$T$28,0),MATCH('דיווח פרטני'!C1824,גיליון3!$U$13:$X$13,0)))," ",INDEX(גיליון3!$U$14:$X$28,MATCH('דיווח פרטני'!G1824,גיליון3!$T$14:$T$28,0),MATCH('דיווח פרטני'!C1824,גיליון3!$U$13:$X$13,0)))</f>
        <v xml:space="preserve"> </v>
      </c>
      <c r="I1824" s="15"/>
      <c r="J1824" s="15"/>
    </row>
    <row r="1825" spans="1:10" ht="18" customHeight="1" thickBot="1" x14ac:dyDescent="0.35">
      <c r="A1825" s="15"/>
      <c r="B1825" s="15"/>
      <c r="C1825" s="15"/>
      <c r="D1825" s="15"/>
      <c r="E1825" s="727"/>
      <c r="F1825" s="15"/>
      <c r="G1825" s="15"/>
      <c r="H1825" s="58" t="str">
        <f t="array" ref="H1825">IF(ISERROR(INDEX(גיליון3!$U$14:$X$28,MATCH('דיווח פרטני'!G1825,גיליון3!$T$14:$T$28,0),MATCH('דיווח פרטני'!C1825,גיליון3!$U$13:$X$13,0)))," ",INDEX(גיליון3!$U$14:$X$28,MATCH('דיווח פרטני'!G1825,גיליון3!$T$14:$T$28,0),MATCH('דיווח פרטני'!C1825,גיליון3!$U$13:$X$13,0)))</f>
        <v xml:space="preserve"> </v>
      </c>
      <c r="I1825" s="15"/>
      <c r="J1825" s="15"/>
    </row>
    <row r="1826" spans="1:10" ht="18" customHeight="1" thickBot="1" x14ac:dyDescent="0.35">
      <c r="A1826" s="15"/>
      <c r="B1826" s="15"/>
      <c r="C1826" s="15"/>
      <c r="D1826" s="15"/>
      <c r="E1826" s="727"/>
      <c r="F1826" s="15"/>
      <c r="G1826" s="15"/>
      <c r="H1826" s="58" t="str">
        <f t="array" ref="H1826">IF(ISERROR(INDEX(גיליון3!$U$14:$X$28,MATCH('דיווח פרטני'!G1826,גיליון3!$T$14:$T$28,0),MATCH('דיווח פרטני'!C1826,גיליון3!$U$13:$X$13,0)))," ",INDEX(גיליון3!$U$14:$X$28,MATCH('דיווח פרטני'!G1826,גיליון3!$T$14:$T$28,0),MATCH('דיווח פרטני'!C1826,גיליון3!$U$13:$X$13,0)))</f>
        <v xml:space="preserve"> </v>
      </c>
      <c r="I1826" s="15"/>
      <c r="J1826" s="15"/>
    </row>
    <row r="1827" spans="1:10" ht="18" customHeight="1" thickBot="1" x14ac:dyDescent="0.35">
      <c r="A1827" s="15"/>
      <c r="B1827" s="15"/>
      <c r="C1827" s="15"/>
      <c r="D1827" s="15"/>
      <c r="E1827" s="727"/>
      <c r="F1827" s="15"/>
      <c r="G1827" s="15"/>
      <c r="H1827" s="58" t="str">
        <f t="array" ref="H1827">IF(ISERROR(INDEX(גיליון3!$U$14:$X$28,MATCH('דיווח פרטני'!G1827,גיליון3!$T$14:$T$28,0),MATCH('דיווח פרטני'!C1827,גיליון3!$U$13:$X$13,0)))," ",INDEX(גיליון3!$U$14:$X$28,MATCH('דיווח פרטני'!G1827,גיליון3!$T$14:$T$28,0),MATCH('דיווח פרטני'!C1827,גיליון3!$U$13:$X$13,0)))</f>
        <v xml:space="preserve"> </v>
      </c>
      <c r="I1827" s="15"/>
      <c r="J1827" s="15"/>
    </row>
    <row r="1828" spans="1:10" ht="18" customHeight="1" thickBot="1" x14ac:dyDescent="0.35">
      <c r="A1828" s="15"/>
      <c r="B1828" s="15"/>
      <c r="C1828" s="15"/>
      <c r="D1828" s="15"/>
      <c r="E1828" s="727"/>
      <c r="F1828" s="15"/>
      <c r="G1828" s="15"/>
      <c r="H1828" s="58" t="str">
        <f t="array" ref="H1828">IF(ISERROR(INDEX(גיליון3!$U$14:$X$28,MATCH('דיווח פרטני'!G1828,גיליון3!$T$14:$T$28,0),MATCH('דיווח פרטני'!C1828,גיליון3!$U$13:$X$13,0)))," ",INDEX(גיליון3!$U$14:$X$28,MATCH('דיווח פרטני'!G1828,גיליון3!$T$14:$T$28,0),MATCH('דיווח פרטני'!C1828,גיליון3!$U$13:$X$13,0)))</f>
        <v xml:space="preserve"> </v>
      </c>
      <c r="I1828" s="15"/>
      <c r="J1828" s="15"/>
    </row>
    <row r="1829" spans="1:10" ht="18" customHeight="1" thickBot="1" x14ac:dyDescent="0.35">
      <c r="A1829" s="15"/>
      <c r="B1829" s="15"/>
      <c r="C1829" s="15"/>
      <c r="D1829" s="15"/>
      <c r="E1829" s="727"/>
      <c r="F1829" s="15"/>
      <c r="G1829" s="15"/>
      <c r="H1829" s="58" t="str">
        <f t="array" ref="H1829">IF(ISERROR(INDEX(גיליון3!$U$14:$X$28,MATCH('דיווח פרטני'!G1829,גיליון3!$T$14:$T$28,0),MATCH('דיווח פרטני'!C1829,גיליון3!$U$13:$X$13,0)))," ",INDEX(גיליון3!$U$14:$X$28,MATCH('דיווח פרטני'!G1829,גיליון3!$T$14:$T$28,0),MATCH('דיווח פרטני'!C1829,גיליון3!$U$13:$X$13,0)))</f>
        <v xml:space="preserve"> </v>
      </c>
      <c r="I1829" s="15"/>
      <c r="J1829" s="15"/>
    </row>
    <row r="1830" spans="1:10" ht="18" customHeight="1" thickBot="1" x14ac:dyDescent="0.35">
      <c r="A1830" s="15"/>
      <c r="B1830" s="15"/>
      <c r="C1830" s="15"/>
      <c r="D1830" s="15"/>
      <c r="E1830" s="727"/>
      <c r="F1830" s="15"/>
      <c r="G1830" s="15"/>
      <c r="H1830" s="58" t="str">
        <f t="array" ref="H1830">IF(ISERROR(INDEX(גיליון3!$U$14:$X$28,MATCH('דיווח פרטני'!G1830,גיליון3!$T$14:$T$28,0),MATCH('דיווח פרטני'!C1830,גיליון3!$U$13:$X$13,0)))," ",INDEX(גיליון3!$U$14:$X$28,MATCH('דיווח פרטני'!G1830,גיליון3!$T$14:$T$28,0),MATCH('דיווח פרטני'!C1830,גיליון3!$U$13:$X$13,0)))</f>
        <v xml:space="preserve"> </v>
      </c>
      <c r="I1830" s="15"/>
      <c r="J1830" s="15"/>
    </row>
    <row r="1831" spans="1:10" ht="18" customHeight="1" thickBot="1" x14ac:dyDescent="0.35">
      <c r="A1831" s="15"/>
      <c r="B1831" s="15"/>
      <c r="C1831" s="15"/>
      <c r="D1831" s="15"/>
      <c r="E1831" s="727"/>
      <c r="F1831" s="15"/>
      <c r="G1831" s="15"/>
      <c r="H1831" s="58" t="str">
        <f t="array" ref="H1831">IF(ISERROR(INDEX(גיליון3!$U$14:$X$28,MATCH('דיווח פרטני'!G1831,גיליון3!$T$14:$T$28,0),MATCH('דיווח פרטני'!C1831,גיליון3!$U$13:$X$13,0)))," ",INDEX(גיליון3!$U$14:$X$28,MATCH('דיווח פרטני'!G1831,גיליון3!$T$14:$T$28,0),MATCH('דיווח פרטני'!C1831,גיליון3!$U$13:$X$13,0)))</f>
        <v xml:space="preserve"> </v>
      </c>
      <c r="I1831" s="15"/>
      <c r="J1831" s="15"/>
    </row>
    <row r="1832" spans="1:10" ht="18" customHeight="1" thickBot="1" x14ac:dyDescent="0.35">
      <c r="A1832" s="15"/>
      <c r="B1832" s="15"/>
      <c r="C1832" s="15"/>
      <c r="D1832" s="15"/>
      <c r="E1832" s="727"/>
      <c r="F1832" s="15"/>
      <c r="G1832" s="15"/>
      <c r="H1832" s="58" t="str">
        <f t="array" ref="H1832">IF(ISERROR(INDEX(גיליון3!$U$14:$X$28,MATCH('דיווח פרטני'!G1832,גיליון3!$T$14:$T$28,0),MATCH('דיווח פרטני'!C1832,גיליון3!$U$13:$X$13,0)))," ",INDEX(גיליון3!$U$14:$X$28,MATCH('דיווח פרטני'!G1832,גיליון3!$T$14:$T$28,0),MATCH('דיווח פרטני'!C1832,גיליון3!$U$13:$X$13,0)))</f>
        <v xml:space="preserve"> </v>
      </c>
      <c r="I1832" s="15"/>
      <c r="J1832" s="15"/>
    </row>
    <row r="1833" spans="1:10" ht="18" customHeight="1" thickBot="1" x14ac:dyDescent="0.35">
      <c r="A1833" s="15"/>
      <c r="B1833" s="15"/>
      <c r="C1833" s="15"/>
      <c r="D1833" s="15"/>
      <c r="E1833" s="727"/>
      <c r="F1833" s="15"/>
      <c r="G1833" s="15"/>
      <c r="H1833" s="58" t="str">
        <f t="array" ref="H1833">IF(ISERROR(INDEX(גיליון3!$U$14:$X$28,MATCH('דיווח פרטני'!G1833,גיליון3!$T$14:$T$28,0),MATCH('דיווח פרטני'!C1833,גיליון3!$U$13:$X$13,0)))," ",INDEX(גיליון3!$U$14:$X$28,MATCH('דיווח פרטני'!G1833,גיליון3!$T$14:$T$28,0),MATCH('דיווח פרטני'!C1833,גיליון3!$U$13:$X$13,0)))</f>
        <v xml:space="preserve"> </v>
      </c>
      <c r="I1833" s="15"/>
      <c r="J1833" s="15"/>
    </row>
    <row r="1834" spans="1:10" ht="18" customHeight="1" thickBot="1" x14ac:dyDescent="0.35">
      <c r="A1834" s="15"/>
      <c r="B1834" s="15"/>
      <c r="C1834" s="15"/>
      <c r="D1834" s="15"/>
      <c r="E1834" s="727"/>
      <c r="F1834" s="15"/>
      <c r="G1834" s="15"/>
      <c r="H1834" s="58" t="str">
        <f t="array" ref="H1834">IF(ISERROR(INDEX(גיליון3!$U$14:$X$28,MATCH('דיווח פרטני'!G1834,גיליון3!$T$14:$T$28,0),MATCH('דיווח פרטני'!C1834,גיליון3!$U$13:$X$13,0)))," ",INDEX(גיליון3!$U$14:$X$28,MATCH('דיווח פרטני'!G1834,גיליון3!$T$14:$T$28,0),MATCH('דיווח פרטני'!C1834,גיליון3!$U$13:$X$13,0)))</f>
        <v xml:space="preserve"> </v>
      </c>
      <c r="I1834" s="15"/>
      <c r="J1834" s="15"/>
    </row>
    <row r="1835" spans="1:10" ht="18" customHeight="1" thickBot="1" x14ac:dyDescent="0.35">
      <c r="A1835" s="15"/>
      <c r="B1835" s="15"/>
      <c r="C1835" s="15"/>
      <c r="D1835" s="15"/>
      <c r="E1835" s="727"/>
      <c r="F1835" s="15"/>
      <c r="G1835" s="15"/>
      <c r="H1835" s="58" t="str">
        <f t="array" ref="H1835">IF(ISERROR(INDEX(גיליון3!$U$14:$X$28,MATCH('דיווח פרטני'!G1835,גיליון3!$T$14:$T$28,0),MATCH('דיווח פרטני'!C1835,גיליון3!$U$13:$X$13,0)))," ",INDEX(גיליון3!$U$14:$X$28,MATCH('דיווח פרטני'!G1835,גיליון3!$T$14:$T$28,0),MATCH('דיווח פרטני'!C1835,גיליון3!$U$13:$X$13,0)))</f>
        <v xml:space="preserve"> </v>
      </c>
      <c r="I1835" s="15"/>
      <c r="J1835" s="15"/>
    </row>
    <row r="1836" spans="1:10" ht="18" customHeight="1" thickBot="1" x14ac:dyDescent="0.35">
      <c r="A1836" s="15"/>
      <c r="B1836" s="15"/>
      <c r="C1836" s="15"/>
      <c r="D1836" s="15"/>
      <c r="E1836" s="727"/>
      <c r="F1836" s="15"/>
      <c r="G1836" s="15"/>
      <c r="H1836" s="58" t="str">
        <f t="array" ref="H1836">IF(ISERROR(INDEX(גיליון3!$U$14:$X$28,MATCH('דיווח פרטני'!G1836,גיליון3!$T$14:$T$28,0),MATCH('דיווח פרטני'!C1836,גיליון3!$U$13:$X$13,0)))," ",INDEX(גיליון3!$U$14:$X$28,MATCH('דיווח פרטני'!G1836,גיליון3!$T$14:$T$28,0),MATCH('דיווח פרטני'!C1836,גיליון3!$U$13:$X$13,0)))</f>
        <v xml:space="preserve"> </v>
      </c>
      <c r="I1836" s="15"/>
      <c r="J1836" s="15"/>
    </row>
    <row r="1837" spans="1:10" ht="18" customHeight="1" thickBot="1" x14ac:dyDescent="0.35">
      <c r="A1837" s="15"/>
      <c r="B1837" s="15"/>
      <c r="C1837" s="15"/>
      <c r="D1837" s="15"/>
      <c r="E1837" s="727"/>
      <c r="F1837" s="15"/>
      <c r="G1837" s="15"/>
      <c r="H1837" s="58" t="str">
        <f t="array" ref="H1837">IF(ISERROR(INDEX(גיליון3!$U$14:$X$28,MATCH('דיווח פרטני'!G1837,גיליון3!$T$14:$T$28,0),MATCH('דיווח פרטני'!C1837,גיליון3!$U$13:$X$13,0)))," ",INDEX(גיליון3!$U$14:$X$28,MATCH('דיווח פרטני'!G1837,גיליון3!$T$14:$T$28,0),MATCH('דיווח פרטני'!C1837,גיליון3!$U$13:$X$13,0)))</f>
        <v xml:space="preserve"> </v>
      </c>
      <c r="I1837" s="15"/>
      <c r="J1837" s="15"/>
    </row>
    <row r="1838" spans="1:10" ht="18" customHeight="1" thickBot="1" x14ac:dyDescent="0.35">
      <c r="A1838" s="15"/>
      <c r="B1838" s="15"/>
      <c r="C1838" s="15"/>
      <c r="D1838" s="15"/>
      <c r="E1838" s="727"/>
      <c r="F1838" s="15"/>
      <c r="G1838" s="15"/>
      <c r="H1838" s="58" t="str">
        <f t="array" ref="H1838">IF(ISERROR(INDEX(גיליון3!$U$14:$X$28,MATCH('דיווח פרטני'!G1838,גיליון3!$T$14:$T$28,0),MATCH('דיווח פרטני'!C1838,גיליון3!$U$13:$X$13,0)))," ",INDEX(גיליון3!$U$14:$X$28,MATCH('דיווח פרטני'!G1838,גיליון3!$T$14:$T$28,0),MATCH('דיווח פרטני'!C1838,גיליון3!$U$13:$X$13,0)))</f>
        <v xml:space="preserve"> </v>
      </c>
      <c r="I1838" s="15"/>
      <c r="J1838" s="15"/>
    </row>
    <row r="1839" spans="1:10" ht="18" customHeight="1" thickBot="1" x14ac:dyDescent="0.35">
      <c r="A1839" s="15"/>
      <c r="B1839" s="15"/>
      <c r="C1839" s="15"/>
      <c r="D1839" s="15"/>
      <c r="E1839" s="727"/>
      <c r="F1839" s="15"/>
      <c r="G1839" s="15"/>
      <c r="H1839" s="58" t="str">
        <f t="array" ref="H1839">IF(ISERROR(INDEX(גיליון3!$U$14:$X$28,MATCH('דיווח פרטני'!G1839,גיליון3!$T$14:$T$28,0),MATCH('דיווח פרטני'!C1839,גיליון3!$U$13:$X$13,0)))," ",INDEX(גיליון3!$U$14:$X$28,MATCH('דיווח פרטני'!G1839,גיליון3!$T$14:$T$28,0),MATCH('דיווח פרטני'!C1839,גיליון3!$U$13:$X$13,0)))</f>
        <v xml:space="preserve"> </v>
      </c>
      <c r="I1839" s="15"/>
      <c r="J1839" s="15"/>
    </row>
    <row r="1840" spans="1:10" ht="18" customHeight="1" thickBot="1" x14ac:dyDescent="0.35">
      <c r="A1840" s="15"/>
      <c r="B1840" s="15"/>
      <c r="C1840" s="15"/>
      <c r="D1840" s="15"/>
      <c r="E1840" s="727"/>
      <c r="F1840" s="15"/>
      <c r="G1840" s="15"/>
      <c r="H1840" s="58" t="str">
        <f t="array" ref="H1840">IF(ISERROR(INDEX(גיליון3!$U$14:$X$28,MATCH('דיווח פרטני'!G1840,גיליון3!$T$14:$T$28,0),MATCH('דיווח פרטני'!C1840,גיליון3!$U$13:$X$13,0)))," ",INDEX(גיליון3!$U$14:$X$28,MATCH('דיווח פרטני'!G1840,גיליון3!$T$14:$T$28,0),MATCH('דיווח פרטני'!C1840,גיליון3!$U$13:$X$13,0)))</f>
        <v xml:space="preserve"> </v>
      </c>
      <c r="I1840" s="15"/>
      <c r="J1840" s="15"/>
    </row>
    <row r="1841" spans="1:10" ht="18" customHeight="1" thickBot="1" x14ac:dyDescent="0.35">
      <c r="A1841" s="15"/>
      <c r="B1841" s="15"/>
      <c r="C1841" s="15"/>
      <c r="D1841" s="15"/>
      <c r="E1841" s="727"/>
      <c r="F1841" s="15"/>
      <c r="G1841" s="15"/>
      <c r="H1841" s="58" t="str">
        <f t="array" ref="H1841">IF(ISERROR(INDEX(גיליון3!$U$14:$X$28,MATCH('דיווח פרטני'!G1841,גיליון3!$T$14:$T$28,0),MATCH('דיווח פרטני'!C1841,גיליון3!$U$13:$X$13,0)))," ",INDEX(גיליון3!$U$14:$X$28,MATCH('דיווח פרטני'!G1841,גיליון3!$T$14:$T$28,0),MATCH('דיווח פרטני'!C1841,גיליון3!$U$13:$X$13,0)))</f>
        <v xml:space="preserve"> </v>
      </c>
      <c r="I1841" s="15"/>
      <c r="J1841" s="15"/>
    </row>
    <row r="1842" spans="1:10" ht="18" customHeight="1" thickBot="1" x14ac:dyDescent="0.35">
      <c r="A1842" s="15"/>
      <c r="B1842" s="15"/>
      <c r="C1842" s="15"/>
      <c r="D1842" s="15"/>
      <c r="E1842" s="727"/>
      <c r="F1842" s="15"/>
      <c r="G1842" s="15"/>
      <c r="H1842" s="58" t="str">
        <f t="array" ref="H1842">IF(ISERROR(INDEX(גיליון3!$U$14:$X$28,MATCH('דיווח פרטני'!G1842,גיליון3!$T$14:$T$28,0),MATCH('דיווח פרטני'!C1842,גיליון3!$U$13:$X$13,0)))," ",INDEX(גיליון3!$U$14:$X$28,MATCH('דיווח פרטני'!G1842,גיליון3!$T$14:$T$28,0),MATCH('דיווח פרטני'!C1842,גיליון3!$U$13:$X$13,0)))</f>
        <v xml:space="preserve"> </v>
      </c>
      <c r="I1842" s="15"/>
      <c r="J1842" s="15"/>
    </row>
    <row r="1843" spans="1:10" ht="18" customHeight="1" thickBot="1" x14ac:dyDescent="0.35">
      <c r="A1843" s="15"/>
      <c r="B1843" s="15"/>
      <c r="C1843" s="15"/>
      <c r="D1843" s="15"/>
      <c r="E1843" s="727"/>
      <c r="F1843" s="15"/>
      <c r="G1843" s="15"/>
      <c r="H1843" s="58" t="str">
        <f t="array" ref="H1843">IF(ISERROR(INDEX(גיליון3!$U$14:$X$28,MATCH('דיווח פרטני'!G1843,גיליון3!$T$14:$T$28,0),MATCH('דיווח פרטני'!C1843,גיליון3!$U$13:$X$13,0)))," ",INDEX(גיליון3!$U$14:$X$28,MATCH('דיווח פרטני'!G1843,גיליון3!$T$14:$T$28,0),MATCH('דיווח פרטני'!C1843,גיליון3!$U$13:$X$13,0)))</f>
        <v xml:space="preserve"> </v>
      </c>
      <c r="I1843" s="15"/>
      <c r="J1843" s="15"/>
    </row>
    <row r="1844" spans="1:10" ht="18" customHeight="1" thickBot="1" x14ac:dyDescent="0.35">
      <c r="A1844" s="15"/>
      <c r="B1844" s="15"/>
      <c r="C1844" s="15"/>
      <c r="D1844" s="15"/>
      <c r="E1844" s="727"/>
      <c r="F1844" s="15"/>
      <c r="G1844" s="15"/>
      <c r="H1844" s="58" t="str">
        <f t="array" ref="H1844">IF(ISERROR(INDEX(גיליון3!$U$14:$X$28,MATCH('דיווח פרטני'!G1844,גיליון3!$T$14:$T$28,0),MATCH('דיווח פרטני'!C1844,גיליון3!$U$13:$X$13,0)))," ",INDEX(גיליון3!$U$14:$X$28,MATCH('דיווח פרטני'!G1844,גיליון3!$T$14:$T$28,0),MATCH('דיווח פרטני'!C1844,גיליון3!$U$13:$X$13,0)))</f>
        <v xml:space="preserve"> </v>
      </c>
      <c r="I1844" s="15"/>
      <c r="J1844" s="15"/>
    </row>
    <row r="1845" spans="1:10" ht="18" customHeight="1" thickBot="1" x14ac:dyDescent="0.35">
      <c r="A1845" s="15"/>
      <c r="B1845" s="15"/>
      <c r="C1845" s="15"/>
      <c r="D1845" s="15"/>
      <c r="E1845" s="727"/>
      <c r="F1845" s="15"/>
      <c r="G1845" s="15"/>
      <c r="H1845" s="58" t="str">
        <f t="array" ref="H1845">IF(ISERROR(INDEX(גיליון3!$U$14:$X$28,MATCH('דיווח פרטני'!G1845,גיליון3!$T$14:$T$28,0),MATCH('דיווח פרטני'!C1845,גיליון3!$U$13:$X$13,0)))," ",INDEX(גיליון3!$U$14:$X$28,MATCH('דיווח פרטני'!G1845,גיליון3!$T$14:$T$28,0),MATCH('דיווח פרטני'!C1845,גיליון3!$U$13:$X$13,0)))</f>
        <v xml:space="preserve"> </v>
      </c>
      <c r="I1845" s="15"/>
      <c r="J1845" s="15"/>
    </row>
    <row r="1846" spans="1:10" ht="18" customHeight="1" thickBot="1" x14ac:dyDescent="0.35">
      <c r="A1846" s="15"/>
      <c r="B1846" s="15"/>
      <c r="C1846" s="15"/>
      <c r="D1846" s="15"/>
      <c r="E1846" s="727"/>
      <c r="F1846" s="15"/>
      <c r="G1846" s="15"/>
      <c r="H1846" s="58" t="str">
        <f t="array" ref="H1846">IF(ISERROR(INDEX(גיליון3!$U$14:$X$28,MATCH('דיווח פרטני'!G1846,גיליון3!$T$14:$T$28,0),MATCH('דיווח פרטני'!C1846,גיליון3!$U$13:$X$13,0)))," ",INDEX(גיליון3!$U$14:$X$28,MATCH('דיווח פרטני'!G1846,גיליון3!$T$14:$T$28,0),MATCH('דיווח פרטני'!C1846,גיליון3!$U$13:$X$13,0)))</f>
        <v xml:space="preserve"> </v>
      </c>
      <c r="I1846" s="15"/>
      <c r="J1846" s="15"/>
    </row>
    <row r="1847" spans="1:10" ht="18" customHeight="1" thickBot="1" x14ac:dyDescent="0.35">
      <c r="A1847" s="15"/>
      <c r="B1847" s="15"/>
      <c r="C1847" s="15"/>
      <c r="D1847" s="15"/>
      <c r="E1847" s="727"/>
      <c r="F1847" s="15"/>
      <c r="G1847" s="15"/>
      <c r="H1847" s="58" t="str">
        <f t="array" ref="H1847">IF(ISERROR(INDEX(גיליון3!$U$14:$X$28,MATCH('דיווח פרטני'!G1847,גיליון3!$T$14:$T$28,0),MATCH('דיווח פרטני'!C1847,גיליון3!$U$13:$X$13,0)))," ",INDEX(גיליון3!$U$14:$X$28,MATCH('דיווח פרטני'!G1847,גיליון3!$T$14:$T$28,0),MATCH('דיווח פרטני'!C1847,גיליון3!$U$13:$X$13,0)))</f>
        <v xml:space="preserve"> </v>
      </c>
      <c r="I1847" s="15"/>
      <c r="J1847" s="15"/>
    </row>
    <row r="1848" spans="1:10" ht="18" customHeight="1" thickBot="1" x14ac:dyDescent="0.35">
      <c r="A1848" s="15"/>
      <c r="B1848" s="15"/>
      <c r="C1848" s="15"/>
      <c r="D1848" s="15"/>
      <c r="E1848" s="727"/>
      <c r="F1848" s="15"/>
      <c r="G1848" s="15"/>
      <c r="H1848" s="58" t="str">
        <f t="array" ref="H1848">IF(ISERROR(INDEX(גיליון3!$U$14:$X$28,MATCH('דיווח פרטני'!G1848,גיליון3!$T$14:$T$28,0),MATCH('דיווח פרטני'!C1848,גיליון3!$U$13:$X$13,0)))," ",INDEX(גיליון3!$U$14:$X$28,MATCH('דיווח פרטני'!G1848,גיליון3!$T$14:$T$28,0),MATCH('דיווח פרטני'!C1848,גיליון3!$U$13:$X$13,0)))</f>
        <v xml:space="preserve"> </v>
      </c>
      <c r="I1848" s="15"/>
      <c r="J1848" s="15"/>
    </row>
    <row r="1849" spans="1:10" ht="18" customHeight="1" thickBot="1" x14ac:dyDescent="0.35">
      <c r="A1849" s="15"/>
      <c r="B1849" s="15"/>
      <c r="C1849" s="15"/>
      <c r="D1849" s="15"/>
      <c r="E1849" s="727"/>
      <c r="F1849" s="15"/>
      <c r="G1849" s="15"/>
      <c r="H1849" s="58" t="str">
        <f t="array" ref="H1849">IF(ISERROR(INDEX(גיליון3!$U$14:$X$28,MATCH('דיווח פרטני'!G1849,גיליון3!$T$14:$T$28,0),MATCH('דיווח פרטני'!C1849,גיליון3!$U$13:$X$13,0)))," ",INDEX(גיליון3!$U$14:$X$28,MATCH('דיווח פרטני'!G1849,גיליון3!$T$14:$T$28,0),MATCH('דיווח פרטני'!C1849,גיליון3!$U$13:$X$13,0)))</f>
        <v xml:space="preserve"> </v>
      </c>
      <c r="I1849" s="15"/>
      <c r="J1849" s="15"/>
    </row>
    <row r="1850" spans="1:10" ht="18" customHeight="1" thickBot="1" x14ac:dyDescent="0.35">
      <c r="A1850" s="15"/>
      <c r="B1850" s="15"/>
      <c r="C1850" s="15"/>
      <c r="D1850" s="15"/>
      <c r="E1850" s="727"/>
      <c r="F1850" s="15"/>
      <c r="G1850" s="15"/>
      <c r="H1850" s="58" t="str">
        <f t="array" ref="H1850">IF(ISERROR(INDEX(גיליון3!$U$14:$X$28,MATCH('דיווח פרטני'!G1850,גיליון3!$T$14:$T$28,0),MATCH('דיווח פרטני'!C1850,גיליון3!$U$13:$X$13,0)))," ",INDEX(גיליון3!$U$14:$X$28,MATCH('דיווח פרטני'!G1850,גיליון3!$T$14:$T$28,0),MATCH('דיווח פרטני'!C1850,גיליון3!$U$13:$X$13,0)))</f>
        <v xml:space="preserve"> </v>
      </c>
      <c r="I1850" s="15"/>
      <c r="J1850" s="15"/>
    </row>
    <row r="1851" spans="1:10" ht="18" customHeight="1" thickBot="1" x14ac:dyDescent="0.35">
      <c r="A1851" s="15"/>
      <c r="B1851" s="15"/>
      <c r="C1851" s="15"/>
      <c r="D1851" s="15"/>
      <c r="E1851" s="727"/>
      <c r="F1851" s="15"/>
      <c r="G1851" s="15"/>
      <c r="H1851" s="58" t="str">
        <f t="array" ref="H1851">IF(ISERROR(INDEX(גיליון3!$U$14:$X$28,MATCH('דיווח פרטני'!G1851,גיליון3!$T$14:$T$28,0),MATCH('דיווח פרטני'!C1851,גיליון3!$U$13:$X$13,0)))," ",INDEX(גיליון3!$U$14:$X$28,MATCH('דיווח פרטני'!G1851,גיליון3!$T$14:$T$28,0),MATCH('דיווח פרטני'!C1851,גיליון3!$U$13:$X$13,0)))</f>
        <v xml:space="preserve"> </v>
      </c>
      <c r="I1851" s="15"/>
      <c r="J1851" s="15"/>
    </row>
    <row r="1852" spans="1:10" ht="18" customHeight="1" thickBot="1" x14ac:dyDescent="0.35">
      <c r="A1852" s="15"/>
      <c r="B1852" s="15"/>
      <c r="C1852" s="15"/>
      <c r="D1852" s="15"/>
      <c r="E1852" s="727"/>
      <c r="F1852" s="15"/>
      <c r="G1852" s="15"/>
      <c r="H1852" s="58" t="str">
        <f t="array" ref="H1852">IF(ISERROR(INDEX(גיליון3!$U$14:$X$28,MATCH('דיווח פרטני'!G1852,גיליון3!$T$14:$T$28,0),MATCH('דיווח פרטני'!C1852,גיליון3!$U$13:$X$13,0)))," ",INDEX(גיליון3!$U$14:$X$28,MATCH('דיווח פרטני'!G1852,גיליון3!$T$14:$T$28,0),MATCH('דיווח פרטני'!C1852,גיליון3!$U$13:$X$13,0)))</f>
        <v xml:space="preserve"> </v>
      </c>
      <c r="I1852" s="15"/>
      <c r="J1852" s="15"/>
    </row>
    <row r="1853" spans="1:10" ht="18" customHeight="1" thickBot="1" x14ac:dyDescent="0.35">
      <c r="A1853" s="15"/>
      <c r="B1853" s="15"/>
      <c r="C1853" s="15"/>
      <c r="D1853" s="15"/>
      <c r="E1853" s="727"/>
      <c r="F1853" s="15"/>
      <c r="G1853" s="15"/>
      <c r="H1853" s="58" t="str">
        <f t="array" ref="H1853">IF(ISERROR(INDEX(גיליון3!$U$14:$X$28,MATCH('דיווח פרטני'!G1853,גיליון3!$T$14:$T$28,0),MATCH('דיווח פרטני'!C1853,גיליון3!$U$13:$X$13,0)))," ",INDEX(גיליון3!$U$14:$X$28,MATCH('דיווח פרטני'!G1853,גיליון3!$T$14:$T$28,0),MATCH('דיווח פרטני'!C1853,גיליון3!$U$13:$X$13,0)))</f>
        <v xml:space="preserve"> </v>
      </c>
      <c r="I1853" s="15"/>
      <c r="J1853" s="15"/>
    </row>
    <row r="1854" spans="1:10" ht="18" customHeight="1" thickBot="1" x14ac:dyDescent="0.35">
      <c r="A1854" s="15"/>
      <c r="B1854" s="15"/>
      <c r="C1854" s="15"/>
      <c r="D1854" s="15"/>
      <c r="E1854" s="727"/>
      <c r="F1854" s="15"/>
      <c r="G1854" s="15"/>
      <c r="H1854" s="58" t="str">
        <f t="array" ref="H1854">IF(ISERROR(INDEX(גיליון3!$U$14:$X$28,MATCH('דיווח פרטני'!G1854,גיליון3!$T$14:$T$28,0),MATCH('דיווח פרטני'!C1854,גיליון3!$U$13:$X$13,0)))," ",INDEX(גיליון3!$U$14:$X$28,MATCH('דיווח פרטני'!G1854,גיליון3!$T$14:$T$28,0),MATCH('דיווח פרטני'!C1854,גיליון3!$U$13:$X$13,0)))</f>
        <v xml:space="preserve"> </v>
      </c>
      <c r="I1854" s="15"/>
      <c r="J1854" s="15"/>
    </row>
    <row r="1855" spans="1:10" ht="18" customHeight="1" thickBot="1" x14ac:dyDescent="0.35">
      <c r="A1855" s="15"/>
      <c r="B1855" s="15"/>
      <c r="C1855" s="15"/>
      <c r="D1855" s="15"/>
      <c r="E1855" s="727"/>
      <c r="F1855" s="15"/>
      <c r="G1855" s="15"/>
      <c r="H1855" s="58" t="str">
        <f t="array" ref="H1855">IF(ISERROR(INDEX(גיליון3!$U$14:$X$28,MATCH('דיווח פרטני'!G1855,גיליון3!$T$14:$T$28,0),MATCH('דיווח פרטני'!C1855,גיליון3!$U$13:$X$13,0)))," ",INDEX(גיליון3!$U$14:$X$28,MATCH('דיווח פרטני'!G1855,גיליון3!$T$14:$T$28,0),MATCH('דיווח פרטני'!C1855,גיליון3!$U$13:$X$13,0)))</f>
        <v xml:space="preserve"> </v>
      </c>
      <c r="I1855" s="15"/>
      <c r="J1855" s="15"/>
    </row>
    <row r="1856" spans="1:10" ht="18" customHeight="1" thickBot="1" x14ac:dyDescent="0.35">
      <c r="A1856" s="15"/>
      <c r="B1856" s="15"/>
      <c r="C1856" s="15"/>
      <c r="D1856" s="15"/>
      <c r="E1856" s="727"/>
      <c r="F1856" s="15"/>
      <c r="G1856" s="15"/>
      <c r="H1856" s="58" t="str">
        <f t="array" ref="H1856">IF(ISERROR(INDEX(גיליון3!$U$14:$X$28,MATCH('דיווח פרטני'!G1856,גיליון3!$T$14:$T$28,0),MATCH('דיווח פרטני'!C1856,גיליון3!$U$13:$X$13,0)))," ",INDEX(גיליון3!$U$14:$X$28,MATCH('דיווח פרטני'!G1856,גיליון3!$T$14:$T$28,0),MATCH('דיווח פרטני'!C1856,גיליון3!$U$13:$X$13,0)))</f>
        <v xml:space="preserve"> </v>
      </c>
      <c r="I1856" s="15"/>
      <c r="J1856" s="15"/>
    </row>
    <row r="1857" spans="1:10" ht="18" customHeight="1" thickBot="1" x14ac:dyDescent="0.35">
      <c r="A1857" s="15"/>
      <c r="B1857" s="15"/>
      <c r="C1857" s="15"/>
      <c r="D1857" s="15"/>
      <c r="E1857" s="727"/>
      <c r="F1857" s="15"/>
      <c r="G1857" s="15"/>
      <c r="H1857" s="58" t="str">
        <f t="array" ref="H1857">IF(ISERROR(INDEX(גיליון3!$U$14:$X$28,MATCH('דיווח פרטני'!G1857,גיליון3!$T$14:$T$28,0),MATCH('דיווח פרטני'!C1857,גיליון3!$U$13:$X$13,0)))," ",INDEX(גיליון3!$U$14:$X$28,MATCH('דיווח פרטני'!G1857,גיליון3!$T$14:$T$28,0),MATCH('דיווח פרטני'!C1857,גיליון3!$U$13:$X$13,0)))</f>
        <v xml:space="preserve"> </v>
      </c>
      <c r="I1857" s="15"/>
      <c r="J1857" s="15"/>
    </row>
    <row r="1858" spans="1:10" ht="18" customHeight="1" thickBot="1" x14ac:dyDescent="0.35">
      <c r="A1858" s="15"/>
      <c r="B1858" s="15"/>
      <c r="C1858" s="15"/>
      <c r="D1858" s="15"/>
      <c r="E1858" s="727"/>
      <c r="F1858" s="15"/>
      <c r="G1858" s="15"/>
      <c r="H1858" s="58" t="str">
        <f t="array" ref="H1858">IF(ISERROR(INDEX(גיליון3!$U$14:$X$28,MATCH('דיווח פרטני'!G1858,גיליון3!$T$14:$T$28,0),MATCH('דיווח פרטני'!C1858,גיליון3!$U$13:$X$13,0)))," ",INDEX(גיליון3!$U$14:$X$28,MATCH('דיווח פרטני'!G1858,גיליון3!$T$14:$T$28,0),MATCH('דיווח פרטני'!C1858,גיליון3!$U$13:$X$13,0)))</f>
        <v xml:space="preserve"> </v>
      </c>
      <c r="I1858" s="15"/>
      <c r="J1858" s="15"/>
    </row>
    <row r="1859" spans="1:10" ht="18" customHeight="1" thickBot="1" x14ac:dyDescent="0.35">
      <c r="A1859" s="15"/>
      <c r="B1859" s="15"/>
      <c r="C1859" s="15"/>
      <c r="D1859" s="15"/>
      <c r="E1859" s="727"/>
      <c r="F1859" s="15"/>
      <c r="G1859" s="15"/>
      <c r="H1859" s="58" t="str">
        <f t="array" ref="H1859">IF(ISERROR(INDEX(גיליון3!$U$14:$X$28,MATCH('דיווח פרטני'!G1859,גיליון3!$T$14:$T$28,0),MATCH('דיווח פרטני'!C1859,גיליון3!$U$13:$X$13,0)))," ",INDEX(גיליון3!$U$14:$X$28,MATCH('דיווח פרטני'!G1859,גיליון3!$T$14:$T$28,0),MATCH('דיווח פרטני'!C1859,גיליון3!$U$13:$X$13,0)))</f>
        <v xml:space="preserve"> </v>
      </c>
      <c r="I1859" s="15"/>
      <c r="J1859" s="15"/>
    </row>
    <row r="1860" spans="1:10" ht="18" customHeight="1" thickBot="1" x14ac:dyDescent="0.35">
      <c r="A1860" s="15"/>
      <c r="B1860" s="15"/>
      <c r="C1860" s="15"/>
      <c r="D1860" s="15"/>
      <c r="E1860" s="727"/>
      <c r="F1860" s="15"/>
      <c r="G1860" s="15"/>
      <c r="H1860" s="58" t="str">
        <f t="array" ref="H1860">IF(ISERROR(INDEX(גיליון3!$U$14:$X$28,MATCH('דיווח פרטני'!G1860,גיליון3!$T$14:$T$28,0),MATCH('דיווח פרטני'!C1860,גיליון3!$U$13:$X$13,0)))," ",INDEX(גיליון3!$U$14:$X$28,MATCH('דיווח פרטני'!G1860,גיליון3!$T$14:$T$28,0),MATCH('דיווח פרטני'!C1860,גיליון3!$U$13:$X$13,0)))</f>
        <v xml:space="preserve"> </v>
      </c>
      <c r="I1860" s="15"/>
      <c r="J1860" s="15"/>
    </row>
    <row r="1861" spans="1:10" ht="18" customHeight="1" thickBot="1" x14ac:dyDescent="0.35">
      <c r="A1861" s="15"/>
      <c r="B1861" s="15"/>
      <c r="C1861" s="15"/>
      <c r="D1861" s="15"/>
      <c r="E1861" s="727"/>
      <c r="F1861" s="15"/>
      <c r="G1861" s="15"/>
      <c r="H1861" s="58" t="str">
        <f t="array" ref="H1861">IF(ISERROR(INDEX(גיליון3!$U$14:$X$28,MATCH('דיווח פרטני'!G1861,גיליון3!$T$14:$T$28,0),MATCH('דיווח פרטני'!C1861,גיליון3!$U$13:$X$13,0)))," ",INDEX(גיליון3!$U$14:$X$28,MATCH('דיווח פרטני'!G1861,גיליון3!$T$14:$T$28,0),MATCH('דיווח פרטני'!C1861,גיליון3!$U$13:$X$13,0)))</f>
        <v xml:space="preserve"> </v>
      </c>
      <c r="I1861" s="15"/>
      <c r="J1861" s="15"/>
    </row>
    <row r="1862" spans="1:10" ht="18" customHeight="1" thickBot="1" x14ac:dyDescent="0.35">
      <c r="A1862" s="15"/>
      <c r="B1862" s="15"/>
      <c r="C1862" s="15"/>
      <c r="D1862" s="15"/>
      <c r="E1862" s="727"/>
      <c r="F1862" s="15"/>
      <c r="G1862" s="15"/>
      <c r="H1862" s="58" t="str">
        <f t="array" ref="H1862">IF(ISERROR(INDEX(גיליון3!$U$14:$X$28,MATCH('דיווח פרטני'!G1862,גיליון3!$T$14:$T$28,0),MATCH('דיווח פרטני'!C1862,גיליון3!$U$13:$X$13,0)))," ",INDEX(גיליון3!$U$14:$X$28,MATCH('דיווח פרטני'!G1862,גיליון3!$T$14:$T$28,0),MATCH('דיווח פרטני'!C1862,גיליון3!$U$13:$X$13,0)))</f>
        <v xml:space="preserve"> </v>
      </c>
      <c r="I1862" s="15"/>
      <c r="J1862" s="15"/>
    </row>
    <row r="1863" spans="1:10" ht="18" customHeight="1" thickBot="1" x14ac:dyDescent="0.35">
      <c r="A1863" s="15"/>
      <c r="B1863" s="15"/>
      <c r="C1863" s="15"/>
      <c r="D1863" s="15"/>
      <c r="E1863" s="727"/>
      <c r="F1863" s="15"/>
      <c r="G1863" s="15"/>
      <c r="H1863" s="58" t="str">
        <f t="array" ref="H1863">IF(ISERROR(INDEX(גיליון3!$U$14:$X$28,MATCH('דיווח פרטני'!G1863,גיליון3!$T$14:$T$28,0),MATCH('דיווח פרטני'!C1863,גיליון3!$U$13:$X$13,0)))," ",INDEX(גיליון3!$U$14:$X$28,MATCH('דיווח פרטני'!G1863,גיליון3!$T$14:$T$28,0),MATCH('דיווח פרטני'!C1863,גיליון3!$U$13:$X$13,0)))</f>
        <v xml:space="preserve"> </v>
      </c>
      <c r="I1863" s="15"/>
      <c r="J1863" s="15"/>
    </row>
    <row r="1864" spans="1:10" ht="18" customHeight="1" thickBot="1" x14ac:dyDescent="0.35">
      <c r="A1864" s="15"/>
      <c r="B1864" s="15"/>
      <c r="C1864" s="15"/>
      <c r="D1864" s="15"/>
      <c r="E1864" s="727"/>
      <c r="F1864" s="15"/>
      <c r="G1864" s="15"/>
      <c r="H1864" s="58" t="str">
        <f t="array" ref="H1864">IF(ISERROR(INDEX(גיליון3!$U$14:$X$28,MATCH('דיווח פרטני'!G1864,גיליון3!$T$14:$T$28,0),MATCH('דיווח פרטני'!C1864,גיליון3!$U$13:$X$13,0)))," ",INDEX(גיליון3!$U$14:$X$28,MATCH('דיווח פרטני'!G1864,גיליון3!$T$14:$T$28,0),MATCH('דיווח פרטני'!C1864,גיליון3!$U$13:$X$13,0)))</f>
        <v xml:space="preserve"> </v>
      </c>
      <c r="I1864" s="15"/>
      <c r="J1864" s="15"/>
    </row>
    <row r="1865" spans="1:10" ht="18" customHeight="1" thickBot="1" x14ac:dyDescent="0.35">
      <c r="A1865" s="15"/>
      <c r="B1865" s="15"/>
      <c r="C1865" s="15"/>
      <c r="D1865" s="15"/>
      <c r="E1865" s="727"/>
      <c r="F1865" s="15"/>
      <c r="G1865" s="15"/>
      <c r="H1865" s="58" t="str">
        <f t="array" ref="H1865">IF(ISERROR(INDEX(גיליון3!$U$14:$X$28,MATCH('דיווח פרטני'!G1865,גיליון3!$T$14:$T$28,0),MATCH('דיווח פרטני'!C1865,גיליון3!$U$13:$X$13,0)))," ",INDEX(גיליון3!$U$14:$X$28,MATCH('דיווח פרטני'!G1865,גיליון3!$T$14:$T$28,0),MATCH('דיווח פרטני'!C1865,גיליון3!$U$13:$X$13,0)))</f>
        <v xml:space="preserve"> </v>
      </c>
      <c r="I1865" s="15"/>
      <c r="J1865" s="15"/>
    </row>
    <row r="1866" spans="1:10" ht="18" customHeight="1" thickBot="1" x14ac:dyDescent="0.35">
      <c r="A1866" s="15"/>
      <c r="B1866" s="15"/>
      <c r="C1866" s="15"/>
      <c r="D1866" s="15"/>
      <c r="E1866" s="727"/>
      <c r="F1866" s="15"/>
      <c r="G1866" s="15"/>
      <c r="H1866" s="58" t="str">
        <f t="array" ref="H1866">IF(ISERROR(INDEX(גיליון3!$U$14:$X$28,MATCH('דיווח פרטני'!G1866,גיליון3!$T$14:$T$28,0),MATCH('דיווח פרטני'!C1866,גיליון3!$U$13:$X$13,0)))," ",INDEX(גיליון3!$U$14:$X$28,MATCH('דיווח פרטני'!G1866,גיליון3!$T$14:$T$28,0),MATCH('דיווח פרטני'!C1866,גיליון3!$U$13:$X$13,0)))</f>
        <v xml:space="preserve"> </v>
      </c>
      <c r="I1866" s="15"/>
      <c r="J1866" s="15"/>
    </row>
    <row r="1867" spans="1:10" ht="18" customHeight="1" thickBot="1" x14ac:dyDescent="0.35">
      <c r="A1867" s="15"/>
      <c r="B1867" s="15"/>
      <c r="C1867" s="15"/>
      <c r="D1867" s="15"/>
      <c r="E1867" s="727"/>
      <c r="F1867" s="15"/>
      <c r="G1867" s="15"/>
      <c r="H1867" s="58" t="str">
        <f t="array" ref="H1867">IF(ISERROR(INDEX(גיליון3!$U$14:$X$28,MATCH('דיווח פרטני'!G1867,גיליון3!$T$14:$T$28,0),MATCH('דיווח פרטני'!C1867,גיליון3!$U$13:$X$13,0)))," ",INDEX(גיליון3!$U$14:$X$28,MATCH('דיווח פרטני'!G1867,גיליון3!$T$14:$T$28,0),MATCH('דיווח פרטני'!C1867,גיליון3!$U$13:$X$13,0)))</f>
        <v xml:space="preserve"> </v>
      </c>
      <c r="I1867" s="15"/>
      <c r="J1867" s="15"/>
    </row>
    <row r="1868" spans="1:10" ht="18" customHeight="1" thickBot="1" x14ac:dyDescent="0.35">
      <c r="A1868" s="15"/>
      <c r="B1868" s="15"/>
      <c r="C1868" s="15"/>
      <c r="D1868" s="15"/>
      <c r="E1868" s="727"/>
      <c r="F1868" s="15"/>
      <c r="G1868" s="15"/>
      <c r="H1868" s="58" t="str">
        <f t="array" ref="H1868">IF(ISERROR(INDEX(גיליון3!$U$14:$X$28,MATCH('דיווח פרטני'!G1868,גיליון3!$T$14:$T$28,0),MATCH('דיווח פרטני'!C1868,גיליון3!$U$13:$X$13,0)))," ",INDEX(גיליון3!$U$14:$X$28,MATCH('דיווח פרטני'!G1868,גיליון3!$T$14:$T$28,0),MATCH('דיווח פרטני'!C1868,גיליון3!$U$13:$X$13,0)))</f>
        <v xml:space="preserve"> </v>
      </c>
      <c r="I1868" s="15"/>
      <c r="J1868" s="15"/>
    </row>
    <row r="1869" spans="1:10" ht="18" customHeight="1" thickBot="1" x14ac:dyDescent="0.35">
      <c r="A1869" s="15"/>
      <c r="B1869" s="15"/>
      <c r="C1869" s="15"/>
      <c r="D1869" s="15"/>
      <c r="E1869" s="727"/>
      <c r="F1869" s="15"/>
      <c r="G1869" s="15"/>
      <c r="H1869" s="58" t="str">
        <f t="array" ref="H1869">IF(ISERROR(INDEX(גיליון3!$U$14:$X$28,MATCH('דיווח פרטני'!G1869,גיליון3!$T$14:$T$28,0),MATCH('דיווח פרטני'!C1869,גיליון3!$U$13:$X$13,0)))," ",INDEX(גיליון3!$U$14:$X$28,MATCH('דיווח פרטני'!G1869,גיליון3!$T$14:$T$28,0),MATCH('דיווח פרטני'!C1869,גיליון3!$U$13:$X$13,0)))</f>
        <v xml:space="preserve"> </v>
      </c>
      <c r="I1869" s="15"/>
      <c r="J1869" s="15"/>
    </row>
    <row r="1870" spans="1:10" ht="18" customHeight="1" thickBot="1" x14ac:dyDescent="0.35">
      <c r="A1870" s="15"/>
      <c r="B1870" s="15"/>
      <c r="C1870" s="15"/>
      <c r="D1870" s="15"/>
      <c r="E1870" s="727"/>
      <c r="F1870" s="15"/>
      <c r="G1870" s="15"/>
      <c r="H1870" s="58" t="str">
        <f t="array" ref="H1870">IF(ISERROR(INDEX(גיליון3!$U$14:$X$28,MATCH('דיווח פרטני'!G1870,גיליון3!$T$14:$T$28,0),MATCH('דיווח פרטני'!C1870,גיליון3!$U$13:$X$13,0)))," ",INDEX(גיליון3!$U$14:$X$28,MATCH('דיווח פרטני'!G1870,גיליון3!$T$14:$T$28,0),MATCH('דיווח פרטני'!C1870,גיליון3!$U$13:$X$13,0)))</f>
        <v xml:space="preserve"> </v>
      </c>
      <c r="I1870" s="15"/>
      <c r="J1870" s="15"/>
    </row>
    <row r="1871" spans="1:10" ht="18" customHeight="1" thickBot="1" x14ac:dyDescent="0.35">
      <c r="A1871" s="15"/>
      <c r="B1871" s="15"/>
      <c r="C1871" s="15"/>
      <c r="D1871" s="15"/>
      <c r="E1871" s="727"/>
      <c r="F1871" s="15"/>
      <c r="G1871" s="15"/>
      <c r="H1871" s="58" t="str">
        <f t="array" ref="H1871">IF(ISERROR(INDEX(גיליון3!$U$14:$X$28,MATCH('דיווח פרטני'!G1871,גיליון3!$T$14:$T$28,0),MATCH('דיווח פרטני'!C1871,גיליון3!$U$13:$X$13,0)))," ",INDEX(גיליון3!$U$14:$X$28,MATCH('דיווח פרטני'!G1871,גיליון3!$T$14:$T$28,0),MATCH('דיווח פרטני'!C1871,גיליון3!$U$13:$X$13,0)))</f>
        <v xml:space="preserve"> </v>
      </c>
      <c r="I1871" s="15"/>
      <c r="J1871" s="15"/>
    </row>
    <row r="1872" spans="1:10" ht="18" customHeight="1" thickBot="1" x14ac:dyDescent="0.35">
      <c r="A1872" s="15"/>
      <c r="B1872" s="15"/>
      <c r="C1872" s="15"/>
      <c r="D1872" s="15"/>
      <c r="E1872" s="727"/>
      <c r="F1872" s="15"/>
      <c r="G1872" s="15"/>
      <c r="H1872" s="58" t="str">
        <f t="array" ref="H1872">IF(ISERROR(INDEX(גיליון3!$U$14:$X$28,MATCH('דיווח פרטני'!G1872,גיליון3!$T$14:$T$28,0),MATCH('דיווח פרטני'!C1872,גיליון3!$U$13:$X$13,0)))," ",INDEX(גיליון3!$U$14:$X$28,MATCH('דיווח פרטני'!G1872,גיליון3!$T$14:$T$28,0),MATCH('דיווח פרטני'!C1872,גיליון3!$U$13:$X$13,0)))</f>
        <v xml:space="preserve"> </v>
      </c>
      <c r="I1872" s="15"/>
      <c r="J1872" s="15"/>
    </row>
    <row r="1873" spans="1:10" ht="18" customHeight="1" thickBot="1" x14ac:dyDescent="0.35">
      <c r="A1873" s="15"/>
      <c r="B1873" s="15"/>
      <c r="C1873" s="15"/>
      <c r="D1873" s="15"/>
      <c r="E1873" s="727"/>
      <c r="F1873" s="15"/>
      <c r="G1873" s="15"/>
      <c r="H1873" s="58" t="str">
        <f t="array" ref="H1873">IF(ISERROR(INDEX(גיליון3!$U$14:$X$28,MATCH('דיווח פרטני'!G1873,גיליון3!$T$14:$T$28,0),MATCH('דיווח פרטני'!C1873,גיליון3!$U$13:$X$13,0)))," ",INDEX(גיליון3!$U$14:$X$28,MATCH('דיווח פרטני'!G1873,גיליון3!$T$14:$T$28,0),MATCH('דיווח פרטני'!C1873,גיליון3!$U$13:$X$13,0)))</f>
        <v xml:space="preserve"> </v>
      </c>
      <c r="I1873" s="15"/>
      <c r="J1873" s="15"/>
    </row>
    <row r="1874" spans="1:10" ht="18" customHeight="1" thickBot="1" x14ac:dyDescent="0.35">
      <c r="A1874" s="15"/>
      <c r="B1874" s="15"/>
      <c r="C1874" s="15"/>
      <c r="D1874" s="15"/>
      <c r="E1874" s="727"/>
      <c r="F1874" s="15"/>
      <c r="G1874" s="15"/>
      <c r="H1874" s="58" t="str">
        <f t="array" ref="H1874">IF(ISERROR(INDEX(גיליון3!$U$14:$X$28,MATCH('דיווח פרטני'!G1874,גיליון3!$T$14:$T$28,0),MATCH('דיווח פרטני'!C1874,גיליון3!$U$13:$X$13,0)))," ",INDEX(גיליון3!$U$14:$X$28,MATCH('דיווח פרטני'!G1874,גיליון3!$T$14:$T$28,0),MATCH('דיווח פרטני'!C1874,גיליון3!$U$13:$X$13,0)))</f>
        <v xml:space="preserve"> </v>
      </c>
      <c r="I1874" s="15"/>
      <c r="J1874" s="15"/>
    </row>
    <row r="1875" spans="1:10" ht="18" customHeight="1" thickBot="1" x14ac:dyDescent="0.35">
      <c r="A1875" s="15"/>
      <c r="B1875" s="15"/>
      <c r="C1875" s="15"/>
      <c r="D1875" s="15"/>
      <c r="E1875" s="727"/>
      <c r="F1875" s="15"/>
      <c r="G1875" s="15"/>
      <c r="H1875" s="58" t="str">
        <f t="array" ref="H1875">IF(ISERROR(INDEX(גיליון3!$U$14:$X$28,MATCH('דיווח פרטני'!G1875,גיליון3!$T$14:$T$28,0),MATCH('דיווח פרטני'!C1875,גיליון3!$U$13:$X$13,0)))," ",INDEX(גיליון3!$U$14:$X$28,MATCH('דיווח פרטני'!G1875,גיליון3!$T$14:$T$28,0),MATCH('דיווח פרטני'!C1875,גיליון3!$U$13:$X$13,0)))</f>
        <v xml:space="preserve"> </v>
      </c>
      <c r="I1875" s="15"/>
      <c r="J1875" s="15"/>
    </row>
    <row r="1876" spans="1:10" ht="18" customHeight="1" thickBot="1" x14ac:dyDescent="0.35">
      <c r="A1876" s="15"/>
      <c r="B1876" s="15"/>
      <c r="C1876" s="15"/>
      <c r="D1876" s="15"/>
      <c r="E1876" s="727"/>
      <c r="F1876" s="15"/>
      <c r="G1876" s="15"/>
      <c r="H1876" s="58" t="str">
        <f t="array" ref="H1876">IF(ISERROR(INDEX(גיליון3!$U$14:$X$28,MATCH('דיווח פרטני'!G1876,גיליון3!$T$14:$T$28,0),MATCH('דיווח פרטני'!C1876,גיליון3!$U$13:$X$13,0)))," ",INDEX(גיליון3!$U$14:$X$28,MATCH('דיווח פרטני'!G1876,גיליון3!$T$14:$T$28,0),MATCH('דיווח פרטני'!C1876,גיליון3!$U$13:$X$13,0)))</f>
        <v xml:space="preserve"> </v>
      </c>
      <c r="I1876" s="15"/>
      <c r="J1876" s="15"/>
    </row>
    <row r="1877" spans="1:10" ht="18" customHeight="1" thickBot="1" x14ac:dyDescent="0.35">
      <c r="A1877" s="15"/>
      <c r="B1877" s="15"/>
      <c r="C1877" s="15"/>
      <c r="D1877" s="15"/>
      <c r="E1877" s="727"/>
      <c r="F1877" s="15"/>
      <c r="G1877" s="15"/>
      <c r="H1877" s="58" t="str">
        <f t="array" ref="H1877">IF(ISERROR(INDEX(גיליון3!$U$14:$X$28,MATCH('דיווח פרטני'!G1877,גיליון3!$T$14:$T$28,0),MATCH('דיווח פרטני'!C1877,גיליון3!$U$13:$X$13,0)))," ",INDEX(גיליון3!$U$14:$X$28,MATCH('דיווח פרטני'!G1877,גיליון3!$T$14:$T$28,0),MATCH('דיווח פרטני'!C1877,גיליון3!$U$13:$X$13,0)))</f>
        <v xml:space="preserve"> </v>
      </c>
      <c r="I1877" s="15"/>
      <c r="J1877" s="15"/>
    </row>
    <row r="1878" spans="1:10" ht="18" customHeight="1" thickBot="1" x14ac:dyDescent="0.35">
      <c r="A1878" s="15"/>
      <c r="B1878" s="15"/>
      <c r="C1878" s="15"/>
      <c r="D1878" s="15"/>
      <c r="E1878" s="727"/>
      <c r="F1878" s="15"/>
      <c r="G1878" s="15"/>
      <c r="H1878" s="58" t="str">
        <f t="array" ref="H1878">IF(ISERROR(INDEX(גיליון3!$U$14:$X$28,MATCH('דיווח פרטני'!G1878,גיליון3!$T$14:$T$28,0),MATCH('דיווח פרטני'!C1878,גיליון3!$U$13:$X$13,0)))," ",INDEX(גיליון3!$U$14:$X$28,MATCH('דיווח פרטני'!G1878,גיליון3!$T$14:$T$28,0),MATCH('דיווח פרטני'!C1878,גיליון3!$U$13:$X$13,0)))</f>
        <v xml:space="preserve"> </v>
      </c>
      <c r="I1878" s="15"/>
      <c r="J1878" s="15"/>
    </row>
    <row r="1879" spans="1:10" ht="18" customHeight="1" thickBot="1" x14ac:dyDescent="0.35">
      <c r="A1879" s="15"/>
      <c r="B1879" s="15"/>
      <c r="C1879" s="15"/>
      <c r="D1879" s="15"/>
      <c r="E1879" s="727"/>
      <c r="F1879" s="15"/>
      <c r="G1879" s="15"/>
      <c r="H1879" s="58" t="str">
        <f t="array" ref="H1879">IF(ISERROR(INDEX(גיליון3!$U$14:$X$28,MATCH('דיווח פרטני'!G1879,גיליון3!$T$14:$T$28,0),MATCH('דיווח פרטני'!C1879,גיליון3!$U$13:$X$13,0)))," ",INDEX(גיליון3!$U$14:$X$28,MATCH('דיווח פרטני'!G1879,גיליון3!$T$14:$T$28,0),MATCH('דיווח פרטני'!C1879,גיליון3!$U$13:$X$13,0)))</f>
        <v xml:space="preserve"> </v>
      </c>
      <c r="I1879" s="15"/>
      <c r="J1879" s="15"/>
    </row>
    <row r="1880" spans="1:10" ht="18" customHeight="1" thickBot="1" x14ac:dyDescent="0.35">
      <c r="A1880" s="15"/>
      <c r="B1880" s="15"/>
      <c r="C1880" s="15"/>
      <c r="D1880" s="15"/>
      <c r="E1880" s="727"/>
      <c r="F1880" s="15"/>
      <c r="G1880" s="15"/>
      <c r="H1880" s="58" t="str">
        <f t="array" ref="H1880">IF(ISERROR(INDEX(גיליון3!$U$14:$X$28,MATCH('דיווח פרטני'!G1880,גיליון3!$T$14:$T$28,0),MATCH('דיווח פרטני'!C1880,גיליון3!$U$13:$X$13,0)))," ",INDEX(גיליון3!$U$14:$X$28,MATCH('דיווח פרטני'!G1880,גיליון3!$T$14:$T$28,0),MATCH('דיווח פרטני'!C1880,גיליון3!$U$13:$X$13,0)))</f>
        <v xml:space="preserve"> </v>
      </c>
      <c r="I1880" s="15"/>
      <c r="J1880" s="15"/>
    </row>
    <row r="1881" spans="1:10" ht="18" customHeight="1" thickBot="1" x14ac:dyDescent="0.35">
      <c r="A1881" s="15"/>
      <c r="B1881" s="15"/>
      <c r="C1881" s="15"/>
      <c r="D1881" s="15"/>
      <c r="E1881" s="727"/>
      <c r="F1881" s="15"/>
      <c r="G1881" s="15"/>
      <c r="H1881" s="58" t="str">
        <f t="array" ref="H1881">IF(ISERROR(INDEX(גיליון3!$U$14:$X$28,MATCH('דיווח פרטני'!G1881,גיליון3!$T$14:$T$28,0),MATCH('דיווח פרטני'!C1881,גיליון3!$U$13:$X$13,0)))," ",INDEX(גיליון3!$U$14:$X$28,MATCH('דיווח פרטני'!G1881,גיליון3!$T$14:$T$28,0),MATCH('דיווח פרטני'!C1881,גיליון3!$U$13:$X$13,0)))</f>
        <v xml:space="preserve"> </v>
      </c>
      <c r="I1881" s="15"/>
      <c r="J1881" s="15"/>
    </row>
    <row r="1882" spans="1:10" ht="18" customHeight="1" thickBot="1" x14ac:dyDescent="0.35">
      <c r="A1882" s="15"/>
      <c r="B1882" s="15"/>
      <c r="C1882" s="15"/>
      <c r="D1882" s="15"/>
      <c r="E1882" s="727"/>
      <c r="F1882" s="15"/>
      <c r="G1882" s="15"/>
      <c r="H1882" s="58" t="str">
        <f t="array" ref="H1882">IF(ISERROR(INDEX(גיליון3!$U$14:$X$28,MATCH('דיווח פרטני'!G1882,גיליון3!$T$14:$T$28,0),MATCH('דיווח פרטני'!C1882,גיליון3!$U$13:$X$13,0)))," ",INDEX(גיליון3!$U$14:$X$28,MATCH('דיווח פרטני'!G1882,גיליון3!$T$14:$T$28,0),MATCH('דיווח פרטני'!C1882,גיליון3!$U$13:$X$13,0)))</f>
        <v xml:space="preserve"> </v>
      </c>
      <c r="I1882" s="15"/>
      <c r="J1882" s="15"/>
    </row>
    <row r="1883" spans="1:10" ht="18" customHeight="1" thickBot="1" x14ac:dyDescent="0.35">
      <c r="A1883" s="15"/>
      <c r="B1883" s="15"/>
      <c r="C1883" s="15"/>
      <c r="D1883" s="15"/>
      <c r="E1883" s="727"/>
      <c r="F1883" s="15"/>
      <c r="G1883" s="15"/>
      <c r="H1883" s="58" t="str">
        <f t="array" ref="H1883">IF(ISERROR(INDEX(גיליון3!$U$14:$X$28,MATCH('דיווח פרטני'!G1883,גיליון3!$T$14:$T$28,0),MATCH('דיווח פרטני'!C1883,גיליון3!$U$13:$X$13,0)))," ",INDEX(גיליון3!$U$14:$X$28,MATCH('דיווח פרטני'!G1883,גיליון3!$T$14:$T$28,0),MATCH('דיווח פרטני'!C1883,גיליון3!$U$13:$X$13,0)))</f>
        <v xml:space="preserve"> </v>
      </c>
      <c r="I1883" s="15"/>
      <c r="J1883" s="15"/>
    </row>
    <row r="1884" spans="1:10" ht="18" customHeight="1" thickBot="1" x14ac:dyDescent="0.35">
      <c r="A1884" s="15"/>
      <c r="B1884" s="15"/>
      <c r="C1884" s="15"/>
      <c r="D1884" s="15"/>
      <c r="E1884" s="727"/>
      <c r="F1884" s="15"/>
      <c r="G1884" s="15"/>
      <c r="H1884" s="58" t="str">
        <f t="array" ref="H1884">IF(ISERROR(INDEX(גיליון3!$U$14:$X$28,MATCH('דיווח פרטני'!G1884,גיליון3!$T$14:$T$28,0),MATCH('דיווח פרטני'!C1884,גיליון3!$U$13:$X$13,0)))," ",INDEX(גיליון3!$U$14:$X$28,MATCH('דיווח פרטני'!G1884,גיליון3!$T$14:$T$28,0),MATCH('דיווח פרטני'!C1884,גיליון3!$U$13:$X$13,0)))</f>
        <v xml:space="preserve"> </v>
      </c>
      <c r="I1884" s="15"/>
      <c r="J1884" s="15"/>
    </row>
    <row r="1885" spans="1:10" ht="18" customHeight="1" thickBot="1" x14ac:dyDescent="0.35">
      <c r="A1885" s="15"/>
      <c r="B1885" s="15"/>
      <c r="C1885" s="15"/>
      <c r="D1885" s="15"/>
      <c r="E1885" s="727"/>
      <c r="F1885" s="15"/>
      <c r="G1885" s="15"/>
      <c r="H1885" s="58" t="str">
        <f t="array" ref="H1885">IF(ISERROR(INDEX(גיליון3!$U$14:$X$28,MATCH('דיווח פרטני'!G1885,גיליון3!$T$14:$T$28,0),MATCH('דיווח פרטני'!C1885,גיליון3!$U$13:$X$13,0)))," ",INDEX(גיליון3!$U$14:$X$28,MATCH('דיווח פרטני'!G1885,גיליון3!$T$14:$T$28,0),MATCH('דיווח פרטני'!C1885,גיליון3!$U$13:$X$13,0)))</f>
        <v xml:space="preserve"> </v>
      </c>
      <c r="I1885" s="15"/>
      <c r="J1885" s="15"/>
    </row>
    <row r="1886" spans="1:10" ht="18" customHeight="1" thickBot="1" x14ac:dyDescent="0.35">
      <c r="A1886" s="15"/>
      <c r="B1886" s="15"/>
      <c r="C1886" s="15"/>
      <c r="D1886" s="15"/>
      <c r="E1886" s="727"/>
      <c r="F1886" s="15"/>
      <c r="G1886" s="15"/>
      <c r="H1886" s="58" t="str">
        <f t="array" ref="H1886">IF(ISERROR(INDEX(גיליון3!$U$14:$X$28,MATCH('דיווח פרטני'!G1886,גיליון3!$T$14:$T$28,0),MATCH('דיווח פרטני'!C1886,גיליון3!$U$13:$X$13,0)))," ",INDEX(גיליון3!$U$14:$X$28,MATCH('דיווח פרטני'!G1886,גיליון3!$T$14:$T$28,0),MATCH('דיווח פרטני'!C1886,גיליון3!$U$13:$X$13,0)))</f>
        <v xml:space="preserve"> </v>
      </c>
      <c r="I1886" s="15"/>
      <c r="J1886" s="15"/>
    </row>
    <row r="1887" spans="1:10" ht="18" customHeight="1" thickBot="1" x14ac:dyDescent="0.35">
      <c r="A1887" s="15"/>
      <c r="B1887" s="15"/>
      <c r="C1887" s="15"/>
      <c r="D1887" s="15"/>
      <c r="E1887" s="727"/>
      <c r="F1887" s="15"/>
      <c r="G1887" s="15"/>
      <c r="H1887" s="58" t="str">
        <f t="array" ref="H1887">IF(ISERROR(INDEX(גיליון3!$U$14:$X$28,MATCH('דיווח פרטני'!G1887,גיליון3!$T$14:$T$28,0),MATCH('דיווח פרטני'!C1887,גיליון3!$U$13:$X$13,0)))," ",INDEX(גיליון3!$U$14:$X$28,MATCH('דיווח פרטני'!G1887,גיליון3!$T$14:$T$28,0),MATCH('דיווח פרטני'!C1887,גיליון3!$U$13:$X$13,0)))</f>
        <v xml:space="preserve"> </v>
      </c>
      <c r="I1887" s="15"/>
      <c r="J1887" s="15"/>
    </row>
    <row r="1888" spans="1:10" ht="18" customHeight="1" thickBot="1" x14ac:dyDescent="0.35">
      <c r="A1888" s="15"/>
      <c r="B1888" s="15"/>
      <c r="C1888" s="15"/>
      <c r="D1888" s="15"/>
      <c r="E1888" s="727"/>
      <c r="F1888" s="15"/>
      <c r="G1888" s="15"/>
      <c r="H1888" s="58" t="str">
        <f t="array" ref="H1888">IF(ISERROR(INDEX(גיליון3!$U$14:$X$28,MATCH('דיווח פרטני'!G1888,גיליון3!$T$14:$T$28,0),MATCH('דיווח פרטני'!C1888,גיליון3!$U$13:$X$13,0)))," ",INDEX(גיליון3!$U$14:$X$28,MATCH('דיווח פרטני'!G1888,גיליון3!$T$14:$T$28,0),MATCH('דיווח פרטני'!C1888,גיליון3!$U$13:$X$13,0)))</f>
        <v xml:space="preserve"> </v>
      </c>
      <c r="I1888" s="15"/>
      <c r="J1888" s="15"/>
    </row>
    <row r="1889" spans="1:10" ht="18" customHeight="1" thickBot="1" x14ac:dyDescent="0.35">
      <c r="A1889" s="15"/>
      <c r="B1889" s="15"/>
      <c r="C1889" s="15"/>
      <c r="D1889" s="15"/>
      <c r="E1889" s="727"/>
      <c r="F1889" s="15"/>
      <c r="G1889" s="15"/>
      <c r="H1889" s="58" t="str">
        <f t="array" ref="H1889">IF(ISERROR(INDEX(גיליון3!$U$14:$X$28,MATCH('דיווח פרטני'!G1889,גיליון3!$T$14:$T$28,0),MATCH('דיווח פרטני'!C1889,גיליון3!$U$13:$X$13,0)))," ",INDEX(גיליון3!$U$14:$X$28,MATCH('דיווח פרטני'!G1889,גיליון3!$T$14:$T$28,0),MATCH('דיווח פרטני'!C1889,גיליון3!$U$13:$X$13,0)))</f>
        <v xml:space="preserve"> </v>
      </c>
      <c r="I1889" s="15"/>
      <c r="J1889" s="15"/>
    </row>
    <row r="1890" spans="1:10" ht="18" customHeight="1" thickBot="1" x14ac:dyDescent="0.35">
      <c r="A1890" s="15"/>
      <c r="B1890" s="15"/>
      <c r="C1890" s="15"/>
      <c r="D1890" s="15"/>
      <c r="E1890" s="727"/>
      <c r="F1890" s="15"/>
      <c r="G1890" s="15"/>
      <c r="H1890" s="58" t="str">
        <f t="array" ref="H1890">IF(ISERROR(INDEX(גיליון3!$U$14:$X$28,MATCH('דיווח פרטני'!G1890,גיליון3!$T$14:$T$28,0),MATCH('דיווח פרטני'!C1890,גיליון3!$U$13:$X$13,0)))," ",INDEX(גיליון3!$U$14:$X$28,MATCH('דיווח פרטני'!G1890,גיליון3!$T$14:$T$28,0),MATCH('דיווח פרטני'!C1890,גיליון3!$U$13:$X$13,0)))</f>
        <v xml:space="preserve"> </v>
      </c>
      <c r="I1890" s="15"/>
      <c r="J1890" s="15"/>
    </row>
    <row r="1891" spans="1:10" ht="18" customHeight="1" thickBot="1" x14ac:dyDescent="0.35">
      <c r="A1891" s="15"/>
      <c r="B1891" s="15"/>
      <c r="C1891" s="15"/>
      <c r="D1891" s="15"/>
      <c r="E1891" s="727"/>
      <c r="F1891" s="15"/>
      <c r="G1891" s="15"/>
      <c r="H1891" s="58" t="str">
        <f t="array" ref="H1891">IF(ISERROR(INDEX(גיליון3!$U$14:$X$28,MATCH('דיווח פרטני'!G1891,גיליון3!$T$14:$T$28,0),MATCH('דיווח פרטני'!C1891,גיליון3!$U$13:$X$13,0)))," ",INDEX(גיליון3!$U$14:$X$28,MATCH('דיווח פרטני'!G1891,גיליון3!$T$14:$T$28,0),MATCH('דיווח פרטני'!C1891,גיליון3!$U$13:$X$13,0)))</f>
        <v xml:space="preserve"> </v>
      </c>
      <c r="I1891" s="15"/>
      <c r="J1891" s="15"/>
    </row>
    <row r="1892" spans="1:10" ht="18" customHeight="1" thickBot="1" x14ac:dyDescent="0.35">
      <c r="A1892" s="15"/>
      <c r="B1892" s="15"/>
      <c r="C1892" s="15"/>
      <c r="D1892" s="15"/>
      <c r="E1892" s="727"/>
      <c r="F1892" s="15"/>
      <c r="G1892" s="15"/>
      <c r="H1892" s="58" t="str">
        <f t="array" ref="H1892">IF(ISERROR(INDEX(גיליון3!$U$14:$X$28,MATCH('דיווח פרטני'!G1892,גיליון3!$T$14:$T$28,0),MATCH('דיווח פרטני'!C1892,גיליון3!$U$13:$X$13,0)))," ",INDEX(גיליון3!$U$14:$X$28,MATCH('דיווח פרטני'!G1892,גיליון3!$T$14:$T$28,0),MATCH('דיווח פרטני'!C1892,גיליון3!$U$13:$X$13,0)))</f>
        <v xml:space="preserve"> </v>
      </c>
      <c r="I1892" s="15"/>
      <c r="J1892" s="15"/>
    </row>
    <row r="1893" spans="1:10" ht="18" customHeight="1" thickBot="1" x14ac:dyDescent="0.35">
      <c r="A1893" s="15"/>
      <c r="B1893" s="15"/>
      <c r="C1893" s="15"/>
      <c r="D1893" s="15"/>
      <c r="E1893" s="727"/>
      <c r="F1893" s="15"/>
      <c r="G1893" s="15"/>
      <c r="H1893" s="58" t="str">
        <f t="array" ref="H1893">IF(ISERROR(INDEX(גיליון3!$U$14:$X$28,MATCH('דיווח פרטני'!G1893,גיליון3!$T$14:$T$28,0),MATCH('דיווח פרטני'!C1893,גיליון3!$U$13:$X$13,0)))," ",INDEX(גיליון3!$U$14:$X$28,MATCH('דיווח פרטני'!G1893,גיליון3!$T$14:$T$28,0),MATCH('דיווח פרטני'!C1893,גיליון3!$U$13:$X$13,0)))</f>
        <v xml:space="preserve"> </v>
      </c>
      <c r="I1893" s="15"/>
      <c r="J1893" s="15"/>
    </row>
    <row r="1894" spans="1:10" ht="18" customHeight="1" thickBot="1" x14ac:dyDescent="0.35">
      <c r="A1894" s="15"/>
      <c r="B1894" s="15"/>
      <c r="C1894" s="15"/>
      <c r="D1894" s="15"/>
      <c r="E1894" s="727"/>
      <c r="F1894" s="15"/>
      <c r="G1894" s="15"/>
      <c r="H1894" s="58" t="str">
        <f t="array" ref="H1894">IF(ISERROR(INDEX(גיליון3!$U$14:$X$28,MATCH('דיווח פרטני'!G1894,גיליון3!$T$14:$T$28,0),MATCH('דיווח פרטני'!C1894,גיליון3!$U$13:$X$13,0)))," ",INDEX(גיליון3!$U$14:$X$28,MATCH('דיווח פרטני'!G1894,גיליון3!$T$14:$T$28,0),MATCH('דיווח פרטני'!C1894,גיליון3!$U$13:$X$13,0)))</f>
        <v xml:space="preserve"> </v>
      </c>
      <c r="I1894" s="15"/>
      <c r="J1894" s="15"/>
    </row>
    <row r="1895" spans="1:10" ht="18" customHeight="1" thickBot="1" x14ac:dyDescent="0.35">
      <c r="A1895" s="15"/>
      <c r="B1895" s="15"/>
      <c r="C1895" s="15"/>
      <c r="D1895" s="15"/>
      <c r="E1895" s="727"/>
      <c r="F1895" s="15"/>
      <c r="G1895" s="15"/>
      <c r="H1895" s="58" t="str">
        <f t="array" ref="H1895">IF(ISERROR(INDEX(גיליון3!$U$14:$X$28,MATCH('דיווח פרטני'!G1895,גיליון3!$T$14:$T$28,0),MATCH('דיווח פרטני'!C1895,גיליון3!$U$13:$X$13,0)))," ",INDEX(גיליון3!$U$14:$X$28,MATCH('דיווח פרטני'!G1895,גיליון3!$T$14:$T$28,0),MATCH('דיווח פרטני'!C1895,גיליון3!$U$13:$X$13,0)))</f>
        <v xml:space="preserve"> </v>
      </c>
      <c r="I1895" s="15"/>
      <c r="J1895" s="15"/>
    </row>
    <row r="1896" spans="1:10" ht="18" customHeight="1" thickBot="1" x14ac:dyDescent="0.35">
      <c r="A1896" s="15"/>
      <c r="B1896" s="15"/>
      <c r="C1896" s="15"/>
      <c r="D1896" s="15"/>
      <c r="E1896" s="727"/>
      <c r="F1896" s="15"/>
      <c r="G1896" s="15"/>
      <c r="H1896" s="58" t="str">
        <f t="array" ref="H1896">IF(ISERROR(INDEX(גיליון3!$U$14:$X$28,MATCH('דיווח פרטני'!G1896,גיליון3!$T$14:$T$28,0),MATCH('דיווח פרטני'!C1896,גיליון3!$U$13:$X$13,0)))," ",INDEX(גיליון3!$U$14:$X$28,MATCH('דיווח פרטני'!G1896,גיליון3!$T$14:$T$28,0),MATCH('דיווח פרטני'!C1896,גיליון3!$U$13:$X$13,0)))</f>
        <v xml:space="preserve"> </v>
      </c>
      <c r="I1896" s="15"/>
      <c r="J1896" s="15"/>
    </row>
    <row r="1897" spans="1:10" ht="18" customHeight="1" thickBot="1" x14ac:dyDescent="0.35">
      <c r="A1897" s="15"/>
      <c r="B1897" s="15"/>
      <c r="C1897" s="15"/>
      <c r="D1897" s="15"/>
      <c r="E1897" s="727"/>
      <c r="F1897" s="15"/>
      <c r="G1897" s="15"/>
      <c r="H1897" s="58" t="str">
        <f t="array" ref="H1897">IF(ISERROR(INDEX(גיליון3!$U$14:$X$28,MATCH('דיווח פרטני'!G1897,גיליון3!$T$14:$T$28,0),MATCH('דיווח פרטני'!C1897,גיליון3!$U$13:$X$13,0)))," ",INDEX(גיליון3!$U$14:$X$28,MATCH('דיווח פרטני'!G1897,גיליון3!$T$14:$T$28,0),MATCH('דיווח פרטני'!C1897,גיליון3!$U$13:$X$13,0)))</f>
        <v xml:space="preserve"> </v>
      </c>
      <c r="I1897" s="15"/>
      <c r="J1897" s="15"/>
    </row>
    <row r="1898" spans="1:10" ht="18" customHeight="1" thickBot="1" x14ac:dyDescent="0.35">
      <c r="A1898" s="15"/>
      <c r="B1898" s="15"/>
      <c r="C1898" s="15"/>
      <c r="D1898" s="15"/>
      <c r="E1898" s="727"/>
      <c r="F1898" s="15"/>
      <c r="G1898" s="15"/>
      <c r="H1898" s="58" t="str">
        <f t="array" ref="H1898">IF(ISERROR(INDEX(גיליון3!$U$14:$X$28,MATCH('דיווח פרטני'!G1898,גיליון3!$T$14:$T$28,0),MATCH('דיווח פרטני'!C1898,גיליון3!$U$13:$X$13,0)))," ",INDEX(גיליון3!$U$14:$X$28,MATCH('דיווח פרטני'!G1898,גיליון3!$T$14:$T$28,0),MATCH('דיווח פרטני'!C1898,גיליון3!$U$13:$X$13,0)))</f>
        <v xml:space="preserve"> </v>
      </c>
      <c r="I1898" s="15"/>
      <c r="J1898" s="15"/>
    </row>
    <row r="1899" spans="1:10" ht="18" customHeight="1" thickBot="1" x14ac:dyDescent="0.35">
      <c r="A1899" s="15"/>
      <c r="B1899" s="15"/>
      <c r="C1899" s="15"/>
      <c r="D1899" s="15"/>
      <c r="E1899" s="727"/>
      <c r="F1899" s="15"/>
      <c r="G1899" s="15"/>
      <c r="H1899" s="58" t="str">
        <f t="array" ref="H1899">IF(ISERROR(INDEX(גיליון3!$U$14:$X$28,MATCH('דיווח פרטני'!G1899,גיליון3!$T$14:$T$28,0),MATCH('דיווח פרטני'!C1899,גיליון3!$U$13:$X$13,0)))," ",INDEX(גיליון3!$U$14:$X$28,MATCH('דיווח פרטני'!G1899,גיליון3!$T$14:$T$28,0),MATCH('דיווח פרטני'!C1899,גיליון3!$U$13:$X$13,0)))</f>
        <v xml:space="preserve"> </v>
      </c>
      <c r="I1899" s="15"/>
      <c r="J1899" s="15"/>
    </row>
    <row r="1900" spans="1:10" ht="18" customHeight="1" thickBot="1" x14ac:dyDescent="0.35">
      <c r="A1900" s="15"/>
      <c r="B1900" s="15"/>
      <c r="C1900" s="15"/>
      <c r="D1900" s="15"/>
      <c r="E1900" s="727"/>
      <c r="F1900" s="15"/>
      <c r="G1900" s="15"/>
      <c r="H1900" s="58" t="str">
        <f t="array" ref="H1900">IF(ISERROR(INDEX(גיליון3!$U$14:$X$28,MATCH('דיווח פרטני'!G1900,גיליון3!$T$14:$T$28,0),MATCH('דיווח פרטני'!C1900,גיליון3!$U$13:$X$13,0)))," ",INDEX(גיליון3!$U$14:$X$28,MATCH('דיווח פרטני'!G1900,גיליון3!$T$14:$T$28,0),MATCH('דיווח פרטני'!C1900,גיליון3!$U$13:$X$13,0)))</f>
        <v xml:space="preserve"> </v>
      </c>
      <c r="I1900" s="15"/>
      <c r="J1900" s="15"/>
    </row>
    <row r="1901" spans="1:10" ht="18" customHeight="1" thickBot="1" x14ac:dyDescent="0.35">
      <c r="A1901" s="15"/>
      <c r="B1901" s="15"/>
      <c r="C1901" s="15"/>
      <c r="D1901" s="15"/>
      <c r="E1901" s="727"/>
      <c r="F1901" s="15"/>
      <c r="G1901" s="15"/>
      <c r="H1901" s="58" t="str">
        <f t="array" ref="H1901">IF(ISERROR(INDEX(גיליון3!$U$14:$X$28,MATCH('דיווח פרטני'!G1901,גיליון3!$T$14:$T$28,0),MATCH('דיווח פרטני'!C1901,גיליון3!$U$13:$X$13,0)))," ",INDEX(גיליון3!$U$14:$X$28,MATCH('דיווח פרטני'!G1901,גיליון3!$T$14:$T$28,0),MATCH('דיווח פרטני'!C1901,גיליון3!$U$13:$X$13,0)))</f>
        <v xml:space="preserve"> </v>
      </c>
      <c r="I1901" s="15"/>
      <c r="J1901" s="15"/>
    </row>
    <row r="1902" spans="1:10" ht="18" customHeight="1" thickBot="1" x14ac:dyDescent="0.35">
      <c r="A1902" s="15"/>
      <c r="B1902" s="15"/>
      <c r="C1902" s="15"/>
      <c r="D1902" s="15"/>
      <c r="E1902" s="727"/>
      <c r="F1902" s="15"/>
      <c r="G1902" s="15"/>
      <c r="H1902" s="58" t="str">
        <f t="array" ref="H1902">IF(ISERROR(INDEX(גיליון3!$U$14:$X$28,MATCH('דיווח פרטני'!G1902,גיליון3!$T$14:$T$28,0),MATCH('דיווח פרטני'!C1902,גיליון3!$U$13:$X$13,0)))," ",INDEX(גיליון3!$U$14:$X$28,MATCH('דיווח פרטני'!G1902,גיליון3!$T$14:$T$28,0),MATCH('דיווח פרטני'!C1902,גיליון3!$U$13:$X$13,0)))</f>
        <v xml:space="preserve"> </v>
      </c>
      <c r="I1902" s="15"/>
      <c r="J1902" s="15"/>
    </row>
    <row r="1903" spans="1:10" ht="18" customHeight="1" thickBot="1" x14ac:dyDescent="0.35">
      <c r="A1903" s="15"/>
      <c r="B1903" s="15"/>
      <c r="C1903" s="15"/>
      <c r="D1903" s="15"/>
      <c r="E1903" s="727"/>
      <c r="F1903" s="15"/>
      <c r="G1903" s="15"/>
      <c r="H1903" s="58" t="str">
        <f t="array" ref="H1903">IF(ISERROR(INDEX(גיליון3!$U$14:$X$28,MATCH('דיווח פרטני'!G1903,גיליון3!$T$14:$T$28,0),MATCH('דיווח פרטני'!C1903,גיליון3!$U$13:$X$13,0)))," ",INDEX(גיליון3!$U$14:$X$28,MATCH('דיווח פרטני'!G1903,גיליון3!$T$14:$T$28,0),MATCH('דיווח פרטני'!C1903,גיליון3!$U$13:$X$13,0)))</f>
        <v xml:space="preserve"> </v>
      </c>
      <c r="I1903" s="15"/>
      <c r="J1903" s="15"/>
    </row>
    <row r="1904" spans="1:10" ht="18" customHeight="1" thickBot="1" x14ac:dyDescent="0.35">
      <c r="A1904" s="15"/>
      <c r="B1904" s="15"/>
      <c r="C1904" s="15"/>
      <c r="D1904" s="15"/>
      <c r="E1904" s="727"/>
      <c r="F1904" s="15"/>
      <c r="G1904" s="15"/>
      <c r="H1904" s="58" t="str">
        <f t="array" ref="H1904">IF(ISERROR(INDEX(גיליון3!$U$14:$X$28,MATCH('דיווח פרטני'!G1904,גיליון3!$T$14:$T$28,0),MATCH('דיווח פרטני'!C1904,גיליון3!$U$13:$X$13,0)))," ",INDEX(גיליון3!$U$14:$X$28,MATCH('דיווח פרטני'!G1904,גיליון3!$T$14:$T$28,0),MATCH('דיווח פרטני'!C1904,גיליון3!$U$13:$X$13,0)))</f>
        <v xml:space="preserve"> </v>
      </c>
      <c r="I1904" s="15"/>
      <c r="J1904" s="15"/>
    </row>
    <row r="1905" spans="1:10" ht="18" customHeight="1" thickBot="1" x14ac:dyDescent="0.35">
      <c r="A1905" s="15"/>
      <c r="B1905" s="15"/>
      <c r="C1905" s="15"/>
      <c r="D1905" s="15"/>
      <c r="E1905" s="727"/>
      <c r="F1905" s="15"/>
      <c r="G1905" s="15"/>
      <c r="H1905" s="58" t="str">
        <f t="array" ref="H1905">IF(ISERROR(INDEX(גיליון3!$U$14:$X$28,MATCH('דיווח פרטני'!G1905,גיליון3!$T$14:$T$28,0),MATCH('דיווח פרטני'!C1905,גיליון3!$U$13:$X$13,0)))," ",INDEX(גיליון3!$U$14:$X$28,MATCH('דיווח פרטני'!G1905,גיליון3!$T$14:$T$28,0),MATCH('דיווח פרטני'!C1905,גיליון3!$U$13:$X$13,0)))</f>
        <v xml:space="preserve"> </v>
      </c>
      <c r="I1905" s="15"/>
      <c r="J1905" s="15"/>
    </row>
    <row r="1906" spans="1:10" ht="18" customHeight="1" thickBot="1" x14ac:dyDescent="0.35">
      <c r="A1906" s="15"/>
      <c r="B1906" s="15"/>
      <c r="C1906" s="15"/>
      <c r="D1906" s="15"/>
      <c r="E1906" s="727"/>
      <c r="F1906" s="15"/>
      <c r="G1906" s="15"/>
      <c r="H1906" s="58" t="str">
        <f t="array" ref="H1906">IF(ISERROR(INDEX(גיליון3!$U$14:$X$28,MATCH('דיווח פרטני'!G1906,גיליון3!$T$14:$T$28,0),MATCH('דיווח פרטני'!C1906,גיליון3!$U$13:$X$13,0)))," ",INDEX(גיליון3!$U$14:$X$28,MATCH('דיווח פרטני'!G1906,גיליון3!$T$14:$T$28,0),MATCH('דיווח פרטני'!C1906,גיליון3!$U$13:$X$13,0)))</f>
        <v xml:space="preserve"> </v>
      </c>
      <c r="I1906" s="15"/>
      <c r="J1906" s="15"/>
    </row>
    <row r="1907" spans="1:10" ht="18" customHeight="1" thickBot="1" x14ac:dyDescent="0.35">
      <c r="A1907" s="15"/>
      <c r="B1907" s="15"/>
      <c r="C1907" s="15"/>
      <c r="D1907" s="15"/>
      <c r="E1907" s="727"/>
      <c r="F1907" s="15"/>
      <c r="G1907" s="15"/>
      <c r="H1907" s="58" t="str">
        <f t="array" ref="H1907">IF(ISERROR(INDEX(גיליון3!$U$14:$X$28,MATCH('דיווח פרטני'!G1907,גיליון3!$T$14:$T$28,0),MATCH('דיווח פרטני'!C1907,גיליון3!$U$13:$X$13,0)))," ",INDEX(גיליון3!$U$14:$X$28,MATCH('דיווח פרטני'!G1907,גיליון3!$T$14:$T$28,0),MATCH('דיווח פרטני'!C1907,גיליון3!$U$13:$X$13,0)))</f>
        <v xml:space="preserve"> </v>
      </c>
      <c r="I1907" s="15"/>
      <c r="J1907" s="15"/>
    </row>
    <row r="1908" spans="1:10" ht="18" customHeight="1" thickBot="1" x14ac:dyDescent="0.35">
      <c r="A1908" s="15"/>
      <c r="B1908" s="15"/>
      <c r="C1908" s="15"/>
      <c r="D1908" s="15"/>
      <c r="E1908" s="727"/>
      <c r="F1908" s="15"/>
      <c r="G1908" s="15"/>
      <c r="H1908" s="58" t="str">
        <f t="array" ref="H1908">IF(ISERROR(INDEX(גיליון3!$U$14:$X$28,MATCH('דיווח פרטני'!G1908,גיליון3!$T$14:$T$28,0),MATCH('דיווח פרטני'!C1908,גיליון3!$U$13:$X$13,0)))," ",INDEX(גיליון3!$U$14:$X$28,MATCH('דיווח פרטני'!G1908,גיליון3!$T$14:$T$28,0),MATCH('דיווח פרטני'!C1908,גיליון3!$U$13:$X$13,0)))</f>
        <v xml:space="preserve"> </v>
      </c>
      <c r="I1908" s="15"/>
      <c r="J1908" s="15"/>
    </row>
    <row r="1909" spans="1:10" ht="18" customHeight="1" thickBot="1" x14ac:dyDescent="0.35">
      <c r="A1909" s="15"/>
      <c r="B1909" s="15"/>
      <c r="C1909" s="15"/>
      <c r="D1909" s="15"/>
      <c r="E1909" s="727"/>
      <c r="F1909" s="15"/>
      <c r="G1909" s="15"/>
      <c r="H1909" s="58" t="str">
        <f t="array" ref="H1909">IF(ISERROR(INDEX(גיליון3!$U$14:$X$28,MATCH('דיווח פרטני'!G1909,גיליון3!$T$14:$T$28,0),MATCH('דיווח פרטני'!C1909,גיליון3!$U$13:$X$13,0)))," ",INDEX(גיליון3!$U$14:$X$28,MATCH('דיווח פרטני'!G1909,גיליון3!$T$14:$T$28,0),MATCH('דיווח פרטני'!C1909,גיליון3!$U$13:$X$13,0)))</f>
        <v xml:space="preserve"> </v>
      </c>
      <c r="I1909" s="15"/>
      <c r="J1909" s="15"/>
    </row>
    <row r="1910" spans="1:10" ht="18" customHeight="1" thickBot="1" x14ac:dyDescent="0.35">
      <c r="A1910" s="15"/>
      <c r="B1910" s="15"/>
      <c r="C1910" s="15"/>
      <c r="D1910" s="15"/>
      <c r="E1910" s="727"/>
      <c r="F1910" s="15"/>
      <c r="G1910" s="15"/>
      <c r="H1910" s="58" t="str">
        <f t="array" ref="H1910">IF(ISERROR(INDEX(גיליון3!$U$14:$X$28,MATCH('דיווח פרטני'!G1910,גיליון3!$T$14:$T$28,0),MATCH('דיווח פרטני'!C1910,גיליון3!$U$13:$X$13,0)))," ",INDEX(גיליון3!$U$14:$X$28,MATCH('דיווח פרטני'!G1910,גיליון3!$T$14:$T$28,0),MATCH('דיווח פרטני'!C1910,גיליון3!$U$13:$X$13,0)))</f>
        <v xml:space="preserve"> </v>
      </c>
      <c r="I1910" s="15"/>
      <c r="J1910" s="15"/>
    </row>
    <row r="1911" spans="1:10" ht="18" customHeight="1" thickBot="1" x14ac:dyDescent="0.35">
      <c r="A1911" s="15"/>
      <c r="B1911" s="15"/>
      <c r="C1911" s="15"/>
      <c r="D1911" s="15"/>
      <c r="E1911" s="727"/>
      <c r="F1911" s="15"/>
      <c r="G1911" s="15"/>
      <c r="H1911" s="58" t="str">
        <f t="array" ref="H1911">IF(ISERROR(INDEX(גיליון3!$U$14:$X$28,MATCH('דיווח פרטני'!G1911,גיליון3!$T$14:$T$28,0),MATCH('דיווח פרטני'!C1911,גיליון3!$U$13:$X$13,0)))," ",INDEX(גיליון3!$U$14:$X$28,MATCH('דיווח פרטני'!G1911,גיליון3!$T$14:$T$28,0),MATCH('דיווח פרטני'!C1911,גיליון3!$U$13:$X$13,0)))</f>
        <v xml:space="preserve"> </v>
      </c>
      <c r="I1911" s="15"/>
      <c r="J1911" s="15"/>
    </row>
    <row r="1912" spans="1:10" ht="18" customHeight="1" thickBot="1" x14ac:dyDescent="0.35">
      <c r="A1912" s="15"/>
      <c r="B1912" s="15"/>
      <c r="C1912" s="15"/>
      <c r="D1912" s="15"/>
      <c r="E1912" s="727"/>
      <c r="F1912" s="15"/>
      <c r="G1912" s="15"/>
      <c r="H1912" s="58" t="str">
        <f t="array" ref="H1912">IF(ISERROR(INDEX(גיליון3!$U$14:$X$28,MATCH('דיווח פרטני'!G1912,גיליון3!$T$14:$T$28,0),MATCH('דיווח פרטני'!C1912,גיליון3!$U$13:$X$13,0)))," ",INDEX(גיליון3!$U$14:$X$28,MATCH('דיווח פרטני'!G1912,גיליון3!$T$14:$T$28,0),MATCH('דיווח פרטני'!C1912,גיליון3!$U$13:$X$13,0)))</f>
        <v xml:space="preserve"> </v>
      </c>
      <c r="I1912" s="15"/>
      <c r="J1912" s="15"/>
    </row>
    <row r="1913" spans="1:10" ht="18" customHeight="1" thickBot="1" x14ac:dyDescent="0.35">
      <c r="A1913" s="15"/>
      <c r="B1913" s="15"/>
      <c r="C1913" s="15"/>
      <c r="D1913" s="15"/>
      <c r="E1913" s="727"/>
      <c r="F1913" s="15"/>
      <c r="G1913" s="15"/>
      <c r="H1913" s="58" t="str">
        <f t="array" ref="H1913">IF(ISERROR(INDEX(גיליון3!$U$14:$X$28,MATCH('דיווח פרטני'!G1913,גיליון3!$T$14:$T$28,0),MATCH('דיווח פרטני'!C1913,גיליון3!$U$13:$X$13,0)))," ",INDEX(גיליון3!$U$14:$X$28,MATCH('דיווח פרטני'!G1913,גיליון3!$T$14:$T$28,0),MATCH('דיווח פרטני'!C1913,גיליון3!$U$13:$X$13,0)))</f>
        <v xml:space="preserve"> </v>
      </c>
      <c r="I1913" s="15"/>
      <c r="J1913" s="15"/>
    </row>
    <row r="1914" spans="1:10" ht="18" customHeight="1" thickBot="1" x14ac:dyDescent="0.35">
      <c r="A1914" s="15"/>
      <c r="B1914" s="15"/>
      <c r="C1914" s="15"/>
      <c r="D1914" s="15"/>
      <c r="E1914" s="727"/>
      <c r="F1914" s="15"/>
      <c r="G1914" s="15"/>
      <c r="H1914" s="58" t="str">
        <f t="array" ref="H1914">IF(ISERROR(INDEX(גיליון3!$U$14:$X$28,MATCH('דיווח פרטני'!G1914,גיליון3!$T$14:$T$28,0),MATCH('דיווח פרטני'!C1914,גיליון3!$U$13:$X$13,0)))," ",INDEX(גיליון3!$U$14:$X$28,MATCH('דיווח פרטני'!G1914,גיליון3!$T$14:$T$28,0),MATCH('דיווח פרטני'!C1914,גיליון3!$U$13:$X$13,0)))</f>
        <v xml:space="preserve"> </v>
      </c>
      <c r="I1914" s="15"/>
      <c r="J1914" s="15"/>
    </row>
    <row r="1915" spans="1:10" ht="18" customHeight="1" thickBot="1" x14ac:dyDescent="0.35">
      <c r="A1915" s="15"/>
      <c r="B1915" s="15"/>
      <c r="C1915" s="15"/>
      <c r="D1915" s="15"/>
      <c r="E1915" s="727"/>
      <c r="F1915" s="15"/>
      <c r="G1915" s="15"/>
      <c r="H1915" s="58" t="str">
        <f t="array" ref="H1915">IF(ISERROR(INDEX(גיליון3!$U$14:$X$28,MATCH('דיווח פרטני'!G1915,גיליון3!$T$14:$T$28,0),MATCH('דיווח פרטני'!C1915,גיליון3!$U$13:$X$13,0)))," ",INDEX(גיליון3!$U$14:$X$28,MATCH('דיווח פרטני'!G1915,גיליון3!$T$14:$T$28,0),MATCH('דיווח פרטני'!C1915,גיליון3!$U$13:$X$13,0)))</f>
        <v xml:space="preserve"> </v>
      </c>
      <c r="I1915" s="15"/>
      <c r="J1915" s="15"/>
    </row>
    <row r="1916" spans="1:10" ht="18" customHeight="1" thickBot="1" x14ac:dyDescent="0.35">
      <c r="A1916" s="15"/>
      <c r="B1916" s="15"/>
      <c r="C1916" s="15"/>
      <c r="D1916" s="15"/>
      <c r="E1916" s="727"/>
      <c r="F1916" s="15"/>
      <c r="G1916" s="15"/>
      <c r="H1916" s="58" t="str">
        <f t="array" ref="H1916">IF(ISERROR(INDEX(גיליון3!$U$14:$X$28,MATCH('דיווח פרטני'!G1916,גיליון3!$T$14:$T$28,0),MATCH('דיווח פרטני'!C1916,גיליון3!$U$13:$X$13,0)))," ",INDEX(גיליון3!$U$14:$X$28,MATCH('דיווח פרטני'!G1916,גיליון3!$T$14:$T$28,0),MATCH('דיווח פרטני'!C1916,גיליון3!$U$13:$X$13,0)))</f>
        <v xml:space="preserve"> </v>
      </c>
      <c r="I1916" s="15"/>
      <c r="J1916" s="15"/>
    </row>
    <row r="1917" spans="1:10" ht="18" customHeight="1" thickBot="1" x14ac:dyDescent="0.35">
      <c r="A1917" s="15"/>
      <c r="B1917" s="15"/>
      <c r="C1917" s="15"/>
      <c r="D1917" s="15"/>
      <c r="E1917" s="727"/>
      <c r="F1917" s="15"/>
      <c r="G1917" s="15"/>
      <c r="H1917" s="58" t="str">
        <f t="array" ref="H1917">IF(ISERROR(INDEX(גיליון3!$U$14:$X$28,MATCH('דיווח פרטני'!G1917,גיליון3!$T$14:$T$28,0),MATCH('דיווח פרטני'!C1917,גיליון3!$U$13:$X$13,0)))," ",INDEX(גיליון3!$U$14:$X$28,MATCH('דיווח פרטני'!G1917,גיליון3!$T$14:$T$28,0),MATCH('דיווח פרטני'!C1917,גיליון3!$U$13:$X$13,0)))</f>
        <v xml:space="preserve"> </v>
      </c>
      <c r="I1917" s="15"/>
      <c r="J1917" s="15"/>
    </row>
    <row r="1918" spans="1:10" ht="18" customHeight="1" thickBot="1" x14ac:dyDescent="0.35">
      <c r="A1918" s="15"/>
      <c r="B1918" s="15"/>
      <c r="C1918" s="15"/>
      <c r="D1918" s="15"/>
      <c r="E1918" s="727"/>
      <c r="F1918" s="15"/>
      <c r="G1918" s="15"/>
      <c r="H1918" s="58" t="str">
        <f t="array" ref="H1918">IF(ISERROR(INDEX(גיליון3!$U$14:$X$28,MATCH('דיווח פרטני'!G1918,גיליון3!$T$14:$T$28,0),MATCH('דיווח פרטני'!C1918,גיליון3!$U$13:$X$13,0)))," ",INDEX(גיליון3!$U$14:$X$28,MATCH('דיווח פרטני'!G1918,גיליון3!$T$14:$T$28,0),MATCH('דיווח פרטני'!C1918,גיליון3!$U$13:$X$13,0)))</f>
        <v xml:space="preserve"> </v>
      </c>
      <c r="I1918" s="15"/>
      <c r="J1918" s="15"/>
    </row>
    <row r="1919" spans="1:10" ht="18" customHeight="1" thickBot="1" x14ac:dyDescent="0.35">
      <c r="A1919" s="15"/>
      <c r="B1919" s="15"/>
      <c r="C1919" s="15"/>
      <c r="D1919" s="15"/>
      <c r="E1919" s="727"/>
      <c r="F1919" s="15"/>
      <c r="G1919" s="15"/>
      <c r="H1919" s="58" t="str">
        <f t="array" ref="H1919">IF(ISERROR(INDEX(גיליון3!$U$14:$X$28,MATCH('דיווח פרטני'!G1919,גיליון3!$T$14:$T$28,0),MATCH('דיווח פרטני'!C1919,גיליון3!$U$13:$X$13,0)))," ",INDEX(גיליון3!$U$14:$X$28,MATCH('דיווח פרטני'!G1919,גיליון3!$T$14:$T$28,0),MATCH('דיווח פרטני'!C1919,גיליון3!$U$13:$X$13,0)))</f>
        <v xml:space="preserve"> </v>
      </c>
      <c r="I1919" s="15"/>
      <c r="J1919" s="15"/>
    </row>
    <row r="1920" spans="1:10" ht="18" customHeight="1" thickBot="1" x14ac:dyDescent="0.35">
      <c r="A1920" s="15"/>
      <c r="B1920" s="15"/>
      <c r="C1920" s="15"/>
      <c r="D1920" s="15"/>
      <c r="E1920" s="727"/>
      <c r="F1920" s="15"/>
      <c r="G1920" s="15"/>
      <c r="H1920" s="58" t="str">
        <f t="array" ref="H1920">IF(ISERROR(INDEX(גיליון3!$U$14:$X$28,MATCH('דיווח פרטני'!G1920,גיליון3!$T$14:$T$28,0),MATCH('דיווח פרטני'!C1920,גיליון3!$U$13:$X$13,0)))," ",INDEX(גיליון3!$U$14:$X$28,MATCH('דיווח פרטני'!G1920,גיליון3!$T$14:$T$28,0),MATCH('דיווח פרטני'!C1920,גיליון3!$U$13:$X$13,0)))</f>
        <v xml:space="preserve"> </v>
      </c>
      <c r="I1920" s="15"/>
      <c r="J1920" s="15"/>
    </row>
    <row r="1921" spans="1:10" ht="18" customHeight="1" thickBot="1" x14ac:dyDescent="0.35">
      <c r="A1921" s="15"/>
      <c r="B1921" s="15"/>
      <c r="C1921" s="15"/>
      <c r="D1921" s="15"/>
      <c r="E1921" s="727"/>
      <c r="F1921" s="15"/>
      <c r="G1921" s="15"/>
      <c r="H1921" s="58" t="str">
        <f t="array" ref="H1921">IF(ISERROR(INDEX(גיליון3!$U$14:$X$28,MATCH('דיווח פרטני'!G1921,גיליון3!$T$14:$T$28,0),MATCH('דיווח פרטני'!C1921,גיליון3!$U$13:$X$13,0)))," ",INDEX(גיליון3!$U$14:$X$28,MATCH('דיווח פרטני'!G1921,גיליון3!$T$14:$T$28,0),MATCH('דיווח פרטני'!C1921,גיליון3!$U$13:$X$13,0)))</f>
        <v xml:space="preserve"> </v>
      </c>
      <c r="I1921" s="15"/>
      <c r="J1921" s="15"/>
    </row>
    <row r="1922" spans="1:10" ht="18" customHeight="1" thickBot="1" x14ac:dyDescent="0.35">
      <c r="A1922" s="15"/>
      <c r="B1922" s="15"/>
      <c r="C1922" s="15"/>
      <c r="D1922" s="15"/>
      <c r="E1922" s="727"/>
      <c r="F1922" s="15"/>
      <c r="G1922" s="15"/>
      <c r="H1922" s="58" t="str">
        <f t="array" ref="H1922">IF(ISERROR(INDEX(גיליון3!$U$14:$X$28,MATCH('דיווח פרטני'!G1922,גיליון3!$T$14:$T$28,0),MATCH('דיווח פרטני'!C1922,גיליון3!$U$13:$X$13,0)))," ",INDEX(גיליון3!$U$14:$X$28,MATCH('דיווח פרטני'!G1922,גיליון3!$T$14:$T$28,0),MATCH('דיווח פרטני'!C1922,גיליון3!$U$13:$X$13,0)))</f>
        <v xml:space="preserve"> </v>
      </c>
      <c r="I1922" s="15"/>
      <c r="J1922" s="15"/>
    </row>
    <row r="1923" spans="1:10" ht="18" customHeight="1" thickBot="1" x14ac:dyDescent="0.35">
      <c r="A1923" s="15"/>
      <c r="B1923" s="15"/>
      <c r="C1923" s="15"/>
      <c r="D1923" s="15"/>
      <c r="E1923" s="727"/>
      <c r="F1923" s="15"/>
      <c r="G1923" s="15"/>
      <c r="H1923" s="58" t="str">
        <f t="array" ref="H1923">IF(ISERROR(INDEX(גיליון3!$U$14:$X$28,MATCH('דיווח פרטני'!G1923,גיליון3!$T$14:$T$28,0),MATCH('דיווח פרטני'!C1923,גיליון3!$U$13:$X$13,0)))," ",INDEX(גיליון3!$U$14:$X$28,MATCH('דיווח פרטני'!G1923,גיליון3!$T$14:$T$28,0),MATCH('דיווח פרטני'!C1923,גיליון3!$U$13:$X$13,0)))</f>
        <v xml:space="preserve"> </v>
      </c>
      <c r="I1923" s="15"/>
      <c r="J1923" s="15"/>
    </row>
    <row r="1924" spans="1:10" ht="18" customHeight="1" thickBot="1" x14ac:dyDescent="0.35">
      <c r="A1924" s="15"/>
      <c r="B1924" s="15"/>
      <c r="C1924" s="15"/>
      <c r="D1924" s="15"/>
      <c r="E1924" s="727"/>
      <c r="F1924" s="15"/>
      <c r="G1924" s="15"/>
      <c r="H1924" s="58" t="str">
        <f t="array" ref="H1924">IF(ISERROR(INDEX(גיליון3!$U$14:$X$28,MATCH('דיווח פרטני'!G1924,גיליון3!$T$14:$T$28,0),MATCH('דיווח פרטני'!C1924,גיליון3!$U$13:$X$13,0)))," ",INDEX(גיליון3!$U$14:$X$28,MATCH('דיווח פרטני'!G1924,גיליון3!$T$14:$T$28,0),MATCH('דיווח פרטני'!C1924,גיליון3!$U$13:$X$13,0)))</f>
        <v xml:space="preserve"> </v>
      </c>
      <c r="I1924" s="15"/>
      <c r="J1924" s="15"/>
    </row>
    <row r="1925" spans="1:10" ht="18" customHeight="1" thickBot="1" x14ac:dyDescent="0.35">
      <c r="A1925" s="15"/>
      <c r="B1925" s="15"/>
      <c r="C1925" s="15"/>
      <c r="D1925" s="15"/>
      <c r="E1925" s="727"/>
      <c r="F1925" s="15"/>
      <c r="G1925" s="15"/>
      <c r="H1925" s="58" t="str">
        <f t="array" ref="H1925">IF(ISERROR(INDEX(גיליון3!$U$14:$X$28,MATCH('דיווח פרטני'!G1925,גיליון3!$T$14:$T$28,0),MATCH('דיווח פרטני'!C1925,גיליון3!$U$13:$X$13,0)))," ",INDEX(גיליון3!$U$14:$X$28,MATCH('דיווח פרטני'!G1925,גיליון3!$T$14:$T$28,0),MATCH('דיווח פרטני'!C1925,גיליון3!$U$13:$X$13,0)))</f>
        <v xml:space="preserve"> </v>
      </c>
      <c r="I1925" s="15"/>
      <c r="J1925" s="15"/>
    </row>
    <row r="1926" spans="1:10" ht="18" customHeight="1" thickBot="1" x14ac:dyDescent="0.35">
      <c r="A1926" s="15"/>
      <c r="B1926" s="15"/>
      <c r="C1926" s="15"/>
      <c r="D1926" s="15"/>
      <c r="E1926" s="727"/>
      <c r="F1926" s="15"/>
      <c r="G1926" s="15"/>
      <c r="H1926" s="58" t="str">
        <f t="array" ref="H1926">IF(ISERROR(INDEX(גיליון3!$U$14:$X$28,MATCH('דיווח פרטני'!G1926,גיליון3!$T$14:$T$28,0),MATCH('דיווח פרטני'!C1926,גיליון3!$U$13:$X$13,0)))," ",INDEX(גיליון3!$U$14:$X$28,MATCH('דיווח פרטני'!G1926,גיליון3!$T$14:$T$28,0),MATCH('דיווח פרטני'!C1926,גיליון3!$U$13:$X$13,0)))</f>
        <v xml:space="preserve"> </v>
      </c>
      <c r="I1926" s="15"/>
      <c r="J1926" s="15"/>
    </row>
    <row r="1927" spans="1:10" ht="18" customHeight="1" thickBot="1" x14ac:dyDescent="0.35">
      <c r="A1927" s="15"/>
      <c r="B1927" s="15"/>
      <c r="C1927" s="15"/>
      <c r="D1927" s="15"/>
      <c r="E1927" s="727"/>
      <c r="F1927" s="15"/>
      <c r="G1927" s="15"/>
      <c r="H1927" s="58" t="str">
        <f t="array" ref="H1927">IF(ISERROR(INDEX(גיליון3!$U$14:$X$28,MATCH('דיווח פרטני'!G1927,גיליון3!$T$14:$T$28,0),MATCH('דיווח פרטני'!C1927,גיליון3!$U$13:$X$13,0)))," ",INDEX(גיליון3!$U$14:$X$28,MATCH('דיווח פרטני'!G1927,גיליון3!$T$14:$T$28,0),MATCH('דיווח פרטני'!C1927,גיליון3!$U$13:$X$13,0)))</f>
        <v xml:space="preserve"> </v>
      </c>
      <c r="I1927" s="15"/>
      <c r="J1927" s="15"/>
    </row>
    <row r="1928" spans="1:10" ht="18" customHeight="1" thickBot="1" x14ac:dyDescent="0.35">
      <c r="A1928" s="15"/>
      <c r="B1928" s="15"/>
      <c r="C1928" s="15"/>
      <c r="D1928" s="15"/>
      <c r="E1928" s="727"/>
      <c r="F1928" s="15"/>
      <c r="G1928" s="15"/>
      <c r="H1928" s="58" t="str">
        <f t="array" ref="H1928">IF(ISERROR(INDEX(גיליון3!$U$14:$X$28,MATCH('דיווח פרטני'!G1928,גיליון3!$T$14:$T$28,0),MATCH('דיווח פרטני'!C1928,גיליון3!$U$13:$X$13,0)))," ",INDEX(גיליון3!$U$14:$X$28,MATCH('דיווח פרטני'!G1928,גיליון3!$T$14:$T$28,0),MATCH('דיווח פרטני'!C1928,גיליון3!$U$13:$X$13,0)))</f>
        <v xml:space="preserve"> </v>
      </c>
      <c r="I1928" s="15"/>
      <c r="J1928" s="15"/>
    </row>
    <row r="1929" spans="1:10" ht="18" customHeight="1" thickBot="1" x14ac:dyDescent="0.35">
      <c r="A1929" s="15"/>
      <c r="B1929" s="15"/>
      <c r="C1929" s="15"/>
      <c r="D1929" s="15"/>
      <c r="E1929" s="727"/>
      <c r="F1929" s="15"/>
      <c r="G1929" s="15"/>
      <c r="H1929" s="58" t="str">
        <f t="array" ref="H1929">IF(ISERROR(INDEX(גיליון3!$U$14:$X$28,MATCH('דיווח פרטני'!G1929,גיליון3!$T$14:$T$28,0),MATCH('דיווח פרטני'!C1929,גיליון3!$U$13:$X$13,0)))," ",INDEX(גיליון3!$U$14:$X$28,MATCH('דיווח פרטני'!G1929,גיליון3!$T$14:$T$28,0),MATCH('דיווח פרטני'!C1929,גיליון3!$U$13:$X$13,0)))</f>
        <v xml:space="preserve"> </v>
      </c>
      <c r="I1929" s="15"/>
      <c r="J1929" s="15"/>
    </row>
    <row r="1930" spans="1:10" ht="18" customHeight="1" thickBot="1" x14ac:dyDescent="0.35">
      <c r="A1930" s="15"/>
      <c r="B1930" s="15"/>
      <c r="C1930" s="15"/>
      <c r="D1930" s="15"/>
      <c r="E1930" s="727"/>
      <c r="F1930" s="15"/>
      <c r="G1930" s="15"/>
      <c r="H1930" s="58" t="str">
        <f t="array" ref="H1930">IF(ISERROR(INDEX(גיליון3!$U$14:$X$28,MATCH('דיווח פרטני'!G1930,גיליון3!$T$14:$T$28,0),MATCH('דיווח פרטני'!C1930,גיליון3!$U$13:$X$13,0)))," ",INDEX(גיליון3!$U$14:$X$28,MATCH('דיווח פרטני'!G1930,גיליון3!$T$14:$T$28,0),MATCH('דיווח פרטני'!C1930,גיליון3!$U$13:$X$13,0)))</f>
        <v xml:space="preserve"> </v>
      </c>
      <c r="I1930" s="15"/>
      <c r="J1930" s="15"/>
    </row>
    <row r="1931" spans="1:10" ht="18" customHeight="1" thickBot="1" x14ac:dyDescent="0.35">
      <c r="A1931" s="15"/>
      <c r="B1931" s="15"/>
      <c r="C1931" s="15"/>
      <c r="D1931" s="15"/>
      <c r="E1931" s="727"/>
      <c r="F1931" s="15"/>
      <c r="G1931" s="15"/>
      <c r="H1931" s="58" t="str">
        <f t="array" ref="H1931">IF(ISERROR(INDEX(גיליון3!$U$14:$X$28,MATCH('דיווח פרטני'!G1931,גיליון3!$T$14:$T$28,0),MATCH('דיווח פרטני'!C1931,גיליון3!$U$13:$X$13,0)))," ",INDEX(גיליון3!$U$14:$X$28,MATCH('דיווח פרטני'!G1931,גיליון3!$T$14:$T$28,0),MATCH('דיווח פרטני'!C1931,גיליון3!$U$13:$X$13,0)))</f>
        <v xml:space="preserve"> </v>
      </c>
      <c r="I1931" s="15"/>
      <c r="J1931" s="15"/>
    </row>
    <row r="1932" spans="1:10" ht="18" customHeight="1" thickBot="1" x14ac:dyDescent="0.35">
      <c r="A1932" s="15"/>
      <c r="B1932" s="15"/>
      <c r="C1932" s="15"/>
      <c r="D1932" s="15"/>
      <c r="E1932" s="727"/>
      <c r="F1932" s="15"/>
      <c r="G1932" s="15"/>
      <c r="H1932" s="58" t="str">
        <f t="array" ref="H1932">IF(ISERROR(INDEX(גיליון3!$U$14:$X$28,MATCH('דיווח פרטני'!G1932,גיליון3!$T$14:$T$28,0),MATCH('דיווח פרטני'!C1932,גיליון3!$U$13:$X$13,0)))," ",INDEX(גיליון3!$U$14:$X$28,MATCH('דיווח פרטני'!G1932,גיליון3!$T$14:$T$28,0),MATCH('דיווח פרטני'!C1932,גיליון3!$U$13:$X$13,0)))</f>
        <v xml:space="preserve"> </v>
      </c>
      <c r="I1932" s="15"/>
      <c r="J1932" s="15"/>
    </row>
    <row r="1933" spans="1:10" ht="18" customHeight="1" thickBot="1" x14ac:dyDescent="0.35">
      <c r="A1933" s="15"/>
      <c r="B1933" s="15"/>
      <c r="C1933" s="15"/>
      <c r="D1933" s="15"/>
      <c r="E1933" s="727"/>
      <c r="F1933" s="15"/>
      <c r="G1933" s="15"/>
      <c r="H1933" s="58" t="str">
        <f t="array" ref="H1933">IF(ISERROR(INDEX(גיליון3!$U$14:$X$28,MATCH('דיווח פרטני'!G1933,גיליון3!$T$14:$T$28,0),MATCH('דיווח פרטני'!C1933,גיליון3!$U$13:$X$13,0)))," ",INDEX(גיליון3!$U$14:$X$28,MATCH('דיווח פרטני'!G1933,גיליון3!$T$14:$T$28,0),MATCH('דיווח פרטני'!C1933,גיליון3!$U$13:$X$13,0)))</f>
        <v xml:space="preserve"> </v>
      </c>
      <c r="I1933" s="15"/>
      <c r="J1933" s="15"/>
    </row>
    <row r="1934" spans="1:10" ht="18" customHeight="1" thickBot="1" x14ac:dyDescent="0.35">
      <c r="A1934" s="15"/>
      <c r="B1934" s="15"/>
      <c r="C1934" s="15"/>
      <c r="D1934" s="15"/>
      <c r="E1934" s="727"/>
      <c r="F1934" s="15"/>
      <c r="G1934" s="15"/>
      <c r="H1934" s="58" t="str">
        <f t="array" ref="H1934">IF(ISERROR(INDEX(גיליון3!$U$14:$X$28,MATCH('דיווח פרטני'!G1934,גיליון3!$T$14:$T$28,0),MATCH('דיווח פרטני'!C1934,גיליון3!$U$13:$X$13,0)))," ",INDEX(גיליון3!$U$14:$X$28,MATCH('דיווח פרטני'!G1934,גיליון3!$T$14:$T$28,0),MATCH('דיווח פרטני'!C1934,גיליון3!$U$13:$X$13,0)))</f>
        <v xml:space="preserve"> </v>
      </c>
      <c r="I1934" s="15"/>
      <c r="J1934" s="15"/>
    </row>
    <row r="1935" spans="1:10" ht="18" customHeight="1" thickBot="1" x14ac:dyDescent="0.35">
      <c r="A1935" s="15"/>
      <c r="B1935" s="15"/>
      <c r="C1935" s="15"/>
      <c r="D1935" s="15"/>
      <c r="E1935" s="727"/>
      <c r="F1935" s="15"/>
      <c r="G1935" s="15"/>
      <c r="H1935" s="58" t="str">
        <f t="array" ref="H1935">IF(ISERROR(INDEX(גיליון3!$U$14:$X$28,MATCH('דיווח פרטני'!G1935,גיליון3!$T$14:$T$28,0),MATCH('דיווח פרטני'!C1935,גיליון3!$U$13:$X$13,0)))," ",INDEX(גיליון3!$U$14:$X$28,MATCH('דיווח פרטני'!G1935,גיליון3!$T$14:$T$28,0),MATCH('דיווח פרטני'!C1935,גיליון3!$U$13:$X$13,0)))</f>
        <v xml:space="preserve"> </v>
      </c>
      <c r="I1935" s="15"/>
      <c r="J1935" s="15"/>
    </row>
    <row r="1936" spans="1:10" ht="18" customHeight="1" thickBot="1" x14ac:dyDescent="0.35">
      <c r="A1936" s="15"/>
      <c r="B1936" s="15"/>
      <c r="C1936" s="15"/>
      <c r="D1936" s="15"/>
      <c r="E1936" s="727"/>
      <c r="F1936" s="15"/>
      <c r="G1936" s="15"/>
      <c r="H1936" s="58" t="str">
        <f t="array" ref="H1936">IF(ISERROR(INDEX(גיליון3!$U$14:$X$28,MATCH('דיווח פרטני'!G1936,גיליון3!$T$14:$T$28,0),MATCH('דיווח פרטני'!C1936,גיליון3!$U$13:$X$13,0)))," ",INDEX(גיליון3!$U$14:$X$28,MATCH('דיווח פרטני'!G1936,גיליון3!$T$14:$T$28,0),MATCH('דיווח פרטני'!C1936,גיליון3!$U$13:$X$13,0)))</f>
        <v xml:space="preserve"> </v>
      </c>
      <c r="I1936" s="15"/>
      <c r="J1936" s="15"/>
    </row>
    <row r="1937" spans="1:10" ht="18" customHeight="1" thickBot="1" x14ac:dyDescent="0.35">
      <c r="A1937" s="15"/>
      <c r="B1937" s="15"/>
      <c r="C1937" s="15"/>
      <c r="D1937" s="15"/>
      <c r="E1937" s="727"/>
      <c r="F1937" s="15"/>
      <c r="G1937" s="15"/>
      <c r="H1937" s="58" t="str">
        <f t="array" ref="H1937">IF(ISERROR(INDEX(גיליון3!$U$14:$X$28,MATCH('דיווח פרטני'!G1937,גיליון3!$T$14:$T$28,0),MATCH('דיווח פרטני'!C1937,גיליון3!$U$13:$X$13,0)))," ",INDEX(גיליון3!$U$14:$X$28,MATCH('דיווח פרטני'!G1937,גיליון3!$T$14:$T$28,0),MATCH('דיווח פרטני'!C1937,גיליון3!$U$13:$X$13,0)))</f>
        <v xml:space="preserve"> </v>
      </c>
      <c r="I1937" s="15"/>
      <c r="J1937" s="15"/>
    </row>
    <row r="1938" spans="1:10" ht="18" customHeight="1" thickBot="1" x14ac:dyDescent="0.35">
      <c r="A1938" s="15"/>
      <c r="B1938" s="15"/>
      <c r="C1938" s="15"/>
      <c r="D1938" s="15"/>
      <c r="E1938" s="727"/>
      <c r="F1938" s="15"/>
      <c r="G1938" s="15"/>
      <c r="H1938" s="58" t="str">
        <f t="array" ref="H1938">IF(ISERROR(INDEX(גיליון3!$U$14:$X$28,MATCH('דיווח פרטני'!G1938,גיליון3!$T$14:$T$28,0),MATCH('דיווח פרטני'!C1938,גיליון3!$U$13:$X$13,0)))," ",INDEX(גיליון3!$U$14:$X$28,MATCH('דיווח פרטני'!G1938,גיליון3!$T$14:$T$28,0),MATCH('דיווח פרטני'!C1938,גיליון3!$U$13:$X$13,0)))</f>
        <v xml:space="preserve"> </v>
      </c>
      <c r="I1938" s="15"/>
      <c r="J1938" s="15"/>
    </row>
    <row r="1939" spans="1:10" ht="18" customHeight="1" thickBot="1" x14ac:dyDescent="0.35">
      <c r="A1939" s="15"/>
      <c r="B1939" s="15"/>
      <c r="C1939" s="15"/>
      <c r="D1939" s="15"/>
      <c r="E1939" s="727"/>
      <c r="F1939" s="15"/>
      <c r="G1939" s="15"/>
      <c r="H1939" s="58" t="str">
        <f t="array" ref="H1939">IF(ISERROR(INDEX(גיליון3!$U$14:$X$28,MATCH('דיווח פרטני'!G1939,גיליון3!$T$14:$T$28,0),MATCH('דיווח פרטני'!C1939,גיליון3!$U$13:$X$13,0)))," ",INDEX(גיליון3!$U$14:$X$28,MATCH('דיווח פרטני'!G1939,גיליון3!$T$14:$T$28,0),MATCH('דיווח פרטני'!C1939,גיליון3!$U$13:$X$13,0)))</f>
        <v xml:space="preserve"> </v>
      </c>
      <c r="I1939" s="15"/>
      <c r="J1939" s="15"/>
    </row>
    <row r="1940" spans="1:10" ht="18" customHeight="1" thickBot="1" x14ac:dyDescent="0.35">
      <c r="A1940" s="15"/>
      <c r="B1940" s="15"/>
      <c r="C1940" s="15"/>
      <c r="D1940" s="15"/>
      <c r="E1940" s="727"/>
      <c r="F1940" s="15"/>
      <c r="G1940" s="15"/>
      <c r="H1940" s="58" t="str">
        <f t="array" ref="H1940">IF(ISERROR(INDEX(גיליון3!$U$14:$X$28,MATCH('דיווח פרטני'!G1940,גיליון3!$T$14:$T$28,0),MATCH('דיווח פרטני'!C1940,גיליון3!$U$13:$X$13,0)))," ",INDEX(גיליון3!$U$14:$X$28,MATCH('דיווח פרטני'!G1940,גיליון3!$T$14:$T$28,0),MATCH('דיווח פרטני'!C1940,גיליון3!$U$13:$X$13,0)))</f>
        <v xml:space="preserve"> </v>
      </c>
      <c r="I1940" s="15"/>
      <c r="J1940" s="15"/>
    </row>
    <row r="1941" spans="1:10" ht="18" customHeight="1" thickBot="1" x14ac:dyDescent="0.35">
      <c r="A1941" s="15"/>
      <c r="B1941" s="15"/>
      <c r="C1941" s="15"/>
      <c r="D1941" s="15"/>
      <c r="E1941" s="727"/>
      <c r="F1941" s="15"/>
      <c r="G1941" s="15"/>
      <c r="H1941" s="58" t="str">
        <f t="array" ref="H1941">IF(ISERROR(INDEX(גיליון3!$U$14:$X$28,MATCH('דיווח פרטני'!G1941,גיליון3!$T$14:$T$28,0),MATCH('דיווח פרטני'!C1941,גיליון3!$U$13:$X$13,0)))," ",INDEX(גיליון3!$U$14:$X$28,MATCH('דיווח פרטני'!G1941,גיליון3!$T$14:$T$28,0),MATCH('דיווח פרטני'!C1941,גיליון3!$U$13:$X$13,0)))</f>
        <v xml:space="preserve"> </v>
      </c>
      <c r="I1941" s="15"/>
      <c r="J1941" s="15"/>
    </row>
    <row r="1942" spans="1:10" ht="18" customHeight="1" thickBot="1" x14ac:dyDescent="0.35">
      <c r="A1942" s="15"/>
      <c r="B1942" s="15"/>
      <c r="C1942" s="15"/>
      <c r="D1942" s="15"/>
      <c r="E1942" s="727"/>
      <c r="F1942" s="15"/>
      <c r="G1942" s="15"/>
      <c r="H1942" s="58" t="str">
        <f t="array" ref="H1942">IF(ISERROR(INDEX(גיליון3!$U$14:$X$28,MATCH('דיווח פרטני'!G1942,גיליון3!$T$14:$T$28,0),MATCH('דיווח פרטני'!C1942,גיליון3!$U$13:$X$13,0)))," ",INDEX(גיליון3!$U$14:$X$28,MATCH('דיווח פרטני'!G1942,גיליון3!$T$14:$T$28,0),MATCH('דיווח פרטני'!C1942,גיליון3!$U$13:$X$13,0)))</f>
        <v xml:space="preserve"> </v>
      </c>
      <c r="I1942" s="15"/>
      <c r="J1942" s="15"/>
    </row>
    <row r="1943" spans="1:10" ht="18" customHeight="1" thickBot="1" x14ac:dyDescent="0.35">
      <c r="A1943" s="15"/>
      <c r="B1943" s="15"/>
      <c r="C1943" s="15"/>
      <c r="D1943" s="15"/>
      <c r="E1943" s="727"/>
      <c r="F1943" s="15"/>
      <c r="G1943" s="15"/>
      <c r="H1943" s="58" t="str">
        <f t="array" ref="H1943">IF(ISERROR(INDEX(גיליון3!$U$14:$X$28,MATCH('דיווח פרטני'!G1943,גיליון3!$T$14:$T$28,0),MATCH('דיווח פרטני'!C1943,גיליון3!$U$13:$X$13,0)))," ",INDEX(גיליון3!$U$14:$X$28,MATCH('דיווח פרטני'!G1943,גיליון3!$T$14:$T$28,0),MATCH('דיווח פרטני'!C1943,גיליון3!$U$13:$X$13,0)))</f>
        <v xml:space="preserve"> </v>
      </c>
      <c r="I1943" s="15"/>
      <c r="J1943" s="15"/>
    </row>
    <row r="1944" spans="1:10" ht="18" customHeight="1" thickBot="1" x14ac:dyDescent="0.35">
      <c r="A1944" s="15"/>
      <c r="B1944" s="15"/>
      <c r="C1944" s="15"/>
      <c r="D1944" s="15"/>
      <c r="E1944" s="727"/>
      <c r="F1944" s="15"/>
      <c r="G1944" s="15"/>
      <c r="H1944" s="58" t="str">
        <f t="array" ref="H1944">IF(ISERROR(INDEX(גיליון3!$U$14:$X$28,MATCH('דיווח פרטני'!G1944,גיליון3!$T$14:$T$28,0),MATCH('דיווח פרטני'!C1944,גיליון3!$U$13:$X$13,0)))," ",INDEX(גיליון3!$U$14:$X$28,MATCH('דיווח פרטני'!G1944,גיליון3!$T$14:$T$28,0),MATCH('דיווח פרטני'!C1944,גיליון3!$U$13:$X$13,0)))</f>
        <v xml:space="preserve"> </v>
      </c>
      <c r="I1944" s="15"/>
      <c r="J1944" s="15"/>
    </row>
    <row r="1945" spans="1:10" ht="18" customHeight="1" thickBot="1" x14ac:dyDescent="0.35">
      <c r="A1945" s="15"/>
      <c r="B1945" s="15"/>
      <c r="C1945" s="15"/>
      <c r="D1945" s="15"/>
      <c r="E1945" s="727"/>
      <c r="F1945" s="15"/>
      <c r="G1945" s="15"/>
      <c r="H1945" s="58" t="str">
        <f t="array" ref="H1945">IF(ISERROR(INDEX(גיליון3!$U$14:$X$28,MATCH('דיווח פרטני'!G1945,גיליון3!$T$14:$T$28,0),MATCH('דיווח פרטני'!C1945,גיליון3!$U$13:$X$13,0)))," ",INDEX(גיליון3!$U$14:$X$28,MATCH('דיווח פרטני'!G1945,גיליון3!$T$14:$T$28,0),MATCH('דיווח פרטני'!C1945,גיליון3!$U$13:$X$13,0)))</f>
        <v xml:space="preserve"> </v>
      </c>
      <c r="I1945" s="15"/>
      <c r="J1945" s="15"/>
    </row>
    <row r="1946" spans="1:10" ht="18" customHeight="1" thickBot="1" x14ac:dyDescent="0.35">
      <c r="A1946" s="15"/>
      <c r="B1946" s="15"/>
      <c r="C1946" s="15"/>
      <c r="D1946" s="15"/>
      <c r="E1946" s="727"/>
      <c r="F1946" s="15"/>
      <c r="G1946" s="15"/>
      <c r="H1946" s="58" t="str">
        <f t="array" ref="H1946">IF(ISERROR(INDEX(גיליון3!$U$14:$X$28,MATCH('דיווח פרטני'!G1946,גיליון3!$T$14:$T$28,0),MATCH('דיווח פרטני'!C1946,גיליון3!$U$13:$X$13,0)))," ",INDEX(גיליון3!$U$14:$X$28,MATCH('דיווח פרטני'!G1946,גיליון3!$T$14:$T$28,0),MATCH('דיווח פרטני'!C1946,גיליון3!$U$13:$X$13,0)))</f>
        <v xml:space="preserve"> </v>
      </c>
      <c r="I1946" s="15"/>
      <c r="J1946" s="15"/>
    </row>
    <row r="1947" spans="1:10" ht="18" customHeight="1" thickBot="1" x14ac:dyDescent="0.35">
      <c r="A1947" s="15"/>
      <c r="B1947" s="15"/>
      <c r="C1947" s="15"/>
      <c r="D1947" s="15"/>
      <c r="E1947" s="727"/>
      <c r="F1947" s="15"/>
      <c r="G1947" s="15"/>
      <c r="H1947" s="58" t="str">
        <f t="array" ref="H1947">IF(ISERROR(INDEX(גיליון3!$U$14:$X$28,MATCH('דיווח פרטני'!G1947,גיליון3!$T$14:$T$28,0),MATCH('דיווח פרטני'!C1947,גיליון3!$U$13:$X$13,0)))," ",INDEX(גיליון3!$U$14:$X$28,MATCH('דיווח פרטני'!G1947,גיליון3!$T$14:$T$28,0),MATCH('דיווח פרטני'!C1947,גיליון3!$U$13:$X$13,0)))</f>
        <v xml:space="preserve"> </v>
      </c>
      <c r="I1947" s="15"/>
      <c r="J1947" s="15"/>
    </row>
    <row r="1948" spans="1:10" ht="18" customHeight="1" thickBot="1" x14ac:dyDescent="0.35">
      <c r="A1948" s="15"/>
      <c r="B1948" s="15"/>
      <c r="C1948" s="15"/>
      <c r="D1948" s="15"/>
      <c r="E1948" s="727"/>
      <c r="F1948" s="15"/>
      <c r="G1948" s="15"/>
      <c r="H1948" s="58" t="str">
        <f t="array" ref="H1948">IF(ISERROR(INDEX(גיליון3!$U$14:$X$28,MATCH('דיווח פרטני'!G1948,גיליון3!$T$14:$T$28,0),MATCH('דיווח פרטני'!C1948,גיליון3!$U$13:$X$13,0)))," ",INDEX(גיליון3!$U$14:$X$28,MATCH('דיווח פרטני'!G1948,גיליון3!$T$14:$T$28,0),MATCH('דיווח פרטני'!C1948,גיליון3!$U$13:$X$13,0)))</f>
        <v xml:space="preserve"> </v>
      </c>
      <c r="I1948" s="15"/>
      <c r="J1948" s="15"/>
    </row>
    <row r="1949" spans="1:10" ht="18" customHeight="1" thickBot="1" x14ac:dyDescent="0.35">
      <c r="A1949" s="15"/>
      <c r="B1949" s="15"/>
      <c r="C1949" s="15"/>
      <c r="D1949" s="15"/>
      <c r="E1949" s="727"/>
      <c r="F1949" s="15"/>
      <c r="G1949" s="15"/>
      <c r="H1949" s="58" t="str">
        <f t="array" ref="H1949">IF(ISERROR(INDEX(גיליון3!$U$14:$X$28,MATCH('דיווח פרטני'!G1949,גיליון3!$T$14:$T$28,0),MATCH('דיווח פרטני'!C1949,גיליון3!$U$13:$X$13,0)))," ",INDEX(גיליון3!$U$14:$X$28,MATCH('דיווח פרטני'!G1949,גיליון3!$T$14:$T$28,0),MATCH('דיווח פרטני'!C1949,גיליון3!$U$13:$X$13,0)))</f>
        <v xml:space="preserve"> </v>
      </c>
      <c r="I1949" s="15"/>
      <c r="J1949" s="15"/>
    </row>
    <row r="1950" spans="1:10" ht="18" customHeight="1" thickBot="1" x14ac:dyDescent="0.35">
      <c r="A1950" s="15"/>
      <c r="B1950" s="15"/>
      <c r="C1950" s="15"/>
      <c r="D1950" s="15"/>
      <c r="E1950" s="727"/>
      <c r="F1950" s="15"/>
      <c r="G1950" s="15"/>
      <c r="H1950" s="58" t="str">
        <f t="array" ref="H1950">IF(ISERROR(INDEX(גיליון3!$U$14:$X$28,MATCH('דיווח פרטני'!G1950,גיליון3!$T$14:$T$28,0),MATCH('דיווח פרטני'!C1950,גיליון3!$U$13:$X$13,0)))," ",INDEX(גיליון3!$U$14:$X$28,MATCH('דיווח פרטני'!G1950,גיליון3!$T$14:$T$28,0),MATCH('דיווח פרטני'!C1950,גיליון3!$U$13:$X$13,0)))</f>
        <v xml:space="preserve"> </v>
      </c>
      <c r="I1950" s="15"/>
      <c r="J1950" s="15"/>
    </row>
    <row r="1951" spans="1:10" ht="18" customHeight="1" thickBot="1" x14ac:dyDescent="0.35">
      <c r="A1951" s="15"/>
      <c r="B1951" s="15"/>
      <c r="C1951" s="15"/>
      <c r="D1951" s="15"/>
      <c r="E1951" s="727"/>
      <c r="F1951" s="15"/>
      <c r="G1951" s="15"/>
      <c r="H1951" s="58" t="str">
        <f t="array" ref="H1951">IF(ISERROR(INDEX(גיליון3!$U$14:$X$28,MATCH('דיווח פרטני'!G1951,גיליון3!$T$14:$T$28,0),MATCH('דיווח פרטני'!C1951,גיליון3!$U$13:$X$13,0)))," ",INDEX(גיליון3!$U$14:$X$28,MATCH('דיווח פרטני'!G1951,גיליון3!$T$14:$T$28,0),MATCH('דיווח פרטני'!C1951,גיליון3!$U$13:$X$13,0)))</f>
        <v xml:space="preserve"> </v>
      </c>
      <c r="I1951" s="15"/>
      <c r="J1951" s="15"/>
    </row>
    <row r="1952" spans="1:10" ht="18" customHeight="1" thickBot="1" x14ac:dyDescent="0.35">
      <c r="A1952" s="15"/>
      <c r="B1952" s="15"/>
      <c r="C1952" s="15"/>
      <c r="D1952" s="15"/>
      <c r="E1952" s="727"/>
      <c r="F1952" s="15"/>
      <c r="G1952" s="15"/>
      <c r="H1952" s="58" t="str">
        <f t="array" ref="H1952">IF(ISERROR(INDEX(גיליון3!$U$14:$X$28,MATCH('דיווח פרטני'!G1952,גיליון3!$T$14:$T$28,0),MATCH('דיווח פרטני'!C1952,גיליון3!$U$13:$X$13,0)))," ",INDEX(גיליון3!$U$14:$X$28,MATCH('דיווח פרטני'!G1952,גיליון3!$T$14:$T$28,0),MATCH('דיווח פרטני'!C1952,גיליון3!$U$13:$X$13,0)))</f>
        <v xml:space="preserve"> </v>
      </c>
      <c r="I1952" s="15"/>
      <c r="J1952" s="15"/>
    </row>
    <row r="1953" spans="1:10" ht="18" customHeight="1" thickBot="1" x14ac:dyDescent="0.35">
      <c r="A1953" s="15"/>
      <c r="B1953" s="15"/>
      <c r="C1953" s="15"/>
      <c r="D1953" s="15"/>
      <c r="E1953" s="727"/>
      <c r="F1953" s="15"/>
      <c r="G1953" s="15"/>
      <c r="H1953" s="58" t="str">
        <f t="array" ref="H1953">IF(ISERROR(INDEX(גיליון3!$U$14:$X$28,MATCH('דיווח פרטני'!G1953,גיליון3!$T$14:$T$28,0),MATCH('דיווח פרטני'!C1953,גיליון3!$U$13:$X$13,0)))," ",INDEX(גיליון3!$U$14:$X$28,MATCH('דיווח פרטני'!G1953,גיליון3!$T$14:$T$28,0),MATCH('דיווח פרטני'!C1953,גיליון3!$U$13:$X$13,0)))</f>
        <v xml:space="preserve"> </v>
      </c>
      <c r="I1953" s="15"/>
      <c r="J1953" s="15"/>
    </row>
    <row r="1954" spans="1:10" ht="18" customHeight="1" thickBot="1" x14ac:dyDescent="0.35">
      <c r="A1954" s="15"/>
      <c r="B1954" s="15"/>
      <c r="C1954" s="15"/>
      <c r="D1954" s="15"/>
      <c r="E1954" s="727"/>
      <c r="F1954" s="15"/>
      <c r="G1954" s="15"/>
      <c r="H1954" s="58" t="str">
        <f t="array" ref="H1954">IF(ISERROR(INDEX(גיליון3!$U$14:$X$28,MATCH('דיווח פרטני'!G1954,גיליון3!$T$14:$T$28,0),MATCH('דיווח פרטני'!C1954,גיליון3!$U$13:$X$13,0)))," ",INDEX(גיליון3!$U$14:$X$28,MATCH('דיווח פרטני'!G1954,גיליון3!$T$14:$T$28,0),MATCH('דיווח פרטני'!C1954,גיליון3!$U$13:$X$13,0)))</f>
        <v xml:space="preserve"> </v>
      </c>
      <c r="I1954" s="15"/>
      <c r="J1954" s="15"/>
    </row>
    <row r="1955" spans="1:10" ht="18" customHeight="1" thickBot="1" x14ac:dyDescent="0.35">
      <c r="A1955" s="15"/>
      <c r="B1955" s="15"/>
      <c r="C1955" s="15"/>
      <c r="D1955" s="15"/>
      <c r="E1955" s="727"/>
      <c r="F1955" s="15"/>
      <c r="G1955" s="15"/>
      <c r="H1955" s="58" t="str">
        <f t="array" ref="H1955">IF(ISERROR(INDEX(גיליון3!$U$14:$X$28,MATCH('דיווח פרטני'!G1955,גיליון3!$T$14:$T$28,0),MATCH('דיווח פרטני'!C1955,גיליון3!$U$13:$X$13,0)))," ",INDEX(גיליון3!$U$14:$X$28,MATCH('דיווח פרטני'!G1955,גיליון3!$T$14:$T$28,0),MATCH('דיווח פרטני'!C1955,גיליון3!$U$13:$X$13,0)))</f>
        <v xml:space="preserve"> </v>
      </c>
      <c r="I1955" s="15"/>
      <c r="J1955" s="15"/>
    </row>
    <row r="1956" spans="1:10" ht="18" customHeight="1" thickBot="1" x14ac:dyDescent="0.35">
      <c r="A1956" s="15"/>
      <c r="B1956" s="15"/>
      <c r="C1956" s="15"/>
      <c r="D1956" s="15"/>
      <c r="E1956" s="727"/>
      <c r="F1956" s="15"/>
      <c r="G1956" s="15"/>
      <c r="H1956" s="58" t="str">
        <f t="array" ref="H1956">IF(ISERROR(INDEX(גיליון3!$U$14:$X$28,MATCH('דיווח פרטני'!G1956,גיליון3!$T$14:$T$28,0),MATCH('דיווח פרטני'!C1956,גיליון3!$U$13:$X$13,0)))," ",INDEX(גיליון3!$U$14:$X$28,MATCH('דיווח פרטני'!G1956,גיליון3!$T$14:$T$28,0),MATCH('דיווח פרטני'!C1956,גיליון3!$U$13:$X$13,0)))</f>
        <v xml:space="preserve"> </v>
      </c>
      <c r="I1956" s="15"/>
      <c r="J1956" s="15"/>
    </row>
    <row r="1957" spans="1:10" ht="18" customHeight="1" thickBot="1" x14ac:dyDescent="0.35">
      <c r="A1957" s="15"/>
      <c r="B1957" s="15"/>
      <c r="C1957" s="15"/>
      <c r="D1957" s="15"/>
      <c r="E1957" s="727"/>
      <c r="F1957" s="15"/>
      <c r="G1957" s="15"/>
      <c r="H1957" s="58" t="str">
        <f t="array" ref="H1957">IF(ISERROR(INDEX(גיליון3!$U$14:$X$28,MATCH('דיווח פרטני'!G1957,גיליון3!$T$14:$T$28,0),MATCH('דיווח פרטני'!C1957,גיליון3!$U$13:$X$13,0)))," ",INDEX(גיליון3!$U$14:$X$28,MATCH('דיווח פרטני'!G1957,גיליון3!$T$14:$T$28,0),MATCH('דיווח פרטני'!C1957,גיליון3!$U$13:$X$13,0)))</f>
        <v xml:space="preserve"> </v>
      </c>
      <c r="I1957" s="15"/>
      <c r="J1957" s="15"/>
    </row>
    <row r="1958" spans="1:10" ht="18" customHeight="1" thickBot="1" x14ac:dyDescent="0.35">
      <c r="A1958" s="15"/>
      <c r="B1958" s="15"/>
      <c r="C1958" s="15"/>
      <c r="D1958" s="15"/>
      <c r="E1958" s="727"/>
      <c r="F1958" s="15"/>
      <c r="G1958" s="15"/>
      <c r="H1958" s="58" t="str">
        <f t="array" ref="H1958">IF(ISERROR(INDEX(גיליון3!$U$14:$X$28,MATCH('דיווח פרטני'!G1958,גיליון3!$T$14:$T$28,0),MATCH('דיווח פרטני'!C1958,גיליון3!$U$13:$X$13,0)))," ",INDEX(גיליון3!$U$14:$X$28,MATCH('דיווח פרטני'!G1958,גיליון3!$T$14:$T$28,0),MATCH('דיווח פרטני'!C1958,גיליון3!$U$13:$X$13,0)))</f>
        <v xml:space="preserve"> </v>
      </c>
      <c r="I1958" s="15"/>
      <c r="J1958" s="15"/>
    </row>
    <row r="1959" spans="1:10" ht="18" customHeight="1" thickBot="1" x14ac:dyDescent="0.35">
      <c r="A1959" s="15"/>
      <c r="B1959" s="15"/>
      <c r="C1959" s="15"/>
      <c r="D1959" s="15"/>
      <c r="E1959" s="727"/>
      <c r="F1959" s="15"/>
      <c r="G1959" s="15"/>
      <c r="H1959" s="58" t="str">
        <f t="array" ref="H1959">IF(ISERROR(INDEX(גיליון3!$U$14:$X$28,MATCH('דיווח פרטני'!G1959,גיליון3!$T$14:$T$28,0),MATCH('דיווח פרטני'!C1959,גיליון3!$U$13:$X$13,0)))," ",INDEX(גיליון3!$U$14:$X$28,MATCH('דיווח פרטני'!G1959,גיליון3!$T$14:$T$28,0),MATCH('דיווח פרטני'!C1959,גיליון3!$U$13:$X$13,0)))</f>
        <v xml:space="preserve"> </v>
      </c>
      <c r="I1959" s="15"/>
      <c r="J1959" s="15"/>
    </row>
    <row r="1960" spans="1:10" ht="18" customHeight="1" thickBot="1" x14ac:dyDescent="0.35">
      <c r="A1960" s="15"/>
      <c r="B1960" s="15"/>
      <c r="C1960" s="15"/>
      <c r="D1960" s="15"/>
      <c r="E1960" s="727"/>
      <c r="F1960" s="15"/>
      <c r="G1960" s="15"/>
      <c r="H1960" s="58" t="str">
        <f t="array" ref="H1960">IF(ISERROR(INDEX(גיליון3!$U$14:$X$28,MATCH('דיווח פרטני'!G1960,גיליון3!$T$14:$T$28,0),MATCH('דיווח פרטני'!C1960,גיליון3!$U$13:$X$13,0)))," ",INDEX(גיליון3!$U$14:$X$28,MATCH('דיווח פרטני'!G1960,גיליון3!$T$14:$T$28,0),MATCH('דיווח פרטני'!C1960,גיליון3!$U$13:$X$13,0)))</f>
        <v xml:space="preserve"> </v>
      </c>
      <c r="I1960" s="15"/>
      <c r="J1960" s="15"/>
    </row>
    <row r="1961" spans="1:10" ht="18" customHeight="1" thickBot="1" x14ac:dyDescent="0.35">
      <c r="A1961" s="15"/>
      <c r="B1961" s="15"/>
      <c r="C1961" s="15"/>
      <c r="D1961" s="15"/>
      <c r="E1961" s="727"/>
      <c r="F1961" s="15"/>
      <c r="G1961" s="15"/>
      <c r="H1961" s="58" t="str">
        <f t="array" ref="H1961">IF(ISERROR(INDEX(גיליון3!$U$14:$X$28,MATCH('דיווח פרטני'!G1961,גיליון3!$T$14:$T$28,0),MATCH('דיווח פרטני'!C1961,גיליון3!$U$13:$X$13,0)))," ",INDEX(גיליון3!$U$14:$X$28,MATCH('דיווח פרטני'!G1961,גיליון3!$T$14:$T$28,0),MATCH('דיווח פרטני'!C1961,גיליון3!$U$13:$X$13,0)))</f>
        <v xml:space="preserve"> </v>
      </c>
      <c r="I1961" s="15"/>
      <c r="J1961" s="15"/>
    </row>
    <row r="1962" spans="1:10" ht="18" customHeight="1" thickBot="1" x14ac:dyDescent="0.35">
      <c r="A1962" s="15"/>
      <c r="B1962" s="15"/>
      <c r="C1962" s="15"/>
      <c r="D1962" s="15"/>
      <c r="E1962" s="727"/>
      <c r="F1962" s="15"/>
      <c r="G1962" s="15"/>
      <c r="H1962" s="58" t="str">
        <f t="array" ref="H1962">IF(ISERROR(INDEX(גיליון3!$U$14:$X$28,MATCH('דיווח פרטני'!G1962,גיליון3!$T$14:$T$28,0),MATCH('דיווח פרטני'!C1962,גיליון3!$U$13:$X$13,0)))," ",INDEX(גיליון3!$U$14:$X$28,MATCH('דיווח פרטני'!G1962,גיליון3!$T$14:$T$28,0),MATCH('דיווח פרטני'!C1962,גיליון3!$U$13:$X$13,0)))</f>
        <v xml:space="preserve"> </v>
      </c>
      <c r="I1962" s="15"/>
      <c r="J1962" s="15"/>
    </row>
    <row r="1963" spans="1:10" ht="18" customHeight="1" thickBot="1" x14ac:dyDescent="0.35">
      <c r="A1963" s="15"/>
      <c r="B1963" s="15"/>
      <c r="C1963" s="15"/>
      <c r="D1963" s="15"/>
      <c r="E1963" s="727"/>
      <c r="F1963" s="15"/>
      <c r="G1963" s="15"/>
      <c r="H1963" s="58" t="str">
        <f t="array" ref="H1963">IF(ISERROR(INDEX(גיליון3!$U$14:$X$28,MATCH('דיווח פרטני'!G1963,גיליון3!$T$14:$T$28,0),MATCH('דיווח פרטני'!C1963,גיליון3!$U$13:$X$13,0)))," ",INDEX(גיליון3!$U$14:$X$28,MATCH('דיווח פרטני'!G1963,גיליון3!$T$14:$T$28,0),MATCH('דיווח פרטני'!C1963,גיליון3!$U$13:$X$13,0)))</f>
        <v xml:space="preserve"> </v>
      </c>
      <c r="I1963" s="15"/>
      <c r="J1963" s="15"/>
    </row>
    <row r="1964" spans="1:10" ht="18" customHeight="1" thickBot="1" x14ac:dyDescent="0.35">
      <c r="A1964" s="15"/>
      <c r="B1964" s="15"/>
      <c r="C1964" s="15"/>
      <c r="D1964" s="15"/>
      <c r="E1964" s="727"/>
      <c r="F1964" s="15"/>
      <c r="G1964" s="15"/>
      <c r="H1964" s="58" t="str">
        <f t="array" ref="H1964">IF(ISERROR(INDEX(גיליון3!$U$14:$X$28,MATCH('דיווח פרטני'!G1964,גיליון3!$T$14:$T$28,0),MATCH('דיווח פרטני'!C1964,גיליון3!$U$13:$X$13,0)))," ",INDEX(גיליון3!$U$14:$X$28,MATCH('דיווח פרטני'!G1964,גיליון3!$T$14:$T$28,0),MATCH('דיווח פרטני'!C1964,גיליון3!$U$13:$X$13,0)))</f>
        <v xml:space="preserve"> </v>
      </c>
      <c r="I1964" s="15"/>
      <c r="J1964" s="15"/>
    </row>
    <row r="1965" spans="1:10" ht="18" customHeight="1" thickBot="1" x14ac:dyDescent="0.35">
      <c r="A1965" s="15"/>
      <c r="B1965" s="15"/>
      <c r="C1965" s="15"/>
      <c r="D1965" s="15"/>
      <c r="E1965" s="727"/>
      <c r="F1965" s="15"/>
      <c r="G1965" s="15"/>
      <c r="H1965" s="58" t="str">
        <f t="array" ref="H1965">IF(ISERROR(INDEX(גיליון3!$U$14:$X$28,MATCH('דיווח פרטני'!G1965,גיליון3!$T$14:$T$28,0),MATCH('דיווח פרטני'!C1965,גיליון3!$U$13:$X$13,0)))," ",INDEX(גיליון3!$U$14:$X$28,MATCH('דיווח פרטני'!G1965,גיליון3!$T$14:$T$28,0),MATCH('דיווח פרטני'!C1965,גיליון3!$U$13:$X$13,0)))</f>
        <v xml:space="preserve"> </v>
      </c>
      <c r="I1965" s="15"/>
      <c r="J1965" s="15"/>
    </row>
    <row r="1966" spans="1:10" ht="18" customHeight="1" thickBot="1" x14ac:dyDescent="0.35">
      <c r="A1966" s="15"/>
      <c r="B1966" s="15"/>
      <c r="C1966" s="15"/>
      <c r="D1966" s="15"/>
      <c r="E1966" s="727"/>
      <c r="F1966" s="15"/>
      <c r="G1966" s="15"/>
      <c r="H1966" s="58" t="str">
        <f t="array" ref="H1966">IF(ISERROR(INDEX(גיליון3!$U$14:$X$28,MATCH('דיווח פרטני'!G1966,גיליון3!$T$14:$T$28,0),MATCH('דיווח פרטני'!C1966,גיליון3!$U$13:$X$13,0)))," ",INDEX(גיליון3!$U$14:$X$28,MATCH('דיווח פרטני'!G1966,גיליון3!$T$14:$T$28,0),MATCH('דיווח פרטני'!C1966,גיליון3!$U$13:$X$13,0)))</f>
        <v xml:space="preserve"> </v>
      </c>
      <c r="I1966" s="15"/>
      <c r="J1966" s="15"/>
    </row>
    <row r="1967" spans="1:10" ht="18" customHeight="1" thickBot="1" x14ac:dyDescent="0.35">
      <c r="A1967" s="15"/>
      <c r="B1967" s="15"/>
      <c r="C1967" s="15"/>
      <c r="D1967" s="15"/>
      <c r="E1967" s="727"/>
      <c r="F1967" s="15"/>
      <c r="G1967" s="15"/>
      <c r="H1967" s="58" t="str">
        <f t="array" ref="H1967">IF(ISERROR(INDEX(גיליון3!$U$14:$X$28,MATCH('דיווח פרטני'!G1967,גיליון3!$T$14:$T$28,0),MATCH('דיווח פרטני'!C1967,גיליון3!$U$13:$X$13,0)))," ",INDEX(גיליון3!$U$14:$X$28,MATCH('דיווח פרטני'!G1967,גיליון3!$T$14:$T$28,0),MATCH('דיווח פרטני'!C1967,גיליון3!$U$13:$X$13,0)))</f>
        <v xml:space="preserve"> </v>
      </c>
      <c r="I1967" s="15"/>
      <c r="J1967" s="15"/>
    </row>
    <row r="1968" spans="1:10" ht="18" customHeight="1" thickBot="1" x14ac:dyDescent="0.35">
      <c r="A1968" s="15"/>
      <c r="B1968" s="15"/>
      <c r="C1968" s="15"/>
      <c r="D1968" s="15"/>
      <c r="E1968" s="727"/>
      <c r="F1968" s="15"/>
      <c r="G1968" s="15"/>
      <c r="H1968" s="58" t="str">
        <f t="array" ref="H1968">IF(ISERROR(INDEX(גיליון3!$U$14:$X$28,MATCH('דיווח פרטני'!G1968,גיליון3!$T$14:$T$28,0),MATCH('דיווח פרטני'!C1968,גיליון3!$U$13:$X$13,0)))," ",INDEX(גיליון3!$U$14:$X$28,MATCH('דיווח פרטני'!G1968,גיליון3!$T$14:$T$28,0),MATCH('דיווח פרטני'!C1968,גיליון3!$U$13:$X$13,0)))</f>
        <v xml:space="preserve"> </v>
      </c>
      <c r="I1968" s="15"/>
      <c r="J1968" s="15"/>
    </row>
    <row r="1969" spans="1:10" ht="18" customHeight="1" thickBot="1" x14ac:dyDescent="0.35">
      <c r="A1969" s="15"/>
      <c r="B1969" s="15"/>
      <c r="C1969" s="15"/>
      <c r="D1969" s="15"/>
      <c r="E1969" s="727"/>
      <c r="F1969" s="15"/>
      <c r="G1969" s="15"/>
      <c r="H1969" s="58" t="str">
        <f t="array" ref="H1969">IF(ISERROR(INDEX(גיליון3!$U$14:$X$28,MATCH('דיווח פרטני'!G1969,גיליון3!$T$14:$T$28,0),MATCH('דיווח פרטני'!C1969,גיליון3!$U$13:$X$13,0)))," ",INDEX(גיליון3!$U$14:$X$28,MATCH('דיווח פרטני'!G1969,גיליון3!$T$14:$T$28,0),MATCH('דיווח פרטני'!C1969,גיליון3!$U$13:$X$13,0)))</f>
        <v xml:space="preserve"> </v>
      </c>
      <c r="I1969" s="15"/>
      <c r="J1969" s="15"/>
    </row>
    <row r="1970" spans="1:10" ht="18" customHeight="1" thickBot="1" x14ac:dyDescent="0.35">
      <c r="A1970" s="15"/>
      <c r="B1970" s="15"/>
      <c r="C1970" s="15"/>
      <c r="D1970" s="15"/>
      <c r="E1970" s="727"/>
      <c r="F1970" s="15"/>
      <c r="G1970" s="15"/>
      <c r="H1970" s="58" t="str">
        <f t="array" ref="H1970">IF(ISERROR(INDEX(גיליון3!$U$14:$X$28,MATCH('דיווח פרטני'!G1970,גיליון3!$T$14:$T$28,0),MATCH('דיווח פרטני'!C1970,גיליון3!$U$13:$X$13,0)))," ",INDEX(גיליון3!$U$14:$X$28,MATCH('דיווח פרטני'!G1970,גיליון3!$T$14:$T$28,0),MATCH('דיווח פרטני'!C1970,גיליון3!$U$13:$X$13,0)))</f>
        <v xml:space="preserve"> </v>
      </c>
      <c r="I1970" s="15"/>
      <c r="J1970" s="15"/>
    </row>
    <row r="1971" spans="1:10" ht="18" customHeight="1" thickBot="1" x14ac:dyDescent="0.35">
      <c r="A1971" s="15"/>
      <c r="B1971" s="15"/>
      <c r="C1971" s="15"/>
      <c r="D1971" s="15"/>
      <c r="E1971" s="727"/>
      <c r="F1971" s="15"/>
      <c r="G1971" s="15"/>
      <c r="H1971" s="58" t="str">
        <f t="array" ref="H1971">IF(ISERROR(INDEX(גיליון3!$U$14:$X$28,MATCH('דיווח פרטני'!G1971,גיליון3!$T$14:$T$28,0),MATCH('דיווח פרטני'!C1971,גיליון3!$U$13:$X$13,0)))," ",INDEX(גיליון3!$U$14:$X$28,MATCH('דיווח פרטני'!G1971,גיליון3!$T$14:$T$28,0),MATCH('דיווח פרטני'!C1971,גיליון3!$U$13:$X$13,0)))</f>
        <v xml:space="preserve"> </v>
      </c>
      <c r="I1971" s="15"/>
      <c r="J1971" s="15"/>
    </row>
    <row r="1972" spans="1:10" ht="18" customHeight="1" thickBot="1" x14ac:dyDescent="0.35">
      <c r="A1972" s="15"/>
      <c r="B1972" s="15"/>
      <c r="C1972" s="15"/>
      <c r="D1972" s="15"/>
      <c r="E1972" s="727"/>
      <c r="F1972" s="15"/>
      <c r="G1972" s="15"/>
      <c r="H1972" s="58" t="str">
        <f t="array" ref="H1972">IF(ISERROR(INDEX(גיליון3!$U$14:$X$28,MATCH('דיווח פרטני'!G1972,גיליון3!$T$14:$T$28,0),MATCH('דיווח פרטני'!C1972,גיליון3!$U$13:$X$13,0)))," ",INDEX(גיליון3!$U$14:$X$28,MATCH('דיווח פרטני'!G1972,גיליון3!$T$14:$T$28,0),MATCH('דיווח פרטני'!C1972,גיליון3!$U$13:$X$13,0)))</f>
        <v xml:space="preserve"> </v>
      </c>
      <c r="I1972" s="15"/>
      <c r="J1972" s="15"/>
    </row>
    <row r="1973" spans="1:10" ht="18" customHeight="1" thickBot="1" x14ac:dyDescent="0.35">
      <c r="A1973" s="15"/>
      <c r="B1973" s="15"/>
      <c r="C1973" s="15"/>
      <c r="D1973" s="15"/>
      <c r="E1973" s="727"/>
      <c r="F1973" s="15"/>
      <c r="G1973" s="15"/>
      <c r="H1973" s="58" t="str">
        <f t="array" ref="H1973">IF(ISERROR(INDEX(גיליון3!$U$14:$X$28,MATCH('דיווח פרטני'!G1973,גיליון3!$T$14:$T$28,0),MATCH('דיווח פרטני'!C1973,גיליון3!$U$13:$X$13,0)))," ",INDEX(גיליון3!$U$14:$X$28,MATCH('דיווח פרטני'!G1973,גיליון3!$T$14:$T$28,0),MATCH('דיווח פרטני'!C1973,גיליון3!$U$13:$X$13,0)))</f>
        <v xml:space="preserve"> </v>
      </c>
      <c r="I1973" s="15"/>
      <c r="J1973" s="15"/>
    </row>
    <row r="1974" spans="1:10" ht="18" customHeight="1" thickBot="1" x14ac:dyDescent="0.35">
      <c r="A1974" s="15"/>
      <c r="B1974" s="15"/>
      <c r="C1974" s="15"/>
      <c r="D1974" s="15"/>
      <c r="E1974" s="727"/>
      <c r="F1974" s="15"/>
      <c r="G1974" s="15"/>
      <c r="H1974" s="58" t="str">
        <f t="array" ref="H1974">IF(ISERROR(INDEX(גיליון3!$U$14:$X$28,MATCH('דיווח פרטני'!G1974,גיליון3!$T$14:$T$28,0),MATCH('דיווח פרטני'!C1974,גיליון3!$U$13:$X$13,0)))," ",INDEX(גיליון3!$U$14:$X$28,MATCH('דיווח פרטני'!G1974,גיליון3!$T$14:$T$28,0),MATCH('דיווח פרטני'!C1974,גיליון3!$U$13:$X$13,0)))</f>
        <v xml:space="preserve"> </v>
      </c>
      <c r="I1974" s="15"/>
      <c r="J1974" s="15"/>
    </row>
    <row r="1975" spans="1:10" ht="18" customHeight="1" thickBot="1" x14ac:dyDescent="0.35">
      <c r="A1975" s="15"/>
      <c r="B1975" s="15"/>
      <c r="C1975" s="15"/>
      <c r="D1975" s="15"/>
      <c r="E1975" s="727"/>
      <c r="F1975" s="15"/>
      <c r="G1975" s="15"/>
      <c r="H1975" s="58" t="str">
        <f t="array" ref="H1975">IF(ISERROR(INDEX(גיליון3!$U$14:$X$28,MATCH('דיווח פרטני'!G1975,גיליון3!$T$14:$T$28,0),MATCH('דיווח פרטני'!C1975,גיליון3!$U$13:$X$13,0)))," ",INDEX(גיליון3!$U$14:$X$28,MATCH('דיווח פרטני'!G1975,גיליון3!$T$14:$T$28,0),MATCH('דיווח פרטני'!C1975,גיליון3!$U$13:$X$13,0)))</f>
        <v xml:space="preserve"> </v>
      </c>
      <c r="I1975" s="15"/>
      <c r="J1975" s="15"/>
    </row>
    <row r="1976" spans="1:10" ht="18" customHeight="1" thickBot="1" x14ac:dyDescent="0.35">
      <c r="A1976" s="15"/>
      <c r="B1976" s="15"/>
      <c r="C1976" s="15"/>
      <c r="D1976" s="15"/>
      <c r="E1976" s="727"/>
      <c r="F1976" s="15"/>
      <c r="G1976" s="15"/>
      <c r="H1976" s="58" t="str">
        <f t="array" ref="H1976">IF(ISERROR(INDEX(גיליון3!$U$14:$X$28,MATCH('דיווח פרטני'!G1976,גיליון3!$T$14:$T$28,0),MATCH('דיווח פרטני'!C1976,גיליון3!$U$13:$X$13,0)))," ",INDEX(גיליון3!$U$14:$X$28,MATCH('דיווח פרטני'!G1976,גיליון3!$T$14:$T$28,0),MATCH('דיווח פרטני'!C1976,גיליון3!$U$13:$X$13,0)))</f>
        <v xml:space="preserve"> </v>
      </c>
      <c r="I1976" s="15"/>
      <c r="J1976" s="15"/>
    </row>
    <row r="1977" spans="1:10" ht="18" customHeight="1" thickBot="1" x14ac:dyDescent="0.35">
      <c r="A1977" s="15"/>
      <c r="B1977" s="15"/>
      <c r="C1977" s="15"/>
      <c r="D1977" s="15"/>
      <c r="E1977" s="727"/>
      <c r="F1977" s="15"/>
      <c r="G1977" s="15"/>
      <c r="H1977" s="58" t="str">
        <f t="array" ref="H1977">IF(ISERROR(INDEX(גיליון3!$U$14:$X$28,MATCH('דיווח פרטני'!G1977,גיליון3!$T$14:$T$28,0),MATCH('דיווח פרטני'!C1977,גיליון3!$U$13:$X$13,0)))," ",INDEX(גיליון3!$U$14:$X$28,MATCH('דיווח פרטני'!G1977,גיליון3!$T$14:$T$28,0),MATCH('דיווח פרטני'!C1977,גיליון3!$U$13:$X$13,0)))</f>
        <v xml:space="preserve"> </v>
      </c>
      <c r="I1977" s="15"/>
      <c r="J1977" s="15"/>
    </row>
    <row r="1978" spans="1:10" ht="18" customHeight="1" thickBot="1" x14ac:dyDescent="0.35">
      <c r="A1978" s="15"/>
      <c r="B1978" s="15"/>
      <c r="C1978" s="15"/>
      <c r="D1978" s="15"/>
      <c r="E1978" s="727"/>
      <c r="F1978" s="15"/>
      <c r="G1978" s="15"/>
      <c r="H1978" s="58" t="str">
        <f t="array" ref="H1978">IF(ISERROR(INDEX(גיליון3!$U$14:$X$28,MATCH('דיווח פרטני'!G1978,גיליון3!$T$14:$T$28,0),MATCH('דיווח פרטני'!C1978,גיליון3!$U$13:$X$13,0)))," ",INDEX(גיליון3!$U$14:$X$28,MATCH('דיווח פרטני'!G1978,גיליון3!$T$14:$T$28,0),MATCH('דיווח פרטני'!C1978,גיליון3!$U$13:$X$13,0)))</f>
        <v xml:space="preserve"> </v>
      </c>
      <c r="I1978" s="15"/>
      <c r="J1978" s="15"/>
    </row>
    <row r="1979" spans="1:10" ht="18" customHeight="1" thickBot="1" x14ac:dyDescent="0.35">
      <c r="A1979" s="15"/>
      <c r="B1979" s="15"/>
      <c r="C1979" s="15"/>
      <c r="D1979" s="15"/>
      <c r="E1979" s="727"/>
      <c r="F1979" s="15"/>
      <c r="G1979" s="15"/>
      <c r="H1979" s="58" t="str">
        <f t="array" ref="H1979">IF(ISERROR(INDEX(גיליון3!$U$14:$X$28,MATCH('דיווח פרטני'!G1979,גיליון3!$T$14:$T$28,0),MATCH('דיווח פרטני'!C1979,גיליון3!$U$13:$X$13,0)))," ",INDEX(גיליון3!$U$14:$X$28,MATCH('דיווח פרטני'!G1979,גיליון3!$T$14:$T$28,0),MATCH('דיווח פרטני'!C1979,גיליון3!$U$13:$X$13,0)))</f>
        <v xml:space="preserve"> </v>
      </c>
      <c r="I1979" s="15"/>
      <c r="J1979" s="15"/>
    </row>
    <row r="1980" spans="1:10" ht="18" customHeight="1" thickBot="1" x14ac:dyDescent="0.35">
      <c r="A1980" s="15"/>
      <c r="B1980" s="15"/>
      <c r="C1980" s="15"/>
      <c r="D1980" s="15"/>
      <c r="E1980" s="727"/>
      <c r="F1980" s="15"/>
      <c r="G1980" s="15"/>
      <c r="H1980" s="58" t="str">
        <f t="array" ref="H1980">IF(ISERROR(INDEX(גיליון3!$U$14:$X$28,MATCH('דיווח פרטני'!G1980,גיליון3!$T$14:$T$28,0),MATCH('דיווח פרטני'!C1980,גיליון3!$U$13:$X$13,0)))," ",INDEX(גיליון3!$U$14:$X$28,MATCH('דיווח פרטני'!G1980,גיליון3!$T$14:$T$28,0),MATCH('דיווח פרטני'!C1980,גיליון3!$U$13:$X$13,0)))</f>
        <v xml:space="preserve"> </v>
      </c>
      <c r="I1980" s="15"/>
      <c r="J1980" s="15"/>
    </row>
    <row r="1981" spans="1:10" ht="18" customHeight="1" thickBot="1" x14ac:dyDescent="0.35">
      <c r="A1981" s="15"/>
      <c r="B1981" s="15"/>
      <c r="C1981" s="15"/>
      <c r="D1981" s="15"/>
      <c r="E1981" s="727"/>
      <c r="F1981" s="15"/>
      <c r="G1981" s="15"/>
      <c r="H1981" s="58" t="str">
        <f t="array" ref="H1981">IF(ISERROR(INDEX(גיליון3!$U$14:$X$28,MATCH('דיווח פרטני'!G1981,גיליון3!$T$14:$T$28,0),MATCH('דיווח פרטני'!C1981,גיליון3!$U$13:$X$13,0)))," ",INDEX(גיליון3!$U$14:$X$28,MATCH('דיווח פרטני'!G1981,גיליון3!$T$14:$T$28,0),MATCH('דיווח פרטני'!C1981,גיליון3!$U$13:$X$13,0)))</f>
        <v xml:space="preserve"> </v>
      </c>
      <c r="I1981" s="15"/>
      <c r="J1981" s="15"/>
    </row>
    <row r="1982" spans="1:10" ht="18" customHeight="1" thickBot="1" x14ac:dyDescent="0.35">
      <c r="A1982" s="15"/>
      <c r="B1982" s="15"/>
      <c r="C1982" s="15"/>
      <c r="D1982" s="15"/>
      <c r="E1982" s="727"/>
      <c r="F1982" s="15"/>
      <c r="G1982" s="15"/>
      <c r="H1982" s="58" t="str">
        <f t="array" ref="H1982">IF(ISERROR(INDEX(גיליון3!$U$14:$X$28,MATCH('דיווח פרטני'!G1982,גיליון3!$T$14:$T$28,0),MATCH('דיווח פרטני'!C1982,גיליון3!$U$13:$X$13,0)))," ",INDEX(גיליון3!$U$14:$X$28,MATCH('דיווח פרטני'!G1982,גיליון3!$T$14:$T$28,0),MATCH('דיווח פרטני'!C1982,גיליון3!$U$13:$X$13,0)))</f>
        <v xml:space="preserve"> </v>
      </c>
      <c r="I1982" s="15"/>
      <c r="J1982" s="15"/>
    </row>
    <row r="1983" spans="1:10" ht="18" customHeight="1" thickBot="1" x14ac:dyDescent="0.35">
      <c r="A1983" s="15"/>
      <c r="B1983" s="15"/>
      <c r="C1983" s="15"/>
      <c r="D1983" s="15"/>
      <c r="E1983" s="727"/>
      <c r="F1983" s="15"/>
      <c r="G1983" s="15"/>
      <c r="H1983" s="58" t="str">
        <f t="array" ref="H1983">IF(ISERROR(INDEX(גיליון3!$U$14:$X$28,MATCH('דיווח פרטני'!G1983,גיליון3!$T$14:$T$28,0),MATCH('דיווח פרטני'!C1983,גיליון3!$U$13:$X$13,0)))," ",INDEX(גיליון3!$U$14:$X$28,MATCH('דיווח פרטני'!G1983,גיליון3!$T$14:$T$28,0),MATCH('דיווח פרטני'!C1983,גיליון3!$U$13:$X$13,0)))</f>
        <v xml:space="preserve"> </v>
      </c>
      <c r="I1983" s="15"/>
      <c r="J1983" s="15"/>
    </row>
    <row r="1984" spans="1:10" ht="18" customHeight="1" thickBot="1" x14ac:dyDescent="0.35">
      <c r="A1984" s="15"/>
      <c r="B1984" s="15"/>
      <c r="C1984" s="15"/>
      <c r="D1984" s="15"/>
      <c r="E1984" s="727"/>
      <c r="F1984" s="15"/>
      <c r="G1984" s="15"/>
      <c r="H1984" s="58" t="str">
        <f t="array" ref="H1984">IF(ISERROR(INDEX(גיליון3!$U$14:$X$28,MATCH('דיווח פרטני'!G1984,גיליון3!$T$14:$T$28,0),MATCH('דיווח פרטני'!C1984,גיליון3!$U$13:$X$13,0)))," ",INDEX(גיליון3!$U$14:$X$28,MATCH('דיווח פרטני'!G1984,גיליון3!$T$14:$T$28,0),MATCH('דיווח פרטני'!C1984,גיליון3!$U$13:$X$13,0)))</f>
        <v xml:space="preserve"> </v>
      </c>
      <c r="I1984" s="15"/>
      <c r="J1984" s="15"/>
    </row>
    <row r="1985" spans="1:10" ht="18" customHeight="1" thickBot="1" x14ac:dyDescent="0.35">
      <c r="A1985" s="15"/>
      <c r="B1985" s="15"/>
      <c r="C1985" s="15"/>
      <c r="D1985" s="15"/>
      <c r="E1985" s="727"/>
      <c r="F1985" s="15"/>
      <c r="G1985" s="15"/>
      <c r="H1985" s="58" t="str">
        <f t="array" ref="H1985">IF(ISERROR(INDEX(גיליון3!$U$14:$X$28,MATCH('דיווח פרטני'!G1985,גיליון3!$T$14:$T$28,0),MATCH('דיווח פרטני'!C1985,גיליון3!$U$13:$X$13,0)))," ",INDEX(גיליון3!$U$14:$X$28,MATCH('דיווח פרטני'!G1985,גיליון3!$T$14:$T$28,0),MATCH('דיווח פרטני'!C1985,גיליון3!$U$13:$X$13,0)))</f>
        <v xml:space="preserve"> </v>
      </c>
      <c r="I1985" s="15"/>
      <c r="J1985" s="15"/>
    </row>
    <row r="1986" spans="1:10" ht="18" customHeight="1" thickBot="1" x14ac:dyDescent="0.35">
      <c r="A1986" s="15"/>
      <c r="B1986" s="15"/>
      <c r="C1986" s="15"/>
      <c r="D1986" s="15"/>
      <c r="E1986" s="727"/>
      <c r="F1986" s="15"/>
      <c r="G1986" s="15"/>
      <c r="H1986" s="58" t="str">
        <f t="array" ref="H1986">IF(ISERROR(INDEX(גיליון3!$U$14:$X$28,MATCH('דיווח פרטני'!G1986,גיליון3!$T$14:$T$28,0),MATCH('דיווח פרטני'!C1986,גיליון3!$U$13:$X$13,0)))," ",INDEX(גיליון3!$U$14:$X$28,MATCH('דיווח פרטני'!G1986,גיליון3!$T$14:$T$28,0),MATCH('דיווח פרטני'!C1986,גיליון3!$U$13:$X$13,0)))</f>
        <v xml:space="preserve"> </v>
      </c>
      <c r="I1986" s="15"/>
      <c r="J1986" s="15"/>
    </row>
    <row r="1987" spans="1:10" ht="18" customHeight="1" thickBot="1" x14ac:dyDescent="0.35">
      <c r="A1987" s="15"/>
      <c r="B1987" s="15"/>
      <c r="C1987" s="15"/>
      <c r="D1987" s="15"/>
      <c r="E1987" s="727"/>
      <c r="F1987" s="15"/>
      <c r="G1987" s="15"/>
      <c r="H1987" s="58" t="str">
        <f t="array" ref="H1987">IF(ISERROR(INDEX(גיליון3!$U$14:$X$28,MATCH('דיווח פרטני'!G1987,גיליון3!$T$14:$T$28,0),MATCH('דיווח פרטני'!C1987,גיליון3!$U$13:$X$13,0)))," ",INDEX(גיליון3!$U$14:$X$28,MATCH('דיווח פרטני'!G1987,גיליון3!$T$14:$T$28,0),MATCH('דיווח פרטני'!C1987,גיליון3!$U$13:$X$13,0)))</f>
        <v xml:space="preserve"> </v>
      </c>
      <c r="I1987" s="15"/>
      <c r="J1987" s="15"/>
    </row>
    <row r="1988" spans="1:10" ht="18" customHeight="1" thickBot="1" x14ac:dyDescent="0.35">
      <c r="A1988" s="15"/>
      <c r="B1988" s="15"/>
      <c r="C1988" s="15"/>
      <c r="D1988" s="15"/>
      <c r="E1988" s="727"/>
      <c r="F1988" s="15"/>
      <c r="G1988" s="15"/>
      <c r="H1988" s="58" t="str">
        <f t="array" ref="H1988">IF(ISERROR(INDEX(גיליון3!$U$14:$X$28,MATCH('דיווח פרטני'!G1988,גיליון3!$T$14:$T$28,0),MATCH('דיווח פרטני'!C1988,גיליון3!$U$13:$X$13,0)))," ",INDEX(גיליון3!$U$14:$X$28,MATCH('דיווח פרטני'!G1988,גיליון3!$T$14:$T$28,0),MATCH('דיווח פרטני'!C1988,גיליון3!$U$13:$X$13,0)))</f>
        <v xml:space="preserve"> </v>
      </c>
      <c r="I1988" s="15"/>
      <c r="J1988" s="15"/>
    </row>
    <row r="1989" spans="1:10" ht="18" customHeight="1" thickBot="1" x14ac:dyDescent="0.35">
      <c r="A1989" s="15"/>
      <c r="B1989" s="15"/>
      <c r="C1989" s="15"/>
      <c r="D1989" s="15"/>
      <c r="E1989" s="727"/>
      <c r="F1989" s="15"/>
      <c r="G1989" s="15"/>
      <c r="H1989" s="58" t="str">
        <f t="array" ref="H1989">IF(ISERROR(INDEX(גיליון3!$U$14:$X$28,MATCH('דיווח פרטני'!G1989,גיליון3!$T$14:$T$28,0),MATCH('דיווח פרטני'!C1989,גיליון3!$U$13:$X$13,0)))," ",INDEX(גיליון3!$U$14:$X$28,MATCH('דיווח פרטני'!G1989,גיליון3!$T$14:$T$28,0),MATCH('דיווח פרטני'!C1989,גיליון3!$U$13:$X$13,0)))</f>
        <v xml:space="preserve"> </v>
      </c>
      <c r="I1989" s="15"/>
      <c r="J1989" s="15"/>
    </row>
    <row r="1990" spans="1:10" ht="18" customHeight="1" thickBot="1" x14ac:dyDescent="0.35">
      <c r="A1990" s="15"/>
      <c r="B1990" s="15"/>
      <c r="C1990" s="15"/>
      <c r="D1990" s="15"/>
      <c r="E1990" s="727"/>
      <c r="F1990" s="15"/>
      <c r="G1990" s="15"/>
      <c r="H1990" s="58" t="str">
        <f t="array" ref="H1990">IF(ISERROR(INDEX(גיליון3!$U$14:$X$28,MATCH('דיווח פרטני'!G1990,גיליון3!$T$14:$T$28,0),MATCH('דיווח פרטני'!C1990,גיליון3!$U$13:$X$13,0)))," ",INDEX(גיליון3!$U$14:$X$28,MATCH('דיווח פרטני'!G1990,גיליון3!$T$14:$T$28,0),MATCH('דיווח פרטני'!C1990,גיליון3!$U$13:$X$13,0)))</f>
        <v xml:space="preserve"> </v>
      </c>
      <c r="I1990" s="15"/>
      <c r="J1990" s="15"/>
    </row>
    <row r="1991" spans="1:10" ht="18" customHeight="1" thickBot="1" x14ac:dyDescent="0.35">
      <c r="A1991" s="15"/>
      <c r="B1991" s="15"/>
      <c r="C1991" s="15"/>
      <c r="D1991" s="15"/>
      <c r="E1991" s="727"/>
      <c r="F1991" s="15"/>
      <c r="G1991" s="15"/>
      <c r="H1991" s="58" t="str">
        <f t="array" ref="H1991">IF(ISERROR(INDEX(גיליון3!$U$14:$X$28,MATCH('דיווח פרטני'!G1991,גיליון3!$T$14:$T$28,0),MATCH('דיווח פרטני'!C1991,גיליון3!$U$13:$X$13,0)))," ",INDEX(גיליון3!$U$14:$X$28,MATCH('דיווח פרטני'!G1991,גיליון3!$T$14:$T$28,0),MATCH('דיווח פרטני'!C1991,גיליון3!$U$13:$X$13,0)))</f>
        <v xml:space="preserve"> </v>
      </c>
      <c r="I1991" s="15"/>
      <c r="J1991" s="15"/>
    </row>
    <row r="1992" spans="1:10" ht="18" customHeight="1" thickBot="1" x14ac:dyDescent="0.35">
      <c r="A1992" s="15"/>
      <c r="B1992" s="15"/>
      <c r="C1992" s="15"/>
      <c r="D1992" s="15"/>
      <c r="E1992" s="727"/>
      <c r="F1992" s="15"/>
      <c r="G1992" s="15"/>
      <c r="H1992" s="58" t="str">
        <f t="array" ref="H1992">IF(ISERROR(INDEX(גיליון3!$U$14:$X$28,MATCH('דיווח פרטני'!G1992,גיליון3!$T$14:$T$28,0),MATCH('דיווח פרטני'!C1992,גיליון3!$U$13:$X$13,0)))," ",INDEX(גיליון3!$U$14:$X$28,MATCH('דיווח פרטני'!G1992,גיליון3!$T$14:$T$28,0),MATCH('דיווח פרטני'!C1992,גיליון3!$U$13:$X$13,0)))</f>
        <v xml:space="preserve"> </v>
      </c>
      <c r="I1992" s="15"/>
      <c r="J1992" s="15"/>
    </row>
    <row r="1993" spans="1:10" ht="18" customHeight="1" thickBot="1" x14ac:dyDescent="0.35">
      <c r="A1993" s="15"/>
      <c r="B1993" s="15"/>
      <c r="C1993" s="15"/>
      <c r="D1993" s="15"/>
      <c r="E1993" s="727"/>
      <c r="F1993" s="15"/>
      <c r="G1993" s="15"/>
      <c r="H1993" s="58" t="str">
        <f t="array" ref="H1993">IF(ISERROR(INDEX(גיליון3!$U$14:$X$28,MATCH('דיווח פרטני'!G1993,גיליון3!$T$14:$T$28,0),MATCH('דיווח פרטני'!C1993,גיליון3!$U$13:$X$13,0)))," ",INDEX(גיליון3!$U$14:$X$28,MATCH('דיווח פרטני'!G1993,גיליון3!$T$14:$T$28,0),MATCH('דיווח פרטני'!C1993,גיליון3!$U$13:$X$13,0)))</f>
        <v xml:space="preserve"> </v>
      </c>
      <c r="I1993" s="15"/>
      <c r="J1993" s="15"/>
    </row>
    <row r="1994" spans="1:10" ht="18" customHeight="1" thickBot="1" x14ac:dyDescent="0.35">
      <c r="A1994" s="15"/>
      <c r="B1994" s="15"/>
      <c r="C1994" s="15"/>
      <c r="D1994" s="15"/>
      <c r="E1994" s="727"/>
      <c r="F1994" s="15"/>
      <c r="G1994" s="15"/>
      <c r="H1994" s="58" t="str">
        <f t="array" ref="H1994">IF(ISERROR(INDEX(גיליון3!$U$14:$X$28,MATCH('דיווח פרטני'!G1994,גיליון3!$T$14:$T$28,0),MATCH('דיווח פרטני'!C1994,גיליון3!$U$13:$X$13,0)))," ",INDEX(גיליון3!$U$14:$X$28,MATCH('דיווח פרטני'!G1994,גיליון3!$T$14:$T$28,0),MATCH('דיווח פרטני'!C1994,גיליון3!$U$13:$X$13,0)))</f>
        <v xml:space="preserve"> </v>
      </c>
      <c r="I1994" s="15"/>
      <c r="J1994" s="15"/>
    </row>
    <row r="1995" spans="1:10" ht="18" customHeight="1" thickBot="1" x14ac:dyDescent="0.35">
      <c r="A1995" s="15"/>
      <c r="B1995" s="15"/>
      <c r="C1995" s="15"/>
      <c r="D1995" s="15"/>
      <c r="E1995" s="727"/>
      <c r="F1995" s="15"/>
      <c r="G1995" s="15"/>
      <c r="H1995" s="58" t="str">
        <f t="array" ref="H1995">IF(ISERROR(INDEX(גיליון3!$U$14:$X$28,MATCH('דיווח פרטני'!G1995,גיליון3!$T$14:$T$28,0),MATCH('דיווח פרטני'!C1995,גיליון3!$U$13:$X$13,0)))," ",INDEX(גיליון3!$U$14:$X$28,MATCH('דיווח פרטני'!G1995,גיליון3!$T$14:$T$28,0),MATCH('דיווח פרטני'!C1995,גיליון3!$U$13:$X$13,0)))</f>
        <v xml:space="preserve"> </v>
      </c>
      <c r="I1995" s="15"/>
      <c r="J1995" s="15"/>
    </row>
    <row r="1996" spans="1:10" ht="18" customHeight="1" thickBot="1" x14ac:dyDescent="0.35">
      <c r="A1996" s="15"/>
      <c r="B1996" s="15"/>
      <c r="C1996" s="15"/>
      <c r="D1996" s="15"/>
      <c r="E1996" s="727"/>
      <c r="F1996" s="15"/>
      <c r="G1996" s="15"/>
      <c r="H1996" s="58" t="str">
        <f t="array" ref="H1996">IF(ISERROR(INDEX(גיליון3!$U$14:$X$28,MATCH('דיווח פרטני'!G1996,גיליון3!$T$14:$T$28,0),MATCH('דיווח פרטני'!C1996,גיליון3!$U$13:$X$13,0)))," ",INDEX(גיליון3!$U$14:$X$28,MATCH('דיווח פרטני'!G1996,גיליון3!$T$14:$T$28,0),MATCH('דיווח פרטני'!C1996,גיליון3!$U$13:$X$13,0)))</f>
        <v xml:space="preserve"> </v>
      </c>
      <c r="I1996" s="15"/>
      <c r="J1996" s="15"/>
    </row>
    <row r="1997" spans="1:10" ht="18" customHeight="1" thickBot="1" x14ac:dyDescent="0.35">
      <c r="A1997" s="15"/>
      <c r="B1997" s="15"/>
      <c r="C1997" s="15"/>
      <c r="D1997" s="15"/>
      <c r="E1997" s="727"/>
      <c r="F1997" s="15"/>
      <c r="G1997" s="15"/>
      <c r="H1997" s="58" t="str">
        <f t="array" ref="H1997">IF(ISERROR(INDEX(גיליון3!$U$14:$X$28,MATCH('דיווח פרטני'!G1997,גיליון3!$T$14:$T$28,0),MATCH('דיווח פרטני'!C1997,גיליון3!$U$13:$X$13,0)))," ",INDEX(גיליון3!$U$14:$X$28,MATCH('דיווח פרטני'!G1997,גיליון3!$T$14:$T$28,0),MATCH('דיווח פרטני'!C1997,גיליון3!$U$13:$X$13,0)))</f>
        <v xml:space="preserve"> </v>
      </c>
      <c r="I1997" s="15"/>
      <c r="J1997" s="15"/>
    </row>
    <row r="1998" spans="1:10" ht="18" customHeight="1" thickBot="1" x14ac:dyDescent="0.35">
      <c r="A1998" s="15"/>
      <c r="B1998" s="15"/>
      <c r="C1998" s="15"/>
      <c r="D1998" s="15"/>
      <c r="E1998" s="727"/>
      <c r="F1998" s="15"/>
      <c r="G1998" s="15"/>
      <c r="H1998" s="58" t="str">
        <f t="array" ref="H1998">IF(ISERROR(INDEX(גיליון3!$U$14:$X$28,MATCH('דיווח פרטני'!G1998,גיליון3!$T$14:$T$28,0),MATCH('דיווח פרטני'!C1998,גיליון3!$U$13:$X$13,0)))," ",INDEX(גיליון3!$U$14:$X$28,MATCH('דיווח פרטני'!G1998,גיליון3!$T$14:$T$28,0),MATCH('דיווח פרטני'!C1998,גיליון3!$U$13:$X$13,0)))</f>
        <v xml:space="preserve"> </v>
      </c>
      <c r="I1998" s="15"/>
      <c r="J1998" s="15"/>
    </row>
    <row r="1999" spans="1:10" ht="18" customHeight="1" thickBot="1" x14ac:dyDescent="0.35">
      <c r="A1999" s="15"/>
      <c r="B1999" s="15"/>
      <c r="C1999" s="15"/>
      <c r="D1999" s="15"/>
      <c r="E1999" s="727"/>
      <c r="F1999" s="15"/>
      <c r="G1999" s="15"/>
      <c r="H1999" s="58" t="str">
        <f t="array" ref="H1999">IF(ISERROR(INDEX(גיליון3!$U$14:$X$28,MATCH('דיווח פרטני'!G1999,גיליון3!$T$14:$T$28,0),MATCH('דיווח פרטני'!C1999,גיליון3!$U$13:$X$13,0)))," ",INDEX(גיליון3!$U$14:$X$28,MATCH('דיווח פרטני'!G1999,גיליון3!$T$14:$T$28,0),MATCH('דיווח פרטני'!C1999,גיליון3!$U$13:$X$13,0)))</f>
        <v xml:space="preserve"> </v>
      </c>
      <c r="I1999" s="15"/>
      <c r="J1999" s="15"/>
    </row>
    <row r="2000" spans="1:10" ht="18" customHeight="1" thickBot="1" x14ac:dyDescent="0.35">
      <c r="A2000" s="15"/>
      <c r="B2000" s="15"/>
      <c r="C2000" s="15"/>
      <c r="D2000" s="15"/>
      <c r="E2000" s="727"/>
      <c r="F2000" s="15"/>
      <c r="G2000" s="15"/>
      <c r="H2000" s="58" t="str">
        <f t="array" ref="H2000">IF(ISERROR(INDEX(גיליון3!$U$14:$X$28,MATCH('דיווח פרטני'!G2000,גיליון3!$T$14:$T$28,0),MATCH('דיווח פרטני'!C2000,גיליון3!$U$13:$X$13,0)))," ",INDEX(גיליון3!$U$14:$X$28,MATCH('דיווח פרטני'!G2000,גיליון3!$T$14:$T$28,0),MATCH('דיווח פרטני'!C2000,גיליון3!$U$13:$X$13,0)))</f>
        <v xml:space="preserve"> </v>
      </c>
      <c r="I2000" s="15"/>
      <c r="J2000" s="15"/>
    </row>
    <row r="2001" spans="1:10" ht="18" customHeight="1" thickBot="1" x14ac:dyDescent="0.35">
      <c r="A2001" s="15"/>
      <c r="B2001" s="15"/>
      <c r="C2001" s="15"/>
      <c r="D2001" s="15"/>
      <c r="E2001" s="727"/>
      <c r="F2001" s="15"/>
      <c r="G2001" s="15"/>
      <c r="H2001" s="58" t="str">
        <f t="array" ref="H2001">IF(ISERROR(INDEX(גיליון3!$U$14:$X$28,MATCH('דיווח פרטני'!G2001,גיליון3!$T$14:$T$28,0),MATCH('דיווח פרטני'!C2001,גיליון3!$U$13:$X$13,0)))," ",INDEX(גיליון3!$U$14:$X$28,MATCH('דיווח פרטני'!G2001,גיליון3!$T$14:$T$28,0),MATCH('דיווח פרטני'!C2001,גיליון3!$U$13:$X$13,0)))</f>
        <v xml:space="preserve"> </v>
      </c>
      <c r="I2001" s="15"/>
      <c r="J2001" s="15"/>
    </row>
    <row r="2002" spans="1:10" ht="18" customHeight="1" thickBot="1" x14ac:dyDescent="0.35">
      <c r="A2002" s="15"/>
      <c r="B2002" s="15"/>
      <c r="C2002" s="15"/>
      <c r="D2002" s="15"/>
      <c r="E2002" s="727"/>
      <c r="F2002" s="15"/>
      <c r="G2002" s="15"/>
      <c r="H2002" s="58" t="str">
        <f t="array" ref="H2002">IF(ISERROR(INDEX(גיליון3!$U$14:$X$28,MATCH('דיווח פרטני'!G2002,גיליון3!$T$14:$T$28,0),MATCH('דיווח פרטני'!C2002,גיליון3!$U$13:$X$13,0)))," ",INDEX(גיליון3!$U$14:$X$28,MATCH('דיווח פרטני'!G2002,גיליון3!$T$14:$T$28,0),MATCH('דיווח פרטני'!C2002,גיליון3!$U$13:$X$13,0)))</f>
        <v xml:space="preserve"> </v>
      </c>
      <c r="I2002" s="15"/>
      <c r="J2002" s="15"/>
    </row>
    <row r="2003" spans="1:10" ht="18" customHeight="1" thickBot="1" x14ac:dyDescent="0.35">
      <c r="A2003" s="15"/>
      <c r="B2003" s="15"/>
      <c r="C2003" s="15"/>
      <c r="D2003" s="15"/>
      <c r="E2003" s="727"/>
      <c r="F2003" s="15"/>
      <c r="G2003" s="15"/>
      <c r="H2003" s="58" t="str">
        <f t="array" ref="H2003">IF(ISERROR(INDEX(גיליון3!$U$14:$X$28,MATCH('דיווח פרטני'!G2003,גיליון3!$T$14:$T$28,0),MATCH('דיווח פרטני'!C2003,גיליון3!$U$13:$X$13,0)))," ",INDEX(גיליון3!$U$14:$X$28,MATCH('דיווח פרטני'!G2003,גיליון3!$T$14:$T$28,0),MATCH('דיווח פרטני'!C2003,גיליון3!$U$13:$X$13,0)))</f>
        <v xml:space="preserve"> </v>
      </c>
      <c r="I2003" s="15"/>
      <c r="J2003" s="15"/>
    </row>
    <row r="2004" spans="1:10" ht="18" customHeight="1" thickBot="1" x14ac:dyDescent="0.35">
      <c r="A2004" s="15"/>
      <c r="B2004" s="15"/>
      <c r="C2004" s="15"/>
      <c r="D2004" s="15"/>
      <c r="E2004" s="727"/>
      <c r="F2004" s="15"/>
      <c r="G2004" s="15"/>
      <c r="H2004" s="58" t="str">
        <f t="array" ref="H2004">IF(ISERROR(INDEX(גיליון3!$U$14:$X$28,MATCH('דיווח פרטני'!G2004,גיליון3!$T$14:$T$28,0),MATCH('דיווח פרטני'!C2004,גיליון3!$U$13:$X$13,0)))," ",INDEX(גיליון3!$U$14:$X$28,MATCH('דיווח פרטני'!G2004,גיליון3!$T$14:$T$28,0),MATCH('דיווח פרטני'!C2004,גיליון3!$U$13:$X$13,0)))</f>
        <v xml:space="preserve"> </v>
      </c>
      <c r="I2004" s="15"/>
      <c r="J2004" s="15"/>
    </row>
    <row r="2005" spans="1:10" ht="18" customHeight="1" thickBot="1" x14ac:dyDescent="0.35">
      <c r="A2005" s="15"/>
      <c r="B2005" s="15"/>
      <c r="C2005" s="15"/>
      <c r="D2005" s="15"/>
      <c r="E2005" s="727"/>
      <c r="F2005" s="15"/>
      <c r="G2005" s="15"/>
      <c r="H2005" s="58" t="str">
        <f t="array" ref="H2005">IF(ISERROR(INDEX(גיליון3!$U$14:$X$28,MATCH('דיווח פרטני'!G2005,גיליון3!$T$14:$T$28,0),MATCH('דיווח פרטני'!C2005,גיליון3!$U$13:$X$13,0)))," ",INDEX(גיליון3!$U$14:$X$28,MATCH('דיווח פרטני'!G2005,גיליון3!$T$14:$T$28,0),MATCH('דיווח פרטני'!C2005,גיליון3!$U$13:$X$13,0)))</f>
        <v xml:space="preserve"> </v>
      </c>
      <c r="I2005" s="15"/>
      <c r="J2005" s="15"/>
    </row>
    <row r="2006" spans="1:10" ht="18" customHeight="1" thickBot="1" x14ac:dyDescent="0.35">
      <c r="A2006" s="15"/>
      <c r="B2006" s="15"/>
      <c r="C2006" s="15"/>
      <c r="D2006" s="15"/>
      <c r="E2006" s="727"/>
      <c r="F2006" s="15"/>
      <c r="G2006" s="15"/>
      <c r="H2006" s="58" t="str">
        <f t="array" ref="H2006">IF(ISERROR(INDEX(גיליון3!$U$14:$X$28,MATCH('דיווח פרטני'!G2006,גיליון3!$T$14:$T$28,0),MATCH('דיווח פרטני'!C2006,גיליון3!$U$13:$X$13,0)))," ",INDEX(גיליון3!$U$14:$X$28,MATCH('דיווח פרטני'!G2006,גיליון3!$T$14:$T$28,0),MATCH('דיווח פרטני'!C2006,גיליון3!$U$13:$X$13,0)))</f>
        <v xml:space="preserve"> </v>
      </c>
      <c r="I2006" s="15"/>
      <c r="J2006" s="15"/>
    </row>
    <row r="2007" spans="1:10" ht="18" customHeight="1" thickBot="1" x14ac:dyDescent="0.35">
      <c r="A2007" s="15"/>
      <c r="B2007" s="15"/>
      <c r="C2007" s="15"/>
      <c r="D2007" s="15"/>
      <c r="E2007" s="727"/>
      <c r="F2007" s="15"/>
      <c r="G2007" s="15"/>
      <c r="H2007" s="58" t="str">
        <f t="array" ref="H2007">IF(ISERROR(INDEX(גיליון3!$U$14:$X$28,MATCH('דיווח פרטני'!G2007,גיליון3!$T$14:$T$28,0),MATCH('דיווח פרטני'!C2007,גיליון3!$U$13:$X$13,0)))," ",INDEX(גיליון3!$U$14:$X$28,MATCH('דיווח פרטני'!G2007,גיליון3!$T$14:$T$28,0),MATCH('דיווח פרטני'!C2007,גיליון3!$U$13:$X$13,0)))</f>
        <v xml:space="preserve"> </v>
      </c>
      <c r="I2007" s="15"/>
      <c r="J2007" s="15"/>
    </row>
    <row r="2008" spans="1:10" ht="18" customHeight="1" thickBot="1" x14ac:dyDescent="0.35">
      <c r="A2008" s="15"/>
      <c r="B2008" s="15"/>
      <c r="C2008" s="15"/>
      <c r="D2008" s="15"/>
      <c r="E2008" s="727"/>
      <c r="F2008" s="15"/>
      <c r="G2008" s="15"/>
      <c r="H2008" s="58" t="str">
        <f t="array" ref="H2008">IF(ISERROR(INDEX(גיליון3!$U$14:$X$28,MATCH('דיווח פרטני'!G2008,גיליון3!$T$14:$T$28,0),MATCH('דיווח פרטני'!C2008,גיליון3!$U$13:$X$13,0)))," ",INDEX(גיליון3!$U$14:$X$28,MATCH('דיווח פרטני'!G2008,גיליון3!$T$14:$T$28,0),MATCH('דיווח פרטני'!C2008,גיליון3!$U$13:$X$13,0)))</f>
        <v xml:space="preserve"> </v>
      </c>
      <c r="I2008" s="15"/>
      <c r="J2008" s="15"/>
    </row>
    <row r="2009" spans="1:10" ht="18" customHeight="1" thickBot="1" x14ac:dyDescent="0.35">
      <c r="A2009" s="15"/>
      <c r="B2009" s="15"/>
      <c r="C2009" s="15"/>
      <c r="D2009" s="15"/>
      <c r="E2009" s="727"/>
      <c r="F2009" s="15"/>
      <c r="G2009" s="15"/>
      <c r="H2009" s="58" t="str">
        <f t="array" ref="H2009">IF(ISERROR(INDEX(גיליון3!$U$14:$X$28,MATCH('דיווח פרטני'!G2009,גיליון3!$T$14:$T$28,0),MATCH('דיווח פרטני'!C2009,גיליון3!$U$13:$X$13,0)))," ",INDEX(גיליון3!$U$14:$X$28,MATCH('דיווח פרטני'!G2009,גיליון3!$T$14:$T$28,0),MATCH('דיווח פרטני'!C2009,גיליון3!$U$13:$X$13,0)))</f>
        <v xml:space="preserve"> </v>
      </c>
      <c r="I2009" s="15"/>
      <c r="J2009" s="15"/>
    </row>
    <row r="2010" spans="1:10" ht="18" customHeight="1" thickBot="1" x14ac:dyDescent="0.35">
      <c r="A2010" s="15"/>
      <c r="B2010" s="15"/>
      <c r="C2010" s="15"/>
      <c r="D2010" s="15"/>
      <c r="E2010" s="727"/>
      <c r="F2010" s="15"/>
      <c r="G2010" s="15"/>
      <c r="H2010" s="58" t="str">
        <f t="array" ref="H2010">IF(ISERROR(INDEX(גיליון3!$U$14:$X$28,MATCH('דיווח פרטני'!G2010,גיליון3!$T$14:$T$28,0),MATCH('דיווח פרטני'!C2010,גיליון3!$U$13:$X$13,0)))," ",INDEX(גיליון3!$U$14:$X$28,MATCH('דיווח פרטני'!G2010,גיליון3!$T$14:$T$28,0),MATCH('דיווח פרטני'!C2010,גיליון3!$U$13:$X$13,0)))</f>
        <v xml:space="preserve"> </v>
      </c>
      <c r="I2010" s="15"/>
      <c r="J2010" s="15"/>
    </row>
    <row r="2011" spans="1:10" ht="18" customHeight="1" thickBot="1" x14ac:dyDescent="0.35">
      <c r="A2011" s="15"/>
      <c r="B2011" s="15"/>
      <c r="C2011" s="15"/>
      <c r="D2011" s="15"/>
      <c r="E2011" s="727"/>
      <c r="F2011" s="15"/>
      <c r="G2011" s="15"/>
      <c r="H2011" s="58" t="str">
        <f t="array" ref="H2011">IF(ISERROR(INDEX(גיליון3!$U$14:$X$28,MATCH('דיווח פרטני'!G2011,גיליון3!$T$14:$T$28,0),MATCH('דיווח פרטני'!C2011,גיליון3!$U$13:$X$13,0)))," ",INDEX(גיליון3!$U$14:$X$28,MATCH('דיווח פרטני'!G2011,גיליון3!$T$14:$T$28,0),MATCH('דיווח פרטני'!C2011,גיליון3!$U$13:$X$13,0)))</f>
        <v xml:space="preserve"> </v>
      </c>
      <c r="I2011" s="15"/>
      <c r="J2011" s="15"/>
    </row>
    <row r="2012" spans="1:10" ht="18" customHeight="1" thickBot="1" x14ac:dyDescent="0.35">
      <c r="A2012" s="15"/>
      <c r="B2012" s="15"/>
      <c r="C2012" s="15"/>
      <c r="D2012" s="15"/>
      <c r="E2012" s="727"/>
      <c r="F2012" s="15"/>
      <c r="G2012" s="15"/>
      <c r="H2012" s="58" t="str">
        <f t="array" ref="H2012">IF(ISERROR(INDEX(גיליון3!$U$14:$X$28,MATCH('דיווח פרטני'!G2012,גיליון3!$T$14:$T$28,0),MATCH('דיווח פרטני'!C2012,גיליון3!$U$13:$X$13,0)))," ",INDEX(גיליון3!$U$14:$X$28,MATCH('דיווח פרטני'!G2012,גיליון3!$T$14:$T$28,0),MATCH('דיווח פרטני'!C2012,גיליון3!$U$13:$X$13,0)))</f>
        <v xml:space="preserve"> </v>
      </c>
      <c r="I2012" s="15"/>
      <c r="J2012" s="15"/>
    </row>
    <row r="2013" spans="1:10" ht="18" customHeight="1" thickBot="1" x14ac:dyDescent="0.35">
      <c r="A2013" s="15"/>
      <c r="B2013" s="15"/>
      <c r="C2013" s="15"/>
      <c r="D2013" s="15"/>
      <c r="E2013" s="727"/>
      <c r="F2013" s="15"/>
      <c r="G2013" s="15"/>
      <c r="H2013" s="58" t="str">
        <f t="array" ref="H2013">IF(ISERROR(INDEX(גיליון3!$U$14:$X$28,MATCH('דיווח פרטני'!G2013,גיליון3!$T$14:$T$28,0),MATCH('דיווח פרטני'!C2013,גיליון3!$U$13:$X$13,0)))," ",INDEX(גיליון3!$U$14:$X$28,MATCH('דיווח פרטני'!G2013,גיליון3!$T$14:$T$28,0),MATCH('דיווח פרטני'!C2013,גיליון3!$U$13:$X$13,0)))</f>
        <v xml:space="preserve"> </v>
      </c>
      <c r="I2013" s="15"/>
      <c r="J2013" s="15"/>
    </row>
    <row r="2014" spans="1:10" ht="18" customHeight="1" thickBot="1" x14ac:dyDescent="0.35">
      <c r="A2014" s="15"/>
      <c r="B2014" s="15"/>
      <c r="C2014" s="15"/>
      <c r="D2014" s="15"/>
      <c r="E2014" s="727"/>
      <c r="F2014" s="15"/>
      <c r="G2014" s="15"/>
      <c r="H2014" s="58" t="str">
        <f t="array" ref="H2014">IF(ISERROR(INDEX(גיליון3!$U$14:$X$28,MATCH('דיווח פרטני'!G2014,גיליון3!$T$14:$T$28,0),MATCH('דיווח פרטני'!C2014,גיליון3!$U$13:$X$13,0)))," ",INDEX(גיליון3!$U$14:$X$28,MATCH('דיווח פרטני'!G2014,גיליון3!$T$14:$T$28,0),MATCH('דיווח פרטני'!C2014,גיליון3!$U$13:$X$13,0)))</f>
        <v xml:space="preserve"> </v>
      </c>
      <c r="I2014" s="15"/>
      <c r="J2014" s="15"/>
    </row>
    <row r="2015" spans="1:10" ht="18" customHeight="1" thickBot="1" x14ac:dyDescent="0.35">
      <c r="A2015" s="15"/>
      <c r="B2015" s="15"/>
      <c r="C2015" s="15"/>
      <c r="D2015" s="15"/>
      <c r="E2015" s="727"/>
      <c r="F2015" s="15"/>
      <c r="G2015" s="15"/>
      <c r="H2015" s="58" t="str">
        <f t="array" ref="H2015">IF(ISERROR(INDEX(גיליון3!$U$14:$X$28,MATCH('דיווח פרטני'!G2015,גיליון3!$T$14:$T$28,0),MATCH('דיווח פרטני'!C2015,גיליון3!$U$13:$X$13,0)))," ",INDEX(גיליון3!$U$14:$X$28,MATCH('דיווח פרטני'!G2015,גיליון3!$T$14:$T$28,0),MATCH('דיווח פרטני'!C2015,גיליון3!$U$13:$X$13,0)))</f>
        <v xml:space="preserve"> </v>
      </c>
      <c r="I2015" s="15"/>
      <c r="J2015" s="15"/>
    </row>
    <row r="2016" spans="1:10" ht="18" customHeight="1" thickBot="1" x14ac:dyDescent="0.35">
      <c r="A2016" s="15"/>
      <c r="B2016" s="15"/>
      <c r="C2016" s="15"/>
      <c r="D2016" s="15"/>
      <c r="E2016" s="727"/>
      <c r="F2016" s="15"/>
      <c r="G2016" s="15"/>
      <c r="H2016" s="58" t="str">
        <f t="array" ref="H2016">IF(ISERROR(INDEX(גיליון3!$U$14:$X$28,MATCH('דיווח פרטני'!G2016,גיליון3!$T$14:$T$28,0),MATCH('דיווח פרטני'!C2016,גיליון3!$U$13:$X$13,0)))," ",INDEX(גיליון3!$U$14:$X$28,MATCH('דיווח פרטני'!G2016,גיליון3!$T$14:$T$28,0),MATCH('דיווח פרטני'!C2016,גיליון3!$U$13:$X$13,0)))</f>
        <v xml:space="preserve"> </v>
      </c>
      <c r="I2016" s="15"/>
      <c r="J2016" s="15"/>
    </row>
    <row r="2017" spans="1:10" ht="18" customHeight="1" thickBot="1" x14ac:dyDescent="0.35">
      <c r="A2017" s="15"/>
      <c r="B2017" s="15"/>
      <c r="C2017" s="15"/>
      <c r="D2017" s="15"/>
      <c r="E2017" s="727"/>
      <c r="F2017" s="15"/>
      <c r="G2017" s="15"/>
      <c r="H2017" s="58" t="str">
        <f t="array" ref="H2017">IF(ISERROR(INDEX(גיליון3!$U$14:$X$28,MATCH('דיווח פרטני'!G2017,גיליון3!$T$14:$T$28,0),MATCH('דיווח פרטני'!C2017,גיליון3!$U$13:$X$13,0)))," ",INDEX(גיליון3!$U$14:$X$28,MATCH('דיווח פרטני'!G2017,גיליון3!$T$14:$T$28,0),MATCH('דיווח פרטני'!C2017,גיליון3!$U$13:$X$13,0)))</f>
        <v xml:space="preserve"> </v>
      </c>
      <c r="I2017" s="15"/>
      <c r="J2017" s="15"/>
    </row>
    <row r="2018" spans="1:10" ht="18" customHeight="1" thickBot="1" x14ac:dyDescent="0.35">
      <c r="A2018" s="15"/>
      <c r="B2018" s="15"/>
      <c r="C2018" s="15"/>
      <c r="D2018" s="15"/>
      <c r="E2018" s="727"/>
      <c r="F2018" s="15"/>
      <c r="G2018" s="15"/>
      <c r="H2018" s="58" t="str">
        <f t="array" ref="H2018">IF(ISERROR(INDEX(גיליון3!$U$14:$X$28,MATCH('דיווח פרטני'!G2018,גיליון3!$T$14:$T$28,0),MATCH('דיווח פרטני'!C2018,גיליון3!$U$13:$X$13,0)))," ",INDEX(גיליון3!$U$14:$X$28,MATCH('דיווח פרטני'!G2018,גיליון3!$T$14:$T$28,0),MATCH('דיווח פרטני'!C2018,גיליון3!$U$13:$X$13,0)))</f>
        <v xml:space="preserve"> </v>
      </c>
      <c r="I2018" s="15"/>
      <c r="J2018" s="15"/>
    </row>
    <row r="2019" spans="1:10" ht="18" customHeight="1" thickBot="1" x14ac:dyDescent="0.35">
      <c r="A2019" s="15"/>
      <c r="B2019" s="15"/>
      <c r="C2019" s="15"/>
      <c r="D2019" s="15"/>
      <c r="E2019" s="727"/>
      <c r="F2019" s="15"/>
      <c r="G2019" s="15"/>
      <c r="H2019" s="58" t="str">
        <f t="array" ref="H2019">IF(ISERROR(INDEX(גיליון3!$U$14:$X$28,MATCH('דיווח פרטני'!G2019,גיליון3!$T$14:$T$28,0),MATCH('דיווח פרטני'!C2019,גיליון3!$U$13:$X$13,0)))," ",INDEX(גיליון3!$U$14:$X$28,MATCH('דיווח פרטני'!G2019,גיליון3!$T$14:$T$28,0),MATCH('דיווח פרטני'!C2019,גיליון3!$U$13:$X$13,0)))</f>
        <v xml:space="preserve"> </v>
      </c>
      <c r="I2019" s="15"/>
      <c r="J2019" s="15"/>
    </row>
    <row r="2020" spans="1:10" ht="18" customHeight="1" thickBot="1" x14ac:dyDescent="0.35">
      <c r="A2020" s="15"/>
      <c r="B2020" s="15"/>
      <c r="C2020" s="15"/>
      <c r="D2020" s="15"/>
      <c r="E2020" s="727"/>
      <c r="F2020" s="15"/>
      <c r="G2020" s="15"/>
      <c r="H2020" s="58" t="str">
        <f t="array" ref="H2020">IF(ISERROR(INDEX(גיליון3!$U$14:$X$28,MATCH('דיווח פרטני'!G2020,גיליון3!$T$14:$T$28,0),MATCH('דיווח פרטני'!C2020,גיליון3!$U$13:$X$13,0)))," ",INDEX(גיליון3!$U$14:$X$28,MATCH('דיווח פרטני'!G2020,גיליון3!$T$14:$T$28,0),MATCH('דיווח פרטני'!C2020,גיליון3!$U$13:$X$13,0)))</f>
        <v xml:space="preserve"> </v>
      </c>
      <c r="I2020" s="15"/>
      <c r="J2020" s="15"/>
    </row>
    <row r="2021" spans="1:10" ht="18" customHeight="1" thickBot="1" x14ac:dyDescent="0.35">
      <c r="A2021" s="15"/>
      <c r="B2021" s="15"/>
      <c r="C2021" s="15"/>
      <c r="D2021" s="15"/>
      <c r="E2021" s="727"/>
      <c r="F2021" s="15"/>
      <c r="G2021" s="15"/>
      <c r="H2021" s="58" t="str">
        <f t="array" ref="H2021">IF(ISERROR(INDEX(גיליון3!$U$14:$X$28,MATCH('דיווח פרטני'!G2021,גיליון3!$T$14:$T$28,0),MATCH('דיווח פרטני'!C2021,גיליון3!$U$13:$X$13,0)))," ",INDEX(גיליון3!$U$14:$X$28,MATCH('דיווח פרטני'!G2021,גיליון3!$T$14:$T$28,0),MATCH('דיווח פרטני'!C2021,גיליון3!$U$13:$X$13,0)))</f>
        <v xml:space="preserve"> </v>
      </c>
      <c r="I2021" s="15"/>
      <c r="J2021" s="15"/>
    </row>
    <row r="2022" spans="1:10" ht="18" customHeight="1" thickBot="1" x14ac:dyDescent="0.35">
      <c r="A2022" s="15"/>
      <c r="B2022" s="15"/>
      <c r="C2022" s="15"/>
      <c r="D2022" s="15"/>
      <c r="E2022" s="727"/>
      <c r="F2022" s="15"/>
      <c r="G2022" s="15"/>
      <c r="H2022" s="58" t="str">
        <f t="array" ref="H2022">IF(ISERROR(INDEX(גיליון3!$U$14:$X$28,MATCH('דיווח פרטני'!G2022,גיליון3!$T$14:$T$28,0),MATCH('דיווח פרטני'!C2022,גיליון3!$U$13:$X$13,0)))," ",INDEX(גיליון3!$U$14:$X$28,MATCH('דיווח פרטני'!G2022,גיליון3!$T$14:$T$28,0),MATCH('דיווח פרטני'!C2022,גיליון3!$U$13:$X$13,0)))</f>
        <v xml:space="preserve"> </v>
      </c>
      <c r="I2022" s="15"/>
      <c r="J2022" s="15"/>
    </row>
    <row r="2023" spans="1:10" ht="18" customHeight="1" thickBot="1" x14ac:dyDescent="0.35">
      <c r="A2023" s="15"/>
      <c r="B2023" s="15"/>
      <c r="C2023" s="15"/>
      <c r="D2023" s="15"/>
      <c r="E2023" s="727"/>
      <c r="F2023" s="15"/>
      <c r="G2023" s="15"/>
      <c r="H2023" s="58" t="str">
        <f t="array" ref="H2023">IF(ISERROR(INDEX(גיליון3!$U$14:$X$28,MATCH('דיווח פרטני'!G2023,גיליון3!$T$14:$T$28,0),MATCH('דיווח פרטני'!C2023,גיליון3!$U$13:$X$13,0)))," ",INDEX(גיליון3!$U$14:$X$28,MATCH('דיווח פרטני'!G2023,גיליון3!$T$14:$T$28,0),MATCH('דיווח פרטני'!C2023,גיליון3!$U$13:$X$13,0)))</f>
        <v xml:space="preserve"> </v>
      </c>
      <c r="I2023" s="15"/>
      <c r="J2023" s="15"/>
    </row>
    <row r="2024" spans="1:10" ht="18" customHeight="1" thickBot="1" x14ac:dyDescent="0.35">
      <c r="A2024" s="15"/>
      <c r="B2024" s="15"/>
      <c r="C2024" s="15"/>
      <c r="D2024" s="15"/>
      <c r="E2024" s="727"/>
      <c r="F2024" s="15"/>
      <c r="G2024" s="15"/>
      <c r="H2024" s="58" t="str">
        <f t="array" ref="H2024">IF(ISERROR(INDEX(גיליון3!$U$14:$X$28,MATCH('דיווח פרטני'!G2024,גיליון3!$T$14:$T$28,0),MATCH('דיווח פרטני'!C2024,גיליון3!$U$13:$X$13,0)))," ",INDEX(גיליון3!$U$14:$X$28,MATCH('דיווח פרטני'!G2024,גיליון3!$T$14:$T$28,0),MATCH('דיווח פרטני'!C2024,גיליון3!$U$13:$X$13,0)))</f>
        <v xml:space="preserve"> </v>
      </c>
      <c r="I2024" s="15"/>
      <c r="J2024" s="15"/>
    </row>
    <row r="2025" spans="1:10" ht="18" customHeight="1" thickBot="1" x14ac:dyDescent="0.35">
      <c r="A2025" s="15"/>
      <c r="B2025" s="15"/>
      <c r="C2025" s="15"/>
      <c r="D2025" s="15"/>
      <c r="E2025" s="727"/>
      <c r="F2025" s="15"/>
      <c r="G2025" s="15"/>
      <c r="H2025" s="58" t="str">
        <f t="array" ref="H2025">IF(ISERROR(INDEX(גיליון3!$U$14:$X$28,MATCH('דיווח פרטני'!G2025,גיליון3!$T$14:$T$28,0),MATCH('דיווח פרטני'!C2025,גיליון3!$U$13:$X$13,0)))," ",INDEX(גיליון3!$U$14:$X$28,MATCH('דיווח פרטני'!G2025,גיליון3!$T$14:$T$28,0),MATCH('דיווח פרטני'!C2025,גיליון3!$U$13:$X$13,0)))</f>
        <v xml:space="preserve"> </v>
      </c>
      <c r="I2025" s="15"/>
      <c r="J2025" s="15"/>
    </row>
    <row r="2026" spans="1:10" ht="18" customHeight="1" thickBot="1" x14ac:dyDescent="0.35">
      <c r="A2026" s="15"/>
      <c r="B2026" s="15"/>
      <c r="C2026" s="15"/>
      <c r="D2026" s="15"/>
      <c r="E2026" s="727"/>
      <c r="F2026" s="15"/>
      <c r="G2026" s="15"/>
      <c r="H2026" s="58" t="str">
        <f t="array" ref="H2026">IF(ISERROR(INDEX(גיליון3!$U$14:$X$28,MATCH('דיווח פרטני'!G2026,גיליון3!$T$14:$T$28,0),MATCH('דיווח פרטני'!C2026,גיליון3!$U$13:$X$13,0)))," ",INDEX(גיליון3!$U$14:$X$28,MATCH('דיווח פרטני'!G2026,גיליון3!$T$14:$T$28,0),MATCH('דיווח פרטני'!C2026,גיליון3!$U$13:$X$13,0)))</f>
        <v xml:space="preserve"> </v>
      </c>
      <c r="I2026" s="15"/>
      <c r="J2026" s="15"/>
    </row>
    <row r="2027" spans="1:10" ht="18" customHeight="1" thickBot="1" x14ac:dyDescent="0.35">
      <c r="A2027" s="15"/>
      <c r="B2027" s="15"/>
      <c r="C2027" s="15"/>
      <c r="D2027" s="15"/>
      <c r="E2027" s="727"/>
      <c r="F2027" s="15"/>
      <c r="G2027" s="15"/>
      <c r="H2027" s="58" t="str">
        <f t="array" ref="H2027">IF(ISERROR(INDEX(גיליון3!$U$14:$X$28,MATCH('דיווח פרטני'!G2027,גיליון3!$T$14:$T$28,0),MATCH('דיווח פרטני'!C2027,גיליון3!$U$13:$X$13,0)))," ",INDEX(גיליון3!$U$14:$X$28,MATCH('דיווח פרטני'!G2027,גיליון3!$T$14:$T$28,0),MATCH('דיווח פרטני'!C2027,גיליון3!$U$13:$X$13,0)))</f>
        <v xml:space="preserve"> </v>
      </c>
      <c r="I2027" s="15"/>
      <c r="J2027" s="15"/>
    </row>
    <row r="2028" spans="1:10" ht="18" customHeight="1" thickBot="1" x14ac:dyDescent="0.35">
      <c r="A2028" s="15"/>
      <c r="B2028" s="15"/>
      <c r="C2028" s="15"/>
      <c r="D2028" s="15"/>
      <c r="E2028" s="727"/>
      <c r="F2028" s="15"/>
      <c r="G2028" s="15"/>
      <c r="H2028" s="58" t="str">
        <f t="array" ref="H2028">IF(ISERROR(INDEX(גיליון3!$U$14:$X$28,MATCH('דיווח פרטני'!G2028,גיליון3!$T$14:$T$28,0),MATCH('דיווח פרטני'!C2028,גיליון3!$U$13:$X$13,0)))," ",INDEX(גיליון3!$U$14:$X$28,MATCH('דיווח פרטני'!G2028,גיליון3!$T$14:$T$28,0),MATCH('דיווח פרטני'!C2028,גיליון3!$U$13:$X$13,0)))</f>
        <v xml:space="preserve"> </v>
      </c>
      <c r="I2028" s="15"/>
      <c r="J2028" s="15"/>
    </row>
    <row r="2029" spans="1:10" ht="18" customHeight="1" thickBot="1" x14ac:dyDescent="0.35">
      <c r="A2029" s="15"/>
      <c r="B2029" s="15"/>
      <c r="C2029" s="15"/>
      <c r="D2029" s="15"/>
      <c r="E2029" s="727"/>
      <c r="F2029" s="15"/>
      <c r="G2029" s="15"/>
      <c r="H2029" s="58" t="str">
        <f t="array" ref="H2029">IF(ISERROR(INDEX(גיליון3!$U$14:$X$28,MATCH('דיווח פרטני'!G2029,גיליון3!$T$14:$T$28,0),MATCH('דיווח פרטני'!C2029,גיליון3!$U$13:$X$13,0)))," ",INDEX(גיליון3!$U$14:$X$28,MATCH('דיווח פרטני'!G2029,גיליון3!$T$14:$T$28,0),MATCH('דיווח פרטני'!C2029,גיליון3!$U$13:$X$13,0)))</f>
        <v xml:space="preserve"> </v>
      </c>
      <c r="I2029" s="15"/>
      <c r="J2029" s="15"/>
    </row>
    <row r="2030" spans="1:10" ht="18" customHeight="1" thickBot="1" x14ac:dyDescent="0.35">
      <c r="A2030" s="15"/>
      <c r="B2030" s="15"/>
      <c r="C2030" s="15"/>
      <c r="D2030" s="15"/>
      <c r="E2030" s="727"/>
      <c r="F2030" s="15"/>
      <c r="G2030" s="15"/>
      <c r="H2030" s="58" t="str">
        <f t="array" ref="H2030">IF(ISERROR(INDEX(גיליון3!$U$14:$X$28,MATCH('דיווח פרטני'!G2030,גיליון3!$T$14:$T$28,0),MATCH('דיווח פרטני'!C2030,גיליון3!$U$13:$X$13,0)))," ",INDEX(גיליון3!$U$14:$X$28,MATCH('דיווח פרטני'!G2030,גיליון3!$T$14:$T$28,0),MATCH('דיווח פרטני'!C2030,גיליון3!$U$13:$X$13,0)))</f>
        <v xml:space="preserve"> </v>
      </c>
      <c r="I2030" s="15"/>
      <c r="J2030" s="15"/>
    </row>
    <row r="2031" spans="1:10" ht="18" customHeight="1" thickBot="1" x14ac:dyDescent="0.35">
      <c r="A2031" s="15"/>
      <c r="B2031" s="15"/>
      <c r="C2031" s="15"/>
      <c r="D2031" s="15"/>
      <c r="E2031" s="727"/>
      <c r="F2031" s="15"/>
      <c r="G2031" s="15"/>
      <c r="H2031" s="58" t="str">
        <f t="array" ref="H2031">IF(ISERROR(INDEX(גיליון3!$U$14:$X$28,MATCH('דיווח פרטני'!G2031,גיליון3!$T$14:$T$28,0),MATCH('דיווח פרטני'!C2031,גיליון3!$U$13:$X$13,0)))," ",INDEX(גיליון3!$U$14:$X$28,MATCH('דיווח פרטני'!G2031,גיליון3!$T$14:$T$28,0),MATCH('דיווח פרטני'!C2031,גיליון3!$U$13:$X$13,0)))</f>
        <v xml:space="preserve"> </v>
      </c>
      <c r="I2031" s="15"/>
      <c r="J2031" s="15"/>
    </row>
    <row r="2032" spans="1:10" ht="18" customHeight="1" thickBot="1" x14ac:dyDescent="0.35">
      <c r="A2032" s="15"/>
      <c r="B2032" s="15"/>
      <c r="C2032" s="15"/>
      <c r="D2032" s="15"/>
      <c r="E2032" s="727"/>
      <c r="F2032" s="15"/>
      <c r="G2032" s="15"/>
      <c r="H2032" s="58" t="str">
        <f t="array" ref="H2032">IF(ISERROR(INDEX(גיליון3!$U$14:$X$28,MATCH('דיווח פרטני'!G2032,גיליון3!$T$14:$T$28,0),MATCH('דיווח פרטני'!C2032,גיליון3!$U$13:$X$13,0)))," ",INDEX(גיליון3!$U$14:$X$28,MATCH('דיווח פרטני'!G2032,גיליון3!$T$14:$T$28,0),MATCH('דיווח פרטני'!C2032,גיליון3!$U$13:$X$13,0)))</f>
        <v xml:space="preserve"> </v>
      </c>
      <c r="I2032" s="15"/>
      <c r="J2032" s="15"/>
    </row>
    <row r="2033" spans="1:10" ht="18" customHeight="1" thickBot="1" x14ac:dyDescent="0.35">
      <c r="A2033" s="15"/>
      <c r="B2033" s="15"/>
      <c r="C2033" s="15"/>
      <c r="D2033" s="15"/>
      <c r="E2033" s="727"/>
      <c r="F2033" s="15"/>
      <c r="G2033" s="15"/>
      <c r="H2033" s="58" t="str">
        <f t="array" ref="H2033">IF(ISERROR(INDEX(גיליון3!$U$14:$X$28,MATCH('דיווח פרטני'!G2033,גיליון3!$T$14:$T$28,0),MATCH('דיווח פרטני'!C2033,גיליון3!$U$13:$X$13,0)))," ",INDEX(גיליון3!$U$14:$X$28,MATCH('דיווח פרטני'!G2033,גיליון3!$T$14:$T$28,0),MATCH('דיווח פרטני'!C2033,גיליון3!$U$13:$X$13,0)))</f>
        <v xml:space="preserve"> </v>
      </c>
      <c r="I2033" s="15"/>
      <c r="J2033" s="15"/>
    </row>
    <row r="2034" spans="1:10" ht="18" customHeight="1" thickBot="1" x14ac:dyDescent="0.35">
      <c r="A2034" s="15"/>
      <c r="B2034" s="15"/>
      <c r="C2034" s="15"/>
      <c r="D2034" s="15"/>
      <c r="E2034" s="727"/>
      <c r="F2034" s="15"/>
      <c r="G2034" s="15"/>
      <c r="H2034" s="58" t="str">
        <f t="array" ref="H2034">IF(ISERROR(INDEX(גיליון3!$U$14:$X$28,MATCH('דיווח פרטני'!G2034,גיליון3!$T$14:$T$28,0),MATCH('דיווח פרטני'!C2034,גיליון3!$U$13:$X$13,0)))," ",INDEX(גיליון3!$U$14:$X$28,MATCH('דיווח פרטני'!G2034,גיליון3!$T$14:$T$28,0),MATCH('דיווח פרטני'!C2034,גיליון3!$U$13:$X$13,0)))</f>
        <v xml:space="preserve"> </v>
      </c>
      <c r="I2034" s="15"/>
      <c r="J2034" s="15"/>
    </row>
    <row r="2035" spans="1:10" ht="18" customHeight="1" thickBot="1" x14ac:dyDescent="0.35">
      <c r="A2035" s="15"/>
      <c r="B2035" s="15"/>
      <c r="C2035" s="15"/>
      <c r="D2035" s="15"/>
      <c r="E2035" s="727"/>
      <c r="F2035" s="15"/>
      <c r="G2035" s="15"/>
      <c r="H2035" s="58" t="str">
        <f t="array" ref="H2035">IF(ISERROR(INDEX(גיליון3!$U$14:$X$28,MATCH('דיווח פרטני'!G2035,גיליון3!$T$14:$T$28,0),MATCH('דיווח פרטני'!C2035,גיליון3!$U$13:$X$13,0)))," ",INDEX(גיליון3!$U$14:$X$28,MATCH('דיווח פרטני'!G2035,גיליון3!$T$14:$T$28,0),MATCH('דיווח פרטני'!C2035,גיליון3!$U$13:$X$13,0)))</f>
        <v xml:space="preserve"> </v>
      </c>
      <c r="I2035" s="15"/>
      <c r="J2035" s="15"/>
    </row>
    <row r="2036" spans="1:10" ht="18" customHeight="1" thickBot="1" x14ac:dyDescent="0.35">
      <c r="A2036" s="15"/>
      <c r="B2036" s="15"/>
      <c r="C2036" s="15"/>
      <c r="D2036" s="15"/>
      <c r="E2036" s="727"/>
      <c r="F2036" s="15"/>
      <c r="G2036" s="15"/>
      <c r="H2036" s="58" t="str">
        <f t="array" ref="H2036">IF(ISERROR(INDEX(גיליון3!$U$14:$X$28,MATCH('דיווח פרטני'!G2036,גיליון3!$T$14:$T$28,0),MATCH('דיווח פרטני'!C2036,גיליון3!$U$13:$X$13,0)))," ",INDEX(גיליון3!$U$14:$X$28,MATCH('דיווח פרטני'!G2036,גיליון3!$T$14:$T$28,0),MATCH('דיווח פרטני'!C2036,גיליון3!$U$13:$X$13,0)))</f>
        <v xml:space="preserve"> </v>
      </c>
      <c r="I2036" s="15"/>
      <c r="J2036" s="15"/>
    </row>
    <row r="2037" spans="1:10" ht="18" customHeight="1" thickBot="1" x14ac:dyDescent="0.35">
      <c r="A2037" s="15"/>
      <c r="B2037" s="15"/>
      <c r="C2037" s="15"/>
      <c r="D2037" s="15"/>
      <c r="E2037" s="727"/>
      <c r="F2037" s="15"/>
      <c r="G2037" s="15"/>
      <c r="H2037" s="58" t="str">
        <f t="array" ref="H2037">IF(ISERROR(INDEX(גיליון3!$U$14:$X$28,MATCH('דיווח פרטני'!G2037,גיליון3!$T$14:$T$28,0),MATCH('דיווח פרטני'!C2037,גיליון3!$U$13:$X$13,0)))," ",INDEX(גיליון3!$U$14:$X$28,MATCH('דיווח פרטני'!G2037,גיליון3!$T$14:$T$28,0),MATCH('דיווח פרטני'!C2037,גיליון3!$U$13:$X$13,0)))</f>
        <v xml:space="preserve"> </v>
      </c>
      <c r="I2037" s="15"/>
      <c r="J2037" s="15"/>
    </row>
    <row r="2038" spans="1:10" ht="18" customHeight="1" thickBot="1" x14ac:dyDescent="0.35">
      <c r="A2038" s="15"/>
      <c r="B2038" s="15"/>
      <c r="C2038" s="15"/>
      <c r="D2038" s="15"/>
      <c r="E2038" s="727"/>
      <c r="F2038" s="15"/>
      <c r="G2038" s="15"/>
      <c r="H2038" s="58" t="str">
        <f t="array" ref="H2038">IF(ISERROR(INDEX(גיליון3!$U$14:$X$28,MATCH('דיווח פרטני'!G2038,גיליון3!$T$14:$T$28,0),MATCH('דיווח פרטני'!C2038,גיליון3!$U$13:$X$13,0)))," ",INDEX(גיליון3!$U$14:$X$28,MATCH('דיווח פרטני'!G2038,גיליון3!$T$14:$T$28,0),MATCH('דיווח פרטני'!C2038,גיליון3!$U$13:$X$13,0)))</f>
        <v xml:space="preserve"> </v>
      </c>
      <c r="I2038" s="15"/>
      <c r="J2038" s="15"/>
    </row>
    <row r="2039" spans="1:10" ht="18" customHeight="1" thickBot="1" x14ac:dyDescent="0.35">
      <c r="A2039" s="15"/>
      <c r="B2039" s="15"/>
      <c r="C2039" s="15"/>
      <c r="D2039" s="15"/>
      <c r="E2039" s="727"/>
      <c r="F2039" s="15"/>
      <c r="G2039" s="15"/>
      <c r="H2039" s="58" t="str">
        <f t="array" ref="H2039">IF(ISERROR(INDEX(גיליון3!$U$14:$X$28,MATCH('דיווח פרטני'!G2039,גיליון3!$T$14:$T$28,0),MATCH('דיווח פרטני'!C2039,גיליון3!$U$13:$X$13,0)))," ",INDEX(גיליון3!$U$14:$X$28,MATCH('דיווח פרטני'!G2039,גיליון3!$T$14:$T$28,0),MATCH('דיווח פרטני'!C2039,גיליון3!$U$13:$X$13,0)))</f>
        <v xml:space="preserve"> </v>
      </c>
      <c r="I2039" s="15"/>
      <c r="J2039" s="15"/>
    </row>
    <row r="2040" spans="1:10" ht="18" customHeight="1" thickBot="1" x14ac:dyDescent="0.35">
      <c r="A2040" s="15"/>
      <c r="B2040" s="15"/>
      <c r="C2040" s="15"/>
      <c r="D2040" s="15"/>
      <c r="E2040" s="727"/>
      <c r="F2040" s="15"/>
      <c r="G2040" s="15"/>
      <c r="H2040" s="58" t="str">
        <f t="array" ref="H2040">IF(ISERROR(INDEX(גיליון3!$U$14:$X$28,MATCH('דיווח פרטני'!G2040,גיליון3!$T$14:$T$28,0),MATCH('דיווח פרטני'!C2040,גיליון3!$U$13:$X$13,0)))," ",INDEX(גיליון3!$U$14:$X$28,MATCH('דיווח פרטני'!G2040,גיליון3!$T$14:$T$28,0),MATCH('דיווח פרטני'!C2040,גיליון3!$U$13:$X$13,0)))</f>
        <v xml:space="preserve"> </v>
      </c>
      <c r="I2040" s="15"/>
      <c r="J2040" s="15"/>
    </row>
    <row r="2041" spans="1:10" ht="18" customHeight="1" thickBot="1" x14ac:dyDescent="0.35">
      <c r="A2041" s="15"/>
      <c r="B2041" s="15"/>
      <c r="C2041" s="15"/>
      <c r="D2041" s="15"/>
      <c r="E2041" s="727"/>
      <c r="F2041" s="15"/>
      <c r="G2041" s="15"/>
      <c r="H2041" s="58" t="str">
        <f t="array" ref="H2041">IF(ISERROR(INDEX(גיליון3!$U$14:$X$28,MATCH('דיווח פרטני'!G2041,גיליון3!$T$14:$T$28,0),MATCH('דיווח פרטני'!C2041,גיליון3!$U$13:$X$13,0)))," ",INDEX(גיליון3!$U$14:$X$28,MATCH('דיווח פרטני'!G2041,גיליון3!$T$14:$T$28,0),MATCH('דיווח פרטני'!C2041,גיליון3!$U$13:$X$13,0)))</f>
        <v xml:space="preserve"> </v>
      </c>
      <c r="I2041" s="15"/>
      <c r="J2041" s="15"/>
    </row>
    <row r="2042" spans="1:10" ht="18" customHeight="1" thickBot="1" x14ac:dyDescent="0.35">
      <c r="A2042" s="15"/>
      <c r="B2042" s="15"/>
      <c r="C2042" s="15"/>
      <c r="D2042" s="15"/>
      <c r="E2042" s="727"/>
      <c r="F2042" s="15"/>
      <c r="G2042" s="15"/>
      <c r="H2042" s="58" t="str">
        <f t="array" ref="H2042">IF(ISERROR(INDEX(גיליון3!$U$14:$X$28,MATCH('דיווח פרטני'!G2042,גיליון3!$T$14:$T$28,0),MATCH('דיווח פרטני'!C2042,גיליון3!$U$13:$X$13,0)))," ",INDEX(גיליון3!$U$14:$X$28,MATCH('דיווח פרטני'!G2042,גיליון3!$T$14:$T$28,0),MATCH('דיווח פרטני'!C2042,גיליון3!$U$13:$X$13,0)))</f>
        <v xml:space="preserve"> </v>
      </c>
      <c r="I2042" s="15"/>
      <c r="J2042" s="15"/>
    </row>
    <row r="2043" spans="1:10" ht="18" customHeight="1" thickBot="1" x14ac:dyDescent="0.35">
      <c r="A2043" s="15"/>
      <c r="B2043" s="15"/>
      <c r="C2043" s="15"/>
      <c r="D2043" s="15"/>
      <c r="E2043" s="727"/>
      <c r="F2043" s="15"/>
      <c r="G2043" s="15"/>
      <c r="H2043" s="58" t="str">
        <f t="array" ref="H2043">IF(ISERROR(INDEX(גיליון3!$U$14:$X$28,MATCH('דיווח פרטני'!G2043,גיליון3!$T$14:$T$28,0),MATCH('דיווח פרטני'!C2043,גיליון3!$U$13:$X$13,0)))," ",INDEX(גיליון3!$U$14:$X$28,MATCH('דיווח פרטני'!G2043,גיליון3!$T$14:$T$28,0),MATCH('דיווח פרטני'!C2043,גיליון3!$U$13:$X$13,0)))</f>
        <v xml:space="preserve"> </v>
      </c>
      <c r="I2043" s="15"/>
      <c r="J2043" s="15"/>
    </row>
    <row r="2044" spans="1:10" ht="18" customHeight="1" thickBot="1" x14ac:dyDescent="0.35">
      <c r="A2044" s="15"/>
      <c r="B2044" s="15"/>
      <c r="C2044" s="15"/>
      <c r="D2044" s="15"/>
      <c r="E2044" s="727"/>
      <c r="F2044" s="15"/>
      <c r="G2044" s="15"/>
      <c r="H2044" s="58" t="str">
        <f t="array" ref="H2044">IF(ISERROR(INDEX(גיליון3!$U$14:$X$28,MATCH('דיווח פרטני'!G2044,גיליון3!$T$14:$T$28,0),MATCH('דיווח פרטני'!C2044,גיליון3!$U$13:$X$13,0)))," ",INDEX(גיליון3!$U$14:$X$28,MATCH('דיווח פרטני'!G2044,גיליון3!$T$14:$T$28,0),MATCH('דיווח פרטני'!C2044,גיליון3!$U$13:$X$13,0)))</f>
        <v xml:space="preserve"> </v>
      </c>
      <c r="I2044" s="15"/>
      <c r="J2044" s="15"/>
    </row>
    <row r="2045" spans="1:10" ht="18" customHeight="1" thickBot="1" x14ac:dyDescent="0.35">
      <c r="A2045" s="15"/>
      <c r="B2045" s="15"/>
      <c r="C2045" s="15"/>
      <c r="D2045" s="15"/>
      <c r="E2045" s="727"/>
      <c r="F2045" s="15"/>
      <c r="G2045" s="15"/>
      <c r="H2045" s="58" t="str">
        <f t="array" ref="H2045">IF(ISERROR(INDEX(גיליון3!$U$14:$X$28,MATCH('דיווח פרטני'!G2045,גיליון3!$T$14:$T$28,0),MATCH('דיווח פרטני'!C2045,גיליון3!$U$13:$X$13,0)))," ",INDEX(גיליון3!$U$14:$X$28,MATCH('דיווח פרטני'!G2045,גיליון3!$T$14:$T$28,0),MATCH('דיווח פרטני'!C2045,גיליון3!$U$13:$X$13,0)))</f>
        <v xml:space="preserve"> </v>
      </c>
      <c r="I2045" s="15"/>
      <c r="J2045" s="15"/>
    </row>
    <row r="2046" spans="1:10" ht="18" customHeight="1" thickBot="1" x14ac:dyDescent="0.35">
      <c r="A2046" s="15"/>
      <c r="B2046" s="15"/>
      <c r="C2046" s="15"/>
      <c r="D2046" s="15"/>
      <c r="E2046" s="727"/>
      <c r="F2046" s="15"/>
      <c r="G2046" s="15"/>
      <c r="H2046" s="58" t="str">
        <f t="array" ref="H2046">IF(ISERROR(INDEX(גיליון3!$U$14:$X$28,MATCH('דיווח פרטני'!G2046,גיליון3!$T$14:$T$28,0),MATCH('דיווח פרטני'!C2046,גיליון3!$U$13:$X$13,0)))," ",INDEX(גיליון3!$U$14:$X$28,MATCH('דיווח פרטני'!G2046,גיליון3!$T$14:$T$28,0),MATCH('דיווח פרטני'!C2046,גיליון3!$U$13:$X$13,0)))</f>
        <v xml:space="preserve"> </v>
      </c>
      <c r="I2046" s="15"/>
      <c r="J2046" s="15"/>
    </row>
    <row r="2047" spans="1:10" ht="18" customHeight="1" thickBot="1" x14ac:dyDescent="0.35">
      <c r="A2047" s="15"/>
      <c r="B2047" s="15"/>
      <c r="C2047" s="15"/>
      <c r="D2047" s="15"/>
      <c r="E2047" s="727"/>
      <c r="F2047" s="15"/>
      <c r="G2047" s="15"/>
      <c r="H2047" s="58" t="str">
        <f t="array" ref="H2047">IF(ISERROR(INDEX(גיליון3!$U$14:$X$28,MATCH('דיווח פרטני'!G2047,גיליון3!$T$14:$T$28,0),MATCH('דיווח פרטני'!C2047,גיליון3!$U$13:$X$13,0)))," ",INDEX(גיליון3!$U$14:$X$28,MATCH('דיווח פרטני'!G2047,גיליון3!$T$14:$T$28,0),MATCH('דיווח פרטני'!C2047,גיליון3!$U$13:$X$13,0)))</f>
        <v xml:space="preserve"> </v>
      </c>
      <c r="I2047" s="15"/>
      <c r="J2047" s="15"/>
    </row>
    <row r="2048" spans="1:10" ht="18" customHeight="1" thickBot="1" x14ac:dyDescent="0.35">
      <c r="A2048" s="15"/>
      <c r="B2048" s="15"/>
      <c r="C2048" s="15"/>
      <c r="D2048" s="15"/>
      <c r="E2048" s="727"/>
      <c r="F2048" s="15"/>
      <c r="G2048" s="15"/>
      <c r="H2048" s="58" t="str">
        <f t="array" ref="H2048">IF(ISERROR(INDEX(גיליון3!$U$14:$X$28,MATCH('דיווח פרטני'!G2048,גיליון3!$T$14:$T$28,0),MATCH('דיווח פרטני'!C2048,גיליון3!$U$13:$X$13,0)))," ",INDEX(גיליון3!$U$14:$X$28,MATCH('דיווח פרטני'!G2048,גיליון3!$T$14:$T$28,0),MATCH('דיווח פרטני'!C2048,גיליון3!$U$13:$X$13,0)))</f>
        <v xml:space="preserve"> </v>
      </c>
      <c r="I2048" s="15"/>
      <c r="J2048" s="15"/>
    </row>
    <row r="2049" spans="1:10" ht="18" customHeight="1" thickBot="1" x14ac:dyDescent="0.35">
      <c r="A2049" s="15"/>
      <c r="B2049" s="15"/>
      <c r="C2049" s="15"/>
      <c r="D2049" s="15"/>
      <c r="E2049" s="727"/>
      <c r="F2049" s="15"/>
      <c r="G2049" s="15"/>
      <c r="H2049" s="58" t="str">
        <f t="array" ref="H2049">IF(ISERROR(INDEX(גיליון3!$U$14:$X$28,MATCH('דיווח פרטני'!G2049,גיליון3!$T$14:$T$28,0),MATCH('דיווח פרטני'!C2049,גיליון3!$U$13:$X$13,0)))," ",INDEX(גיליון3!$U$14:$X$28,MATCH('דיווח פרטני'!G2049,גיליון3!$T$14:$T$28,0),MATCH('דיווח פרטני'!C2049,גיליון3!$U$13:$X$13,0)))</f>
        <v xml:space="preserve"> </v>
      </c>
      <c r="I2049" s="15"/>
      <c r="J2049" s="15"/>
    </row>
    <row r="2050" spans="1:10" ht="18" customHeight="1" thickBot="1" x14ac:dyDescent="0.35">
      <c r="A2050" s="15"/>
      <c r="B2050" s="15"/>
      <c r="C2050" s="15"/>
      <c r="D2050" s="15"/>
      <c r="E2050" s="727"/>
      <c r="F2050" s="15"/>
      <c r="G2050" s="15"/>
      <c r="H2050" s="58" t="str">
        <f t="array" ref="H2050">IF(ISERROR(INDEX(גיליון3!$U$14:$X$28,MATCH('דיווח פרטני'!G2050,גיליון3!$T$14:$T$28,0),MATCH('דיווח פרטני'!C2050,גיליון3!$U$13:$X$13,0)))," ",INDEX(גיליון3!$U$14:$X$28,MATCH('דיווח פרטני'!G2050,גיליון3!$T$14:$T$28,0),MATCH('דיווח פרטני'!C2050,גיליון3!$U$13:$X$13,0)))</f>
        <v xml:space="preserve"> </v>
      </c>
      <c r="I2050" s="15"/>
      <c r="J2050" s="15"/>
    </row>
    <row r="2051" spans="1:10" ht="18" customHeight="1" thickBot="1" x14ac:dyDescent="0.35">
      <c r="A2051" s="15"/>
      <c r="B2051" s="15"/>
      <c r="C2051" s="15"/>
      <c r="D2051" s="15"/>
      <c r="E2051" s="727"/>
      <c r="F2051" s="15"/>
      <c r="G2051" s="15"/>
      <c r="H2051" s="58" t="str">
        <f t="array" ref="H2051">IF(ISERROR(INDEX(גיליון3!$U$14:$X$28,MATCH('דיווח פרטני'!G2051,גיליון3!$T$14:$T$28,0),MATCH('דיווח פרטני'!C2051,גיליון3!$U$13:$X$13,0)))," ",INDEX(גיליון3!$U$14:$X$28,MATCH('דיווח פרטני'!G2051,גיליון3!$T$14:$T$28,0),MATCH('דיווח פרטני'!C2051,גיליון3!$U$13:$X$13,0)))</f>
        <v xml:space="preserve"> </v>
      </c>
      <c r="I2051" s="15"/>
      <c r="J2051" s="15"/>
    </row>
    <row r="2052" spans="1:10" ht="18" customHeight="1" thickBot="1" x14ac:dyDescent="0.35">
      <c r="A2052" s="15"/>
      <c r="B2052" s="15"/>
      <c r="C2052" s="15"/>
      <c r="D2052" s="15"/>
      <c r="E2052" s="727"/>
      <c r="F2052" s="15"/>
      <c r="G2052" s="15"/>
      <c r="H2052" s="58" t="str">
        <f t="array" ref="H2052">IF(ISERROR(INDEX(גיליון3!$U$14:$X$28,MATCH('דיווח פרטני'!G2052,גיליון3!$T$14:$T$28,0),MATCH('דיווח פרטני'!C2052,גיליון3!$U$13:$X$13,0)))," ",INDEX(גיליון3!$U$14:$X$28,MATCH('דיווח פרטני'!G2052,גיליון3!$T$14:$T$28,0),MATCH('דיווח פרטני'!C2052,גיליון3!$U$13:$X$13,0)))</f>
        <v xml:space="preserve"> </v>
      </c>
      <c r="I2052" s="15"/>
      <c r="J2052" s="15"/>
    </row>
    <row r="2053" spans="1:10" ht="18" customHeight="1" thickBot="1" x14ac:dyDescent="0.35">
      <c r="A2053" s="15"/>
      <c r="B2053" s="15"/>
      <c r="C2053" s="15"/>
      <c r="D2053" s="15"/>
      <c r="E2053" s="727"/>
      <c r="F2053" s="15"/>
      <c r="G2053" s="15"/>
      <c r="H2053" s="58" t="str">
        <f t="array" ref="H2053">IF(ISERROR(INDEX(גיליון3!$U$14:$X$28,MATCH('דיווח פרטני'!G2053,גיליון3!$T$14:$T$28,0),MATCH('דיווח פרטני'!C2053,גיליון3!$U$13:$X$13,0)))," ",INDEX(גיליון3!$U$14:$X$28,MATCH('דיווח פרטני'!G2053,גיליון3!$T$14:$T$28,0),MATCH('דיווח פרטני'!C2053,גיליון3!$U$13:$X$13,0)))</f>
        <v xml:space="preserve"> </v>
      </c>
      <c r="I2053" s="15"/>
      <c r="J2053" s="15"/>
    </row>
    <row r="2054" spans="1:10" ht="18" customHeight="1" thickBot="1" x14ac:dyDescent="0.35">
      <c r="A2054" s="15"/>
      <c r="B2054" s="15"/>
      <c r="C2054" s="15"/>
      <c r="D2054" s="15"/>
      <c r="E2054" s="727"/>
      <c r="F2054" s="15"/>
      <c r="G2054" s="15"/>
      <c r="H2054" s="58" t="str">
        <f t="array" ref="H2054">IF(ISERROR(INDEX(גיליון3!$U$14:$X$28,MATCH('דיווח פרטני'!G2054,גיליון3!$T$14:$T$28,0),MATCH('דיווח פרטני'!C2054,גיליון3!$U$13:$X$13,0)))," ",INDEX(גיליון3!$U$14:$X$28,MATCH('דיווח פרטני'!G2054,גיליון3!$T$14:$T$28,0),MATCH('דיווח פרטני'!C2054,גיליון3!$U$13:$X$13,0)))</f>
        <v xml:space="preserve"> </v>
      </c>
      <c r="I2054" s="15"/>
      <c r="J2054" s="15"/>
    </row>
    <row r="2055" spans="1:10" ht="18" customHeight="1" thickBot="1" x14ac:dyDescent="0.35">
      <c r="A2055" s="15"/>
      <c r="B2055" s="15"/>
      <c r="C2055" s="15"/>
      <c r="D2055" s="15"/>
      <c r="E2055" s="727"/>
      <c r="F2055" s="15"/>
      <c r="G2055" s="15"/>
      <c r="H2055" s="58" t="str">
        <f t="array" ref="H2055">IF(ISERROR(INDEX(גיליון3!$U$14:$X$28,MATCH('דיווח פרטני'!G2055,גיליון3!$T$14:$T$28,0),MATCH('דיווח פרטני'!C2055,גיליון3!$U$13:$X$13,0)))," ",INDEX(גיליון3!$U$14:$X$28,MATCH('דיווח פרטני'!G2055,גיליון3!$T$14:$T$28,0),MATCH('דיווח פרטני'!C2055,גיליון3!$U$13:$X$13,0)))</f>
        <v xml:space="preserve"> </v>
      </c>
      <c r="I2055" s="15"/>
      <c r="J2055" s="15"/>
    </row>
    <row r="2056" spans="1:10" ht="18" customHeight="1" thickBot="1" x14ac:dyDescent="0.35">
      <c r="A2056" s="15"/>
      <c r="B2056" s="15"/>
      <c r="C2056" s="15"/>
      <c r="D2056" s="15"/>
      <c r="E2056" s="727"/>
      <c r="F2056" s="15"/>
      <c r="G2056" s="15"/>
      <c r="H2056" s="58" t="str">
        <f t="array" ref="H2056">IF(ISERROR(INDEX(גיליון3!$U$14:$X$28,MATCH('דיווח פרטני'!G2056,גיליון3!$T$14:$T$28,0),MATCH('דיווח פרטני'!C2056,גיליון3!$U$13:$X$13,0)))," ",INDEX(גיליון3!$U$14:$X$28,MATCH('דיווח פרטני'!G2056,גיליון3!$T$14:$T$28,0),MATCH('דיווח פרטני'!C2056,גיליון3!$U$13:$X$13,0)))</f>
        <v xml:space="preserve"> </v>
      </c>
      <c r="I2056" s="15"/>
      <c r="J2056" s="15"/>
    </row>
    <row r="2057" spans="1:10" ht="18" customHeight="1" thickBot="1" x14ac:dyDescent="0.35">
      <c r="A2057" s="15"/>
      <c r="B2057" s="15"/>
      <c r="C2057" s="15"/>
      <c r="D2057" s="15"/>
      <c r="E2057" s="727"/>
      <c r="F2057" s="15"/>
      <c r="G2057" s="15"/>
      <c r="H2057" s="58" t="str">
        <f t="array" ref="H2057">IF(ISERROR(INDEX(גיליון3!$U$14:$X$28,MATCH('דיווח פרטני'!G2057,גיליון3!$T$14:$T$28,0),MATCH('דיווח פרטני'!C2057,גיליון3!$U$13:$X$13,0)))," ",INDEX(גיליון3!$U$14:$X$28,MATCH('דיווח פרטני'!G2057,גיליון3!$T$14:$T$28,0),MATCH('דיווח פרטני'!C2057,גיליון3!$U$13:$X$13,0)))</f>
        <v xml:space="preserve"> </v>
      </c>
      <c r="I2057" s="15"/>
      <c r="J2057" s="15"/>
    </row>
    <row r="2058" spans="1:10" ht="18" customHeight="1" thickBot="1" x14ac:dyDescent="0.35">
      <c r="A2058" s="15"/>
      <c r="B2058" s="15"/>
      <c r="C2058" s="15"/>
      <c r="D2058" s="15"/>
      <c r="E2058" s="727"/>
      <c r="F2058" s="15"/>
      <c r="G2058" s="15"/>
      <c r="H2058" s="58" t="str">
        <f t="array" ref="H2058">IF(ISERROR(INDEX(גיליון3!$U$14:$X$28,MATCH('דיווח פרטני'!G2058,גיליון3!$T$14:$T$28,0),MATCH('דיווח פרטני'!C2058,גיליון3!$U$13:$X$13,0)))," ",INDEX(גיליון3!$U$14:$X$28,MATCH('דיווח פרטני'!G2058,גיליון3!$T$14:$T$28,0),MATCH('דיווח פרטני'!C2058,גיליון3!$U$13:$X$13,0)))</f>
        <v xml:space="preserve"> </v>
      </c>
      <c r="I2058" s="15"/>
      <c r="J2058" s="15"/>
    </row>
    <row r="2059" spans="1:10" ht="18" customHeight="1" thickBot="1" x14ac:dyDescent="0.35">
      <c r="A2059" s="15"/>
      <c r="B2059" s="15"/>
      <c r="C2059" s="15"/>
      <c r="D2059" s="15"/>
      <c r="E2059" s="727"/>
      <c r="F2059" s="15"/>
      <c r="G2059" s="15"/>
      <c r="H2059" s="58" t="str">
        <f t="array" ref="H2059">IF(ISERROR(INDEX(גיליון3!$U$14:$X$28,MATCH('דיווח פרטני'!G2059,גיליון3!$T$14:$T$28,0),MATCH('דיווח פרטני'!C2059,גיליון3!$U$13:$X$13,0)))," ",INDEX(גיליון3!$U$14:$X$28,MATCH('דיווח פרטני'!G2059,גיליון3!$T$14:$T$28,0),MATCH('דיווח פרטני'!C2059,גיליון3!$U$13:$X$13,0)))</f>
        <v xml:space="preserve"> </v>
      </c>
      <c r="I2059" s="15"/>
      <c r="J2059" s="15"/>
    </row>
    <row r="2060" spans="1:10" ht="18" customHeight="1" thickBot="1" x14ac:dyDescent="0.35">
      <c r="A2060" s="15"/>
      <c r="B2060" s="15"/>
      <c r="C2060" s="15"/>
      <c r="D2060" s="15"/>
      <c r="E2060" s="727"/>
      <c r="F2060" s="15"/>
      <c r="G2060" s="15"/>
      <c r="H2060" s="58" t="str">
        <f t="array" ref="H2060">IF(ISERROR(INDEX(גיליון3!$U$14:$X$28,MATCH('דיווח פרטני'!G2060,גיליון3!$T$14:$T$28,0),MATCH('דיווח פרטני'!C2060,גיליון3!$U$13:$X$13,0)))," ",INDEX(גיליון3!$U$14:$X$28,MATCH('דיווח פרטני'!G2060,גיליון3!$T$14:$T$28,0),MATCH('דיווח פרטני'!C2060,גיליון3!$U$13:$X$13,0)))</f>
        <v xml:space="preserve"> </v>
      </c>
      <c r="I2060" s="15"/>
      <c r="J2060" s="15"/>
    </row>
    <row r="2061" spans="1:10" ht="18" customHeight="1" thickBot="1" x14ac:dyDescent="0.35">
      <c r="A2061" s="15"/>
      <c r="B2061" s="15"/>
      <c r="C2061" s="15"/>
      <c r="D2061" s="15"/>
      <c r="E2061" s="727"/>
      <c r="F2061" s="15"/>
      <c r="G2061" s="15"/>
      <c r="H2061" s="58" t="str">
        <f t="array" ref="H2061">IF(ISERROR(INDEX(גיליון3!$U$14:$X$28,MATCH('דיווח פרטני'!G2061,גיליון3!$T$14:$T$28,0),MATCH('דיווח פרטני'!C2061,גיליון3!$U$13:$X$13,0)))," ",INDEX(גיליון3!$U$14:$X$28,MATCH('דיווח פרטני'!G2061,גיליון3!$T$14:$T$28,0),MATCH('דיווח פרטני'!C2061,גיליון3!$U$13:$X$13,0)))</f>
        <v xml:space="preserve"> </v>
      </c>
      <c r="I2061" s="15"/>
      <c r="J2061" s="15"/>
    </row>
    <row r="2062" spans="1:10" ht="18" customHeight="1" thickBot="1" x14ac:dyDescent="0.35">
      <c r="A2062" s="15"/>
      <c r="B2062" s="15"/>
      <c r="C2062" s="15"/>
      <c r="D2062" s="15"/>
      <c r="E2062" s="727"/>
      <c r="F2062" s="15"/>
      <c r="G2062" s="15"/>
      <c r="H2062" s="58" t="str">
        <f t="array" ref="H2062">IF(ISERROR(INDEX(גיליון3!$U$14:$X$28,MATCH('דיווח פרטני'!G2062,גיליון3!$T$14:$T$28,0),MATCH('דיווח פרטני'!C2062,גיליון3!$U$13:$X$13,0)))," ",INDEX(גיליון3!$U$14:$X$28,MATCH('דיווח פרטני'!G2062,גיליון3!$T$14:$T$28,0),MATCH('דיווח פרטני'!C2062,גיליון3!$U$13:$X$13,0)))</f>
        <v xml:space="preserve"> </v>
      </c>
      <c r="I2062" s="15"/>
      <c r="J2062" s="15"/>
    </row>
    <row r="2063" spans="1:10" ht="18" customHeight="1" thickBot="1" x14ac:dyDescent="0.35">
      <c r="A2063" s="15"/>
      <c r="B2063" s="15"/>
      <c r="C2063" s="15"/>
      <c r="D2063" s="15"/>
      <c r="E2063" s="727"/>
      <c r="F2063" s="15"/>
      <c r="G2063" s="15"/>
      <c r="H2063" s="58" t="str">
        <f t="array" ref="H2063">IF(ISERROR(INDEX(גיליון3!$U$14:$X$28,MATCH('דיווח פרטני'!G2063,גיליון3!$T$14:$T$28,0),MATCH('דיווח פרטני'!C2063,גיליון3!$U$13:$X$13,0)))," ",INDEX(גיליון3!$U$14:$X$28,MATCH('דיווח פרטני'!G2063,גיליון3!$T$14:$T$28,0),MATCH('דיווח פרטני'!C2063,גיליון3!$U$13:$X$13,0)))</f>
        <v xml:space="preserve"> </v>
      </c>
      <c r="I2063" s="15"/>
      <c r="J2063" s="15"/>
    </row>
    <row r="2064" spans="1:10" ht="18" customHeight="1" thickBot="1" x14ac:dyDescent="0.35">
      <c r="A2064" s="15"/>
      <c r="B2064" s="15"/>
      <c r="C2064" s="15"/>
      <c r="D2064" s="15"/>
      <c r="E2064" s="727"/>
      <c r="F2064" s="15"/>
      <c r="G2064" s="15"/>
      <c r="H2064" s="58" t="str">
        <f t="array" ref="H2064">IF(ISERROR(INDEX(גיליון3!$U$14:$X$28,MATCH('דיווח פרטני'!G2064,גיליון3!$T$14:$T$28,0),MATCH('דיווח פרטני'!C2064,גיליון3!$U$13:$X$13,0)))," ",INDEX(גיליון3!$U$14:$X$28,MATCH('דיווח פרטני'!G2064,גיליון3!$T$14:$T$28,0),MATCH('דיווח פרטני'!C2064,גיליון3!$U$13:$X$13,0)))</f>
        <v xml:space="preserve"> </v>
      </c>
      <c r="I2064" s="15"/>
      <c r="J2064" s="15"/>
    </row>
    <row r="2065" spans="1:10" ht="18" customHeight="1" thickBot="1" x14ac:dyDescent="0.35">
      <c r="A2065" s="15"/>
      <c r="B2065" s="15"/>
      <c r="C2065" s="15"/>
      <c r="D2065" s="15"/>
      <c r="E2065" s="727"/>
      <c r="F2065" s="15"/>
      <c r="G2065" s="15"/>
      <c r="H2065" s="58" t="str">
        <f t="array" ref="H2065">IF(ISERROR(INDEX(גיליון3!$U$14:$X$28,MATCH('דיווח פרטני'!G2065,גיליון3!$T$14:$T$28,0),MATCH('דיווח פרטני'!C2065,גיליון3!$U$13:$X$13,0)))," ",INDEX(גיליון3!$U$14:$X$28,MATCH('דיווח פרטני'!G2065,גיליון3!$T$14:$T$28,0),MATCH('דיווח פרטני'!C2065,גיליון3!$U$13:$X$13,0)))</f>
        <v xml:space="preserve"> </v>
      </c>
      <c r="I2065" s="15"/>
      <c r="J2065" s="15"/>
    </row>
    <row r="2066" spans="1:10" ht="18" customHeight="1" thickBot="1" x14ac:dyDescent="0.35">
      <c r="A2066" s="15"/>
      <c r="B2066" s="15"/>
      <c r="C2066" s="15"/>
      <c r="D2066" s="15"/>
      <c r="E2066" s="727"/>
      <c r="F2066" s="15"/>
      <c r="G2066" s="15"/>
      <c r="H2066" s="58" t="str">
        <f t="array" ref="H2066">IF(ISERROR(INDEX(גיליון3!$U$14:$X$28,MATCH('דיווח פרטני'!G2066,גיליון3!$T$14:$T$28,0),MATCH('דיווח פרטני'!C2066,גיליון3!$U$13:$X$13,0)))," ",INDEX(גיליון3!$U$14:$X$28,MATCH('דיווח פרטני'!G2066,גיליון3!$T$14:$T$28,0),MATCH('דיווח פרטני'!C2066,גיליון3!$U$13:$X$13,0)))</f>
        <v xml:space="preserve"> </v>
      </c>
      <c r="I2066" s="15"/>
      <c r="J2066" s="15"/>
    </row>
    <row r="2067" spans="1:10" ht="18" customHeight="1" thickBot="1" x14ac:dyDescent="0.35">
      <c r="A2067" s="15"/>
      <c r="B2067" s="15"/>
      <c r="C2067" s="15"/>
      <c r="D2067" s="15"/>
      <c r="E2067" s="727"/>
      <c r="F2067" s="15"/>
      <c r="G2067" s="15"/>
      <c r="H2067" s="58" t="str">
        <f t="array" ref="H2067">IF(ISERROR(INDEX(גיליון3!$U$14:$X$28,MATCH('דיווח פרטני'!G2067,גיליון3!$T$14:$T$28,0),MATCH('דיווח פרטני'!C2067,גיליון3!$U$13:$X$13,0)))," ",INDEX(גיליון3!$U$14:$X$28,MATCH('דיווח פרטני'!G2067,גיליון3!$T$14:$T$28,0),MATCH('דיווח פרטני'!C2067,גיליון3!$U$13:$X$13,0)))</f>
        <v xml:space="preserve"> </v>
      </c>
      <c r="I2067" s="15"/>
      <c r="J2067" s="15"/>
    </row>
    <row r="2068" spans="1:10" ht="18" customHeight="1" thickBot="1" x14ac:dyDescent="0.35">
      <c r="A2068" s="15"/>
      <c r="B2068" s="15"/>
      <c r="C2068" s="15"/>
      <c r="D2068" s="15"/>
      <c r="E2068" s="727"/>
      <c r="F2068" s="15"/>
      <c r="G2068" s="15"/>
      <c r="H2068" s="58" t="str">
        <f t="array" ref="H2068">IF(ISERROR(INDEX(גיליון3!$U$14:$X$28,MATCH('דיווח פרטני'!G2068,גיליון3!$T$14:$T$28,0),MATCH('דיווח פרטני'!C2068,גיליון3!$U$13:$X$13,0)))," ",INDEX(גיליון3!$U$14:$X$28,MATCH('דיווח פרטני'!G2068,גיליון3!$T$14:$T$28,0),MATCH('דיווח פרטני'!C2068,גיליון3!$U$13:$X$13,0)))</f>
        <v xml:space="preserve"> </v>
      </c>
      <c r="I2068" s="15"/>
      <c r="J2068" s="15"/>
    </row>
    <row r="2069" spans="1:10" ht="18" customHeight="1" thickBot="1" x14ac:dyDescent="0.35">
      <c r="A2069" s="15"/>
      <c r="B2069" s="15"/>
      <c r="C2069" s="15"/>
      <c r="D2069" s="15"/>
      <c r="E2069" s="727"/>
      <c r="F2069" s="15"/>
      <c r="G2069" s="15"/>
      <c r="H2069" s="58" t="str">
        <f t="array" ref="H2069">IF(ISERROR(INDEX(גיליון3!$U$14:$X$28,MATCH('דיווח פרטני'!G2069,גיליון3!$T$14:$T$28,0),MATCH('דיווח פרטני'!C2069,גיליון3!$U$13:$X$13,0)))," ",INDEX(גיליון3!$U$14:$X$28,MATCH('דיווח פרטני'!G2069,גיליון3!$T$14:$T$28,0),MATCH('דיווח פרטני'!C2069,גיליון3!$U$13:$X$13,0)))</f>
        <v xml:space="preserve"> </v>
      </c>
      <c r="I2069" s="15"/>
      <c r="J2069" s="15"/>
    </row>
    <row r="2070" spans="1:10" ht="18" customHeight="1" thickBot="1" x14ac:dyDescent="0.35">
      <c r="A2070" s="15"/>
      <c r="B2070" s="15"/>
      <c r="C2070" s="15"/>
      <c r="D2070" s="15"/>
      <c r="E2070" s="727"/>
      <c r="F2070" s="15"/>
      <c r="G2070" s="15"/>
      <c r="H2070" s="58" t="str">
        <f t="array" ref="H2070">IF(ISERROR(INDEX(גיליון3!$U$14:$X$28,MATCH('דיווח פרטני'!G2070,גיליון3!$T$14:$T$28,0),MATCH('דיווח פרטני'!C2070,גיליון3!$U$13:$X$13,0)))," ",INDEX(גיליון3!$U$14:$X$28,MATCH('דיווח פרטני'!G2070,גיליון3!$T$14:$T$28,0),MATCH('דיווח פרטני'!C2070,גיליון3!$U$13:$X$13,0)))</f>
        <v xml:space="preserve"> </v>
      </c>
      <c r="I2070" s="15"/>
      <c r="J2070" s="15"/>
    </row>
    <row r="2071" spans="1:10" ht="18" customHeight="1" thickBot="1" x14ac:dyDescent="0.35">
      <c r="A2071" s="15"/>
      <c r="B2071" s="15"/>
      <c r="C2071" s="15"/>
      <c r="D2071" s="15"/>
      <c r="E2071" s="727"/>
      <c r="F2071" s="15"/>
      <c r="G2071" s="15"/>
      <c r="H2071" s="58" t="str">
        <f t="array" ref="H2071">IF(ISERROR(INDEX(גיליון3!$U$14:$X$28,MATCH('דיווח פרטני'!G2071,גיליון3!$T$14:$T$28,0),MATCH('דיווח פרטני'!C2071,גיליון3!$U$13:$X$13,0)))," ",INDEX(גיליון3!$U$14:$X$28,MATCH('דיווח פרטני'!G2071,גיליון3!$T$14:$T$28,0),MATCH('דיווח פרטני'!C2071,גיליון3!$U$13:$X$13,0)))</f>
        <v xml:space="preserve"> </v>
      </c>
      <c r="I2071" s="15"/>
      <c r="J2071" s="15"/>
    </row>
    <row r="2072" spans="1:10" ht="18" customHeight="1" thickBot="1" x14ac:dyDescent="0.35">
      <c r="A2072" s="15"/>
      <c r="B2072" s="15"/>
      <c r="C2072" s="15"/>
      <c r="D2072" s="15"/>
      <c r="E2072" s="727"/>
      <c r="F2072" s="15"/>
      <c r="G2072" s="15"/>
      <c r="H2072" s="58" t="str">
        <f t="array" ref="H2072">IF(ISERROR(INDEX(גיליון3!$U$14:$X$28,MATCH('דיווח פרטני'!G2072,גיליון3!$T$14:$T$28,0),MATCH('דיווח פרטני'!C2072,גיליון3!$U$13:$X$13,0)))," ",INDEX(גיליון3!$U$14:$X$28,MATCH('דיווח פרטני'!G2072,גיליון3!$T$14:$T$28,0),MATCH('דיווח פרטני'!C2072,גיליון3!$U$13:$X$13,0)))</f>
        <v xml:space="preserve"> </v>
      </c>
      <c r="I2072" s="15"/>
      <c r="J2072" s="15"/>
    </row>
    <row r="2073" spans="1:10" ht="18" customHeight="1" thickBot="1" x14ac:dyDescent="0.35">
      <c r="A2073" s="15"/>
      <c r="B2073" s="15"/>
      <c r="C2073" s="15"/>
      <c r="D2073" s="15"/>
      <c r="E2073" s="727"/>
      <c r="F2073" s="15"/>
      <c r="G2073" s="15"/>
      <c r="H2073" s="58" t="str">
        <f t="array" ref="H2073">IF(ISERROR(INDEX(גיליון3!$U$14:$X$28,MATCH('דיווח פרטני'!G2073,גיליון3!$T$14:$T$28,0),MATCH('דיווח פרטני'!C2073,גיליון3!$U$13:$X$13,0)))," ",INDEX(גיליון3!$U$14:$X$28,MATCH('דיווח פרטני'!G2073,גיליון3!$T$14:$T$28,0),MATCH('דיווח פרטני'!C2073,גיליון3!$U$13:$X$13,0)))</f>
        <v xml:space="preserve"> </v>
      </c>
      <c r="I2073" s="15"/>
      <c r="J2073" s="15"/>
    </row>
    <row r="2074" spans="1:10" ht="18" customHeight="1" thickBot="1" x14ac:dyDescent="0.35">
      <c r="A2074" s="15"/>
      <c r="B2074" s="15"/>
      <c r="C2074" s="15"/>
      <c r="D2074" s="15"/>
      <c r="E2074" s="727"/>
      <c r="F2074" s="15"/>
      <c r="G2074" s="15"/>
      <c r="H2074" s="58" t="str">
        <f t="array" ref="H2074">IF(ISERROR(INDEX(גיליון3!$U$14:$X$28,MATCH('דיווח פרטני'!G2074,גיליון3!$T$14:$T$28,0),MATCH('דיווח פרטני'!C2074,גיליון3!$U$13:$X$13,0)))," ",INDEX(גיליון3!$U$14:$X$28,MATCH('דיווח פרטני'!G2074,גיליון3!$T$14:$T$28,0),MATCH('דיווח פרטני'!C2074,גיליון3!$U$13:$X$13,0)))</f>
        <v xml:space="preserve"> </v>
      </c>
      <c r="I2074" s="15"/>
      <c r="J2074" s="15"/>
    </row>
    <row r="2075" spans="1:10" ht="18" customHeight="1" thickBot="1" x14ac:dyDescent="0.35">
      <c r="A2075" s="15"/>
      <c r="B2075" s="15"/>
      <c r="C2075" s="15"/>
      <c r="D2075" s="15"/>
      <c r="E2075" s="727"/>
      <c r="F2075" s="15"/>
      <c r="G2075" s="15"/>
      <c r="H2075" s="58" t="str">
        <f t="array" ref="H2075">IF(ISERROR(INDEX(גיליון3!$U$14:$X$28,MATCH('דיווח פרטני'!G2075,גיליון3!$T$14:$T$28,0),MATCH('דיווח פרטני'!C2075,גיליון3!$U$13:$X$13,0)))," ",INDEX(גיליון3!$U$14:$X$28,MATCH('דיווח פרטני'!G2075,גיליון3!$T$14:$T$28,0),MATCH('דיווח פרטני'!C2075,גיליון3!$U$13:$X$13,0)))</f>
        <v xml:space="preserve"> </v>
      </c>
      <c r="I2075" s="15"/>
      <c r="J2075" s="15"/>
    </row>
    <row r="2076" spans="1:10" ht="18" customHeight="1" thickBot="1" x14ac:dyDescent="0.35">
      <c r="A2076" s="15"/>
      <c r="B2076" s="15"/>
      <c r="C2076" s="15"/>
      <c r="D2076" s="15"/>
      <c r="E2076" s="727"/>
      <c r="F2076" s="15"/>
      <c r="G2076" s="15"/>
      <c r="H2076" s="58" t="str">
        <f t="array" ref="H2076">IF(ISERROR(INDEX(גיליון3!$U$14:$X$28,MATCH('דיווח פרטני'!G2076,גיליון3!$T$14:$T$28,0),MATCH('דיווח פרטני'!C2076,גיליון3!$U$13:$X$13,0)))," ",INDEX(גיליון3!$U$14:$X$28,MATCH('דיווח פרטני'!G2076,גיליון3!$T$14:$T$28,0),MATCH('דיווח פרטני'!C2076,גיליון3!$U$13:$X$13,0)))</f>
        <v xml:space="preserve"> </v>
      </c>
      <c r="I2076" s="15"/>
      <c r="J2076" s="15"/>
    </row>
    <row r="2077" spans="1:10" ht="18" customHeight="1" thickBot="1" x14ac:dyDescent="0.35">
      <c r="A2077" s="15"/>
      <c r="B2077" s="15"/>
      <c r="C2077" s="15"/>
      <c r="D2077" s="15"/>
      <c r="E2077" s="727"/>
      <c r="F2077" s="15"/>
      <c r="G2077" s="15"/>
      <c r="H2077" s="58" t="str">
        <f t="array" ref="H2077">IF(ISERROR(INDEX(גיליון3!$U$14:$X$28,MATCH('דיווח פרטני'!G2077,גיליון3!$T$14:$T$28,0),MATCH('דיווח פרטני'!C2077,גיליון3!$U$13:$X$13,0)))," ",INDEX(גיליון3!$U$14:$X$28,MATCH('דיווח פרטני'!G2077,גיליון3!$T$14:$T$28,0),MATCH('דיווח פרטני'!C2077,גיליון3!$U$13:$X$13,0)))</f>
        <v xml:space="preserve"> </v>
      </c>
      <c r="I2077" s="15"/>
      <c r="J2077" s="15"/>
    </row>
    <row r="2078" spans="1:10" ht="18" customHeight="1" thickBot="1" x14ac:dyDescent="0.35">
      <c r="A2078" s="15"/>
      <c r="B2078" s="15"/>
      <c r="C2078" s="15"/>
      <c r="D2078" s="15"/>
      <c r="E2078" s="727"/>
      <c r="F2078" s="15"/>
      <c r="G2078" s="15"/>
      <c r="H2078" s="58" t="str">
        <f t="array" ref="H2078">IF(ISERROR(INDEX(גיליון3!$U$14:$X$28,MATCH('דיווח פרטני'!G2078,גיליון3!$T$14:$T$28,0),MATCH('דיווח פרטני'!C2078,גיליון3!$U$13:$X$13,0)))," ",INDEX(גיליון3!$U$14:$X$28,MATCH('דיווח פרטני'!G2078,גיליון3!$T$14:$T$28,0),MATCH('דיווח פרטני'!C2078,גיליון3!$U$13:$X$13,0)))</f>
        <v xml:space="preserve"> </v>
      </c>
      <c r="I2078" s="15"/>
      <c r="J2078" s="15"/>
    </row>
    <row r="2079" spans="1:10" ht="18" customHeight="1" thickBot="1" x14ac:dyDescent="0.35">
      <c r="A2079" s="15"/>
      <c r="B2079" s="15"/>
      <c r="C2079" s="15"/>
      <c r="D2079" s="15"/>
      <c r="E2079" s="727"/>
      <c r="F2079" s="15"/>
      <c r="G2079" s="15"/>
      <c r="H2079" s="58" t="str">
        <f t="array" ref="H2079">IF(ISERROR(INDEX(גיליון3!$U$14:$X$28,MATCH('דיווח פרטני'!G2079,גיליון3!$T$14:$T$28,0),MATCH('דיווח פרטני'!C2079,גיליון3!$U$13:$X$13,0)))," ",INDEX(גיליון3!$U$14:$X$28,MATCH('דיווח פרטני'!G2079,גיליון3!$T$14:$T$28,0),MATCH('דיווח פרטני'!C2079,גיליון3!$U$13:$X$13,0)))</f>
        <v xml:space="preserve"> </v>
      </c>
      <c r="I2079" s="15"/>
      <c r="J2079" s="15"/>
    </row>
    <row r="2080" spans="1:10" ht="18" customHeight="1" thickBot="1" x14ac:dyDescent="0.35">
      <c r="A2080" s="15"/>
      <c r="B2080" s="15"/>
      <c r="C2080" s="15"/>
      <c r="D2080" s="15"/>
      <c r="E2080" s="727"/>
      <c r="F2080" s="15"/>
      <c r="G2080" s="15"/>
      <c r="H2080" s="58" t="str">
        <f t="array" ref="H2080">IF(ISERROR(INDEX(גיליון3!$U$14:$X$28,MATCH('דיווח פרטני'!G2080,גיליון3!$T$14:$T$28,0),MATCH('דיווח פרטני'!C2080,גיליון3!$U$13:$X$13,0)))," ",INDEX(גיליון3!$U$14:$X$28,MATCH('דיווח פרטני'!G2080,גיליון3!$T$14:$T$28,0),MATCH('דיווח פרטני'!C2080,גיליון3!$U$13:$X$13,0)))</f>
        <v xml:space="preserve"> </v>
      </c>
      <c r="I2080" s="15"/>
      <c r="J2080" s="15"/>
    </row>
    <row r="2081" spans="1:10" ht="18" customHeight="1" thickBot="1" x14ac:dyDescent="0.35">
      <c r="A2081" s="15"/>
      <c r="B2081" s="15"/>
      <c r="C2081" s="15"/>
      <c r="D2081" s="15"/>
      <c r="E2081" s="727"/>
      <c r="F2081" s="15"/>
      <c r="G2081" s="15"/>
      <c r="H2081" s="58" t="str">
        <f t="array" ref="H2081">IF(ISERROR(INDEX(גיליון3!$U$14:$X$28,MATCH('דיווח פרטני'!G2081,גיליון3!$T$14:$T$28,0),MATCH('דיווח פרטני'!C2081,גיליון3!$U$13:$X$13,0)))," ",INDEX(גיליון3!$U$14:$X$28,MATCH('דיווח פרטני'!G2081,גיליון3!$T$14:$T$28,0),MATCH('דיווח פרטני'!C2081,גיליון3!$U$13:$X$13,0)))</f>
        <v xml:space="preserve"> </v>
      </c>
      <c r="I2081" s="15"/>
      <c r="J2081" s="15"/>
    </row>
    <row r="2082" spans="1:10" ht="18" customHeight="1" thickBot="1" x14ac:dyDescent="0.35">
      <c r="A2082" s="15"/>
      <c r="B2082" s="15"/>
      <c r="C2082" s="15"/>
      <c r="D2082" s="15"/>
      <c r="E2082" s="727"/>
      <c r="F2082" s="15"/>
      <c r="G2082" s="15"/>
      <c r="H2082" s="58" t="str">
        <f t="array" ref="H2082">IF(ISERROR(INDEX(גיליון3!$U$14:$X$28,MATCH('דיווח פרטני'!G2082,גיליון3!$T$14:$T$28,0),MATCH('דיווח פרטני'!C2082,גיליון3!$U$13:$X$13,0)))," ",INDEX(גיליון3!$U$14:$X$28,MATCH('דיווח פרטני'!G2082,גיליון3!$T$14:$T$28,0),MATCH('דיווח פרטני'!C2082,גיליון3!$U$13:$X$13,0)))</f>
        <v xml:space="preserve"> </v>
      </c>
      <c r="I2082" s="15"/>
      <c r="J2082" s="15"/>
    </row>
    <row r="2083" spans="1:10" ht="18" customHeight="1" thickBot="1" x14ac:dyDescent="0.35">
      <c r="A2083" s="15"/>
      <c r="B2083" s="15"/>
      <c r="C2083" s="15"/>
      <c r="D2083" s="15"/>
      <c r="E2083" s="727"/>
      <c r="F2083" s="15"/>
      <c r="G2083" s="15"/>
      <c r="H2083" s="58" t="str">
        <f t="array" ref="H2083">IF(ISERROR(INDEX(גיליון3!$U$14:$X$28,MATCH('דיווח פרטני'!G2083,גיליון3!$T$14:$T$28,0),MATCH('דיווח פרטני'!C2083,גיליון3!$U$13:$X$13,0)))," ",INDEX(גיליון3!$U$14:$X$28,MATCH('דיווח פרטני'!G2083,גיליון3!$T$14:$T$28,0),MATCH('דיווח פרטני'!C2083,גיליון3!$U$13:$X$13,0)))</f>
        <v xml:space="preserve"> </v>
      </c>
      <c r="I2083" s="15"/>
      <c r="J2083" s="15"/>
    </row>
    <row r="2084" spans="1:10" ht="18" customHeight="1" thickBot="1" x14ac:dyDescent="0.35">
      <c r="A2084" s="15"/>
      <c r="B2084" s="15"/>
      <c r="C2084" s="15"/>
      <c r="D2084" s="15"/>
      <c r="E2084" s="727"/>
      <c r="F2084" s="15"/>
      <c r="G2084" s="15"/>
      <c r="H2084" s="58" t="str">
        <f t="array" ref="H2084">IF(ISERROR(INDEX(גיליון3!$U$14:$X$28,MATCH('דיווח פרטני'!G2084,גיליון3!$T$14:$T$28,0),MATCH('דיווח פרטני'!C2084,גיליון3!$U$13:$X$13,0)))," ",INDEX(גיליון3!$U$14:$X$28,MATCH('דיווח פרטני'!G2084,גיליון3!$T$14:$T$28,0),MATCH('דיווח פרטני'!C2084,גיליון3!$U$13:$X$13,0)))</f>
        <v xml:space="preserve"> </v>
      </c>
      <c r="I2084" s="15"/>
      <c r="J2084" s="15"/>
    </row>
    <row r="2085" spans="1:10" ht="18" customHeight="1" thickBot="1" x14ac:dyDescent="0.35">
      <c r="A2085" s="15"/>
      <c r="B2085" s="15"/>
      <c r="C2085" s="15"/>
      <c r="D2085" s="15"/>
      <c r="E2085" s="727"/>
      <c r="F2085" s="15"/>
      <c r="G2085" s="15"/>
      <c r="H2085" s="58" t="str">
        <f t="array" ref="H2085">IF(ISERROR(INDEX(גיליון3!$U$14:$X$28,MATCH('דיווח פרטני'!G2085,גיליון3!$T$14:$T$28,0),MATCH('דיווח פרטני'!C2085,גיליון3!$U$13:$X$13,0)))," ",INDEX(גיליון3!$U$14:$X$28,MATCH('דיווח פרטני'!G2085,גיליון3!$T$14:$T$28,0),MATCH('דיווח פרטני'!C2085,גיליון3!$U$13:$X$13,0)))</f>
        <v xml:space="preserve"> </v>
      </c>
      <c r="I2085" s="15"/>
      <c r="J2085" s="15"/>
    </row>
    <row r="2086" spans="1:10" ht="18" customHeight="1" thickBot="1" x14ac:dyDescent="0.35">
      <c r="A2086" s="15"/>
      <c r="B2086" s="15"/>
      <c r="C2086" s="15"/>
      <c r="D2086" s="15"/>
      <c r="E2086" s="727"/>
      <c r="F2086" s="15"/>
      <c r="G2086" s="15"/>
      <c r="H2086" s="58" t="str">
        <f t="array" ref="H2086">IF(ISERROR(INDEX(גיליון3!$U$14:$X$28,MATCH('דיווח פרטני'!G2086,גיליון3!$T$14:$T$28,0),MATCH('דיווח פרטני'!C2086,גיליון3!$U$13:$X$13,0)))," ",INDEX(גיליון3!$U$14:$X$28,MATCH('דיווח פרטני'!G2086,גיליון3!$T$14:$T$28,0),MATCH('דיווח פרטני'!C2086,גיליון3!$U$13:$X$13,0)))</f>
        <v xml:space="preserve"> </v>
      </c>
      <c r="I2086" s="15"/>
      <c r="J2086" s="15"/>
    </row>
    <row r="2087" spans="1:10" ht="18" customHeight="1" thickBot="1" x14ac:dyDescent="0.35">
      <c r="A2087" s="15"/>
      <c r="B2087" s="15"/>
      <c r="C2087" s="15"/>
      <c r="D2087" s="15"/>
      <c r="E2087" s="727"/>
      <c r="F2087" s="15"/>
      <c r="G2087" s="15"/>
      <c r="H2087" s="58" t="str">
        <f t="array" ref="H2087">IF(ISERROR(INDEX(גיליון3!$U$14:$X$28,MATCH('דיווח פרטני'!G2087,גיליון3!$T$14:$T$28,0),MATCH('דיווח פרטני'!C2087,גיליון3!$U$13:$X$13,0)))," ",INDEX(גיליון3!$U$14:$X$28,MATCH('דיווח פרטני'!G2087,גיליון3!$T$14:$T$28,0),MATCH('דיווח פרטני'!C2087,גיליון3!$U$13:$X$13,0)))</f>
        <v xml:space="preserve"> </v>
      </c>
      <c r="I2087" s="15"/>
      <c r="J2087" s="15"/>
    </row>
    <row r="2088" spans="1:10" ht="18" customHeight="1" thickBot="1" x14ac:dyDescent="0.35">
      <c r="A2088" s="15"/>
      <c r="B2088" s="15"/>
      <c r="C2088" s="15"/>
      <c r="D2088" s="15"/>
      <c r="E2088" s="727"/>
      <c r="F2088" s="15"/>
      <c r="G2088" s="15"/>
      <c r="H2088" s="58" t="str">
        <f t="array" ref="H2088">IF(ISERROR(INDEX(גיליון3!$U$14:$X$28,MATCH('דיווח פרטני'!G2088,גיליון3!$T$14:$T$28,0),MATCH('דיווח פרטני'!C2088,גיליון3!$U$13:$X$13,0)))," ",INDEX(גיליון3!$U$14:$X$28,MATCH('דיווח פרטני'!G2088,גיליון3!$T$14:$T$28,0),MATCH('דיווח פרטני'!C2088,גיליון3!$U$13:$X$13,0)))</f>
        <v xml:space="preserve"> </v>
      </c>
      <c r="I2088" s="15"/>
      <c r="J2088" s="15"/>
    </row>
    <row r="2089" spans="1:10" ht="18" customHeight="1" thickBot="1" x14ac:dyDescent="0.35">
      <c r="A2089" s="15"/>
      <c r="B2089" s="15"/>
      <c r="C2089" s="15"/>
      <c r="D2089" s="15"/>
      <c r="E2089" s="727"/>
      <c r="F2089" s="15"/>
      <c r="G2089" s="15"/>
      <c r="H2089" s="58" t="str">
        <f t="array" ref="H2089">IF(ISERROR(INDEX(גיליון3!$U$14:$X$28,MATCH('דיווח פרטני'!G2089,גיליון3!$T$14:$T$28,0),MATCH('דיווח פרטני'!C2089,גיליון3!$U$13:$X$13,0)))," ",INDEX(גיליון3!$U$14:$X$28,MATCH('דיווח פרטני'!G2089,גיליון3!$T$14:$T$28,0),MATCH('דיווח פרטני'!C2089,גיליון3!$U$13:$X$13,0)))</f>
        <v xml:space="preserve"> </v>
      </c>
      <c r="I2089" s="15"/>
      <c r="J2089" s="15"/>
    </row>
    <row r="2090" spans="1:10" ht="18" customHeight="1" thickBot="1" x14ac:dyDescent="0.35">
      <c r="A2090" s="15"/>
      <c r="B2090" s="15"/>
      <c r="C2090" s="15"/>
      <c r="D2090" s="15"/>
      <c r="E2090" s="727"/>
      <c r="F2090" s="15"/>
      <c r="G2090" s="15"/>
      <c r="H2090" s="58" t="str">
        <f t="array" ref="H2090">IF(ISERROR(INDEX(גיליון3!$U$14:$X$28,MATCH('דיווח פרטני'!G2090,גיליון3!$T$14:$T$28,0),MATCH('דיווח פרטני'!C2090,גיליון3!$U$13:$X$13,0)))," ",INDEX(גיליון3!$U$14:$X$28,MATCH('דיווח פרטני'!G2090,גיליון3!$T$14:$T$28,0),MATCH('דיווח פרטני'!C2090,גיליון3!$U$13:$X$13,0)))</f>
        <v xml:space="preserve"> </v>
      </c>
      <c r="I2090" s="15"/>
      <c r="J2090" s="15"/>
    </row>
    <row r="2091" spans="1:10" ht="18" customHeight="1" thickBot="1" x14ac:dyDescent="0.35">
      <c r="A2091" s="15"/>
      <c r="B2091" s="15"/>
      <c r="C2091" s="15"/>
      <c r="D2091" s="15"/>
      <c r="E2091" s="727"/>
      <c r="F2091" s="15"/>
      <c r="G2091" s="15"/>
      <c r="H2091" s="58" t="str">
        <f t="array" ref="H2091">IF(ISERROR(INDEX(גיליון3!$U$14:$X$28,MATCH('דיווח פרטני'!G2091,גיליון3!$T$14:$T$28,0),MATCH('דיווח פרטני'!C2091,גיליון3!$U$13:$X$13,0)))," ",INDEX(גיליון3!$U$14:$X$28,MATCH('דיווח פרטני'!G2091,גיליון3!$T$14:$T$28,0),MATCH('דיווח פרטני'!C2091,גיליון3!$U$13:$X$13,0)))</f>
        <v xml:space="preserve"> </v>
      </c>
      <c r="I2091" s="15"/>
      <c r="J2091" s="15"/>
    </row>
    <row r="2092" spans="1:10" ht="18" customHeight="1" thickBot="1" x14ac:dyDescent="0.35">
      <c r="A2092" s="15"/>
      <c r="B2092" s="15"/>
      <c r="C2092" s="15"/>
      <c r="D2092" s="15"/>
      <c r="E2092" s="727"/>
      <c r="F2092" s="15"/>
      <c r="G2092" s="15"/>
      <c r="H2092" s="58" t="str">
        <f t="array" ref="H2092">IF(ISERROR(INDEX(גיליון3!$U$14:$X$28,MATCH('דיווח פרטני'!G2092,גיליון3!$T$14:$T$28,0),MATCH('דיווח פרטני'!C2092,גיליון3!$U$13:$X$13,0)))," ",INDEX(גיליון3!$U$14:$X$28,MATCH('דיווח פרטני'!G2092,גיליון3!$T$14:$T$28,0),MATCH('דיווח פרטני'!C2092,גיליון3!$U$13:$X$13,0)))</f>
        <v xml:space="preserve"> </v>
      </c>
      <c r="I2092" s="15"/>
      <c r="J2092" s="15"/>
    </row>
    <row r="2093" spans="1:10" ht="18" customHeight="1" thickBot="1" x14ac:dyDescent="0.35">
      <c r="A2093" s="15"/>
      <c r="B2093" s="15"/>
      <c r="C2093" s="15"/>
      <c r="D2093" s="15"/>
      <c r="E2093" s="727"/>
      <c r="F2093" s="15"/>
      <c r="G2093" s="15"/>
      <c r="H2093" s="58" t="str">
        <f t="array" ref="H2093">IF(ISERROR(INDEX(גיליון3!$U$14:$X$28,MATCH('דיווח פרטני'!G2093,גיליון3!$T$14:$T$28,0),MATCH('דיווח פרטני'!C2093,גיליון3!$U$13:$X$13,0)))," ",INDEX(גיליון3!$U$14:$X$28,MATCH('דיווח פרטני'!G2093,גיליון3!$T$14:$T$28,0),MATCH('דיווח פרטני'!C2093,גיליון3!$U$13:$X$13,0)))</f>
        <v xml:space="preserve"> </v>
      </c>
      <c r="I2093" s="15"/>
      <c r="J2093" s="15"/>
    </row>
    <row r="2094" spans="1:10" ht="18" customHeight="1" thickBot="1" x14ac:dyDescent="0.35">
      <c r="A2094" s="15"/>
      <c r="B2094" s="15"/>
      <c r="C2094" s="15"/>
      <c r="D2094" s="15"/>
      <c r="E2094" s="727"/>
      <c r="F2094" s="15"/>
      <c r="G2094" s="15"/>
      <c r="H2094" s="58" t="str">
        <f t="array" ref="H2094">IF(ISERROR(INDEX(גיליון3!$U$14:$X$28,MATCH('דיווח פרטני'!G2094,גיליון3!$T$14:$T$28,0),MATCH('דיווח פרטני'!C2094,גיליון3!$U$13:$X$13,0)))," ",INDEX(גיליון3!$U$14:$X$28,MATCH('דיווח פרטני'!G2094,גיליון3!$T$14:$T$28,0),MATCH('דיווח פרטני'!C2094,גיליון3!$U$13:$X$13,0)))</f>
        <v xml:space="preserve"> </v>
      </c>
      <c r="I2094" s="15"/>
      <c r="J2094" s="15"/>
    </row>
    <row r="2095" spans="1:10" ht="18" customHeight="1" thickBot="1" x14ac:dyDescent="0.35">
      <c r="A2095" s="15"/>
      <c r="B2095" s="15"/>
      <c r="C2095" s="15"/>
      <c r="D2095" s="15"/>
      <c r="E2095" s="727"/>
      <c r="F2095" s="15"/>
      <c r="G2095" s="15"/>
      <c r="H2095" s="58" t="str">
        <f t="array" ref="H2095">IF(ISERROR(INDEX(גיליון3!$U$14:$X$28,MATCH('דיווח פרטני'!G2095,גיליון3!$T$14:$T$28,0),MATCH('דיווח פרטני'!C2095,גיליון3!$U$13:$X$13,0)))," ",INDEX(גיליון3!$U$14:$X$28,MATCH('דיווח פרטני'!G2095,גיליון3!$T$14:$T$28,0),MATCH('דיווח פרטני'!C2095,גיליון3!$U$13:$X$13,0)))</f>
        <v xml:space="preserve"> </v>
      </c>
      <c r="I2095" s="15"/>
      <c r="J2095" s="15"/>
    </row>
    <row r="2096" spans="1:10" ht="18" customHeight="1" thickBot="1" x14ac:dyDescent="0.35">
      <c r="A2096" s="15"/>
      <c r="B2096" s="15"/>
      <c r="C2096" s="15"/>
      <c r="D2096" s="15"/>
      <c r="E2096" s="727"/>
      <c r="F2096" s="15"/>
      <c r="G2096" s="15"/>
      <c r="H2096" s="58" t="str">
        <f t="array" ref="H2096">IF(ISERROR(INDEX(גיליון3!$U$14:$X$28,MATCH('דיווח פרטני'!G2096,גיליון3!$T$14:$T$28,0),MATCH('דיווח פרטני'!C2096,גיליון3!$U$13:$X$13,0)))," ",INDEX(גיליון3!$U$14:$X$28,MATCH('דיווח פרטני'!G2096,גיליון3!$T$14:$T$28,0),MATCH('דיווח פרטני'!C2096,גיליון3!$U$13:$X$13,0)))</f>
        <v xml:space="preserve"> </v>
      </c>
      <c r="I2096" s="15"/>
      <c r="J2096" s="15"/>
    </row>
    <row r="2097" spans="1:10" ht="18" customHeight="1" thickBot="1" x14ac:dyDescent="0.35">
      <c r="A2097" s="15"/>
      <c r="B2097" s="15"/>
      <c r="C2097" s="15"/>
      <c r="D2097" s="15"/>
      <c r="E2097" s="727"/>
      <c r="F2097" s="15"/>
      <c r="G2097" s="15"/>
      <c r="H2097" s="58" t="str">
        <f t="array" ref="H2097">IF(ISERROR(INDEX(גיליון3!$U$14:$X$28,MATCH('דיווח פרטני'!G2097,גיליון3!$T$14:$T$28,0),MATCH('דיווח פרטני'!C2097,גיליון3!$U$13:$X$13,0)))," ",INDEX(גיליון3!$U$14:$X$28,MATCH('דיווח פרטני'!G2097,גיליון3!$T$14:$T$28,0),MATCH('דיווח פרטני'!C2097,גיליון3!$U$13:$X$13,0)))</f>
        <v xml:space="preserve"> </v>
      </c>
      <c r="I2097" s="15"/>
      <c r="J2097" s="15"/>
    </row>
    <row r="2098" spans="1:10" ht="18" customHeight="1" thickBot="1" x14ac:dyDescent="0.35">
      <c r="A2098" s="15"/>
      <c r="B2098" s="15"/>
      <c r="C2098" s="15"/>
      <c r="D2098" s="15"/>
      <c r="E2098" s="727"/>
      <c r="F2098" s="15"/>
      <c r="G2098" s="15"/>
      <c r="H2098" s="58" t="str">
        <f t="array" ref="H2098">IF(ISERROR(INDEX(גיליון3!$U$14:$X$28,MATCH('דיווח פרטני'!G2098,גיליון3!$T$14:$T$28,0),MATCH('דיווח פרטני'!C2098,גיליון3!$U$13:$X$13,0)))," ",INDEX(גיליון3!$U$14:$X$28,MATCH('דיווח פרטני'!G2098,גיליון3!$T$14:$T$28,0),MATCH('דיווח פרטני'!C2098,גיליון3!$U$13:$X$13,0)))</f>
        <v xml:space="preserve"> </v>
      </c>
      <c r="I2098" s="15"/>
      <c r="J2098" s="15"/>
    </row>
    <row r="2099" spans="1:10" ht="18" customHeight="1" thickBot="1" x14ac:dyDescent="0.35">
      <c r="A2099" s="15"/>
      <c r="B2099" s="15"/>
      <c r="C2099" s="15"/>
      <c r="D2099" s="15"/>
      <c r="E2099" s="727"/>
      <c r="F2099" s="15"/>
      <c r="G2099" s="15"/>
      <c r="H2099" s="58" t="str">
        <f t="array" ref="H2099">IF(ISERROR(INDEX(גיליון3!$U$14:$X$28,MATCH('דיווח פרטני'!G2099,גיליון3!$T$14:$T$28,0),MATCH('דיווח פרטני'!C2099,גיליון3!$U$13:$X$13,0)))," ",INDEX(גיליון3!$U$14:$X$28,MATCH('דיווח פרטני'!G2099,גיליון3!$T$14:$T$28,0),MATCH('דיווח פרטני'!C2099,גיליון3!$U$13:$X$13,0)))</f>
        <v xml:space="preserve"> </v>
      </c>
      <c r="I2099" s="15"/>
      <c r="J2099" s="15"/>
    </row>
    <row r="2100" spans="1:10" ht="18" customHeight="1" thickBot="1" x14ac:dyDescent="0.35">
      <c r="A2100" s="15"/>
      <c r="B2100" s="15"/>
      <c r="C2100" s="15"/>
      <c r="D2100" s="15"/>
      <c r="E2100" s="727"/>
      <c r="F2100" s="15"/>
      <c r="G2100" s="15"/>
      <c r="H2100" s="58" t="str">
        <f t="array" ref="H2100">IF(ISERROR(INDEX(גיליון3!$U$14:$X$28,MATCH('דיווח פרטני'!G2100,גיליון3!$T$14:$T$28,0),MATCH('דיווח פרטני'!C2100,גיליון3!$U$13:$X$13,0)))," ",INDEX(גיליון3!$U$14:$X$28,MATCH('דיווח פרטני'!G2100,גיליון3!$T$14:$T$28,0),MATCH('דיווח פרטני'!C2100,גיליון3!$U$13:$X$13,0)))</f>
        <v xml:space="preserve"> </v>
      </c>
      <c r="I2100" s="15"/>
      <c r="J2100" s="15"/>
    </row>
    <row r="2101" spans="1:10" ht="18" customHeight="1" thickBot="1" x14ac:dyDescent="0.35">
      <c r="A2101" s="15"/>
      <c r="B2101" s="15"/>
      <c r="C2101" s="15"/>
      <c r="D2101" s="15"/>
      <c r="E2101" s="727"/>
      <c r="F2101" s="15"/>
      <c r="G2101" s="15"/>
      <c r="H2101" s="58" t="str">
        <f t="array" ref="H2101">IF(ISERROR(INDEX(גיליון3!$U$14:$X$28,MATCH('דיווח פרטני'!G2101,גיליון3!$T$14:$T$28,0),MATCH('דיווח פרטני'!C2101,גיליון3!$U$13:$X$13,0)))," ",INDEX(גיליון3!$U$14:$X$28,MATCH('דיווח פרטני'!G2101,גיליון3!$T$14:$T$28,0),MATCH('דיווח פרטני'!C2101,גיליון3!$U$13:$X$13,0)))</f>
        <v xml:space="preserve"> </v>
      </c>
      <c r="I2101" s="15"/>
      <c r="J2101" s="15"/>
    </row>
    <row r="2102" spans="1:10" ht="18" customHeight="1" thickBot="1" x14ac:dyDescent="0.35">
      <c r="A2102" s="15"/>
      <c r="B2102" s="15"/>
      <c r="C2102" s="15"/>
      <c r="D2102" s="15"/>
      <c r="E2102" s="727"/>
      <c r="F2102" s="15"/>
      <c r="G2102" s="15"/>
      <c r="H2102" s="58" t="str">
        <f t="array" ref="H2102">IF(ISERROR(INDEX(גיליון3!$U$14:$X$28,MATCH('דיווח פרטני'!G2102,גיליון3!$T$14:$T$28,0),MATCH('דיווח פרטני'!C2102,גיליון3!$U$13:$X$13,0)))," ",INDEX(גיליון3!$U$14:$X$28,MATCH('דיווח פרטני'!G2102,גיליון3!$T$14:$T$28,0),MATCH('דיווח פרטני'!C2102,גיליון3!$U$13:$X$13,0)))</f>
        <v xml:space="preserve"> </v>
      </c>
      <c r="I2102" s="15"/>
      <c r="J2102" s="15"/>
    </row>
    <row r="2103" spans="1:10" ht="18" customHeight="1" thickBot="1" x14ac:dyDescent="0.35">
      <c r="A2103" s="15"/>
      <c r="B2103" s="15"/>
      <c r="C2103" s="15"/>
      <c r="D2103" s="15"/>
      <c r="E2103" s="727"/>
      <c r="F2103" s="15"/>
      <c r="G2103" s="15"/>
      <c r="H2103" s="58" t="str">
        <f t="array" ref="H2103">IF(ISERROR(INDEX(גיליון3!$U$14:$X$28,MATCH('דיווח פרטני'!G2103,גיליון3!$T$14:$T$28,0),MATCH('דיווח פרטני'!C2103,גיליון3!$U$13:$X$13,0)))," ",INDEX(גיליון3!$U$14:$X$28,MATCH('דיווח פרטני'!G2103,גיליון3!$T$14:$T$28,0),MATCH('דיווח פרטני'!C2103,גיליון3!$U$13:$X$13,0)))</f>
        <v xml:space="preserve"> </v>
      </c>
      <c r="I2103" s="15"/>
      <c r="J2103" s="15"/>
    </row>
    <row r="2104" spans="1:10" ht="18" customHeight="1" thickBot="1" x14ac:dyDescent="0.35">
      <c r="A2104" s="15"/>
      <c r="B2104" s="15"/>
      <c r="C2104" s="15"/>
      <c r="D2104" s="15"/>
      <c r="E2104" s="727"/>
      <c r="F2104" s="15"/>
      <c r="G2104" s="15"/>
      <c r="H2104" s="58" t="str">
        <f t="array" ref="H2104">IF(ISERROR(INDEX(גיליון3!$U$14:$X$28,MATCH('דיווח פרטני'!G2104,גיליון3!$T$14:$T$28,0),MATCH('דיווח פרטני'!C2104,גיליון3!$U$13:$X$13,0)))," ",INDEX(גיליון3!$U$14:$X$28,MATCH('דיווח פרטני'!G2104,גיליון3!$T$14:$T$28,0),MATCH('דיווח פרטני'!C2104,גיליון3!$U$13:$X$13,0)))</f>
        <v xml:space="preserve"> </v>
      </c>
      <c r="I2104" s="15"/>
      <c r="J2104" s="15"/>
    </row>
    <row r="2105" spans="1:10" ht="18" customHeight="1" thickBot="1" x14ac:dyDescent="0.35">
      <c r="A2105" s="15"/>
      <c r="B2105" s="15"/>
      <c r="C2105" s="15"/>
      <c r="D2105" s="15"/>
      <c r="E2105" s="727"/>
      <c r="F2105" s="15"/>
      <c r="G2105" s="15"/>
      <c r="H2105" s="58" t="str">
        <f t="array" ref="H2105">IF(ISERROR(INDEX(גיליון3!$U$14:$X$28,MATCH('דיווח פרטני'!G2105,גיליון3!$T$14:$T$28,0),MATCH('דיווח פרטני'!C2105,גיליון3!$U$13:$X$13,0)))," ",INDEX(גיליון3!$U$14:$X$28,MATCH('דיווח פרטני'!G2105,גיליון3!$T$14:$T$28,0),MATCH('דיווח פרטני'!C2105,גיליון3!$U$13:$X$13,0)))</f>
        <v xml:space="preserve"> </v>
      </c>
      <c r="I2105" s="15"/>
      <c r="J2105" s="15"/>
    </row>
    <row r="2106" spans="1:10" ht="18" customHeight="1" thickBot="1" x14ac:dyDescent="0.35">
      <c r="A2106" s="15"/>
      <c r="B2106" s="15"/>
      <c r="C2106" s="15"/>
      <c r="D2106" s="15"/>
      <c r="E2106" s="727"/>
      <c r="F2106" s="15"/>
      <c r="G2106" s="15"/>
      <c r="H2106" s="58" t="str">
        <f t="array" ref="H2106">IF(ISERROR(INDEX(גיליון3!$U$14:$X$28,MATCH('דיווח פרטני'!G2106,גיליון3!$T$14:$T$28,0),MATCH('דיווח פרטני'!C2106,גיליון3!$U$13:$X$13,0)))," ",INDEX(גיליון3!$U$14:$X$28,MATCH('דיווח פרטני'!G2106,גיליון3!$T$14:$T$28,0),MATCH('דיווח פרטני'!C2106,גיליון3!$U$13:$X$13,0)))</f>
        <v xml:space="preserve"> </v>
      </c>
      <c r="I2106" s="15"/>
      <c r="J2106" s="15"/>
    </row>
    <row r="2107" spans="1:10" ht="18" customHeight="1" thickBot="1" x14ac:dyDescent="0.35">
      <c r="A2107" s="15"/>
      <c r="B2107" s="15"/>
      <c r="C2107" s="15"/>
      <c r="D2107" s="15"/>
      <c r="E2107" s="727"/>
      <c r="F2107" s="15"/>
      <c r="G2107" s="15"/>
      <c r="H2107" s="58" t="str">
        <f t="array" ref="H2107">IF(ISERROR(INDEX(גיליון3!$U$14:$X$28,MATCH('דיווח פרטני'!G2107,גיליון3!$T$14:$T$28,0),MATCH('דיווח פרטני'!C2107,גיליון3!$U$13:$X$13,0)))," ",INDEX(גיליון3!$U$14:$X$28,MATCH('דיווח פרטני'!G2107,גיליון3!$T$14:$T$28,0),MATCH('דיווח פרטני'!C2107,גיליון3!$U$13:$X$13,0)))</f>
        <v xml:space="preserve"> </v>
      </c>
      <c r="I2107" s="15"/>
      <c r="J2107" s="15"/>
    </row>
    <row r="2108" spans="1:10" ht="18" customHeight="1" thickBot="1" x14ac:dyDescent="0.35">
      <c r="A2108" s="15"/>
      <c r="B2108" s="15"/>
      <c r="C2108" s="15"/>
      <c r="D2108" s="15"/>
      <c r="E2108" s="727"/>
      <c r="F2108" s="15"/>
      <c r="G2108" s="15"/>
      <c r="H2108" s="58" t="str">
        <f t="array" ref="H2108">IF(ISERROR(INDEX(גיליון3!$U$14:$X$28,MATCH('דיווח פרטני'!G2108,גיליון3!$T$14:$T$28,0),MATCH('דיווח פרטני'!C2108,גיליון3!$U$13:$X$13,0)))," ",INDEX(גיליון3!$U$14:$X$28,MATCH('דיווח פרטני'!G2108,גיליון3!$T$14:$T$28,0),MATCH('דיווח פרטני'!C2108,גיליון3!$U$13:$X$13,0)))</f>
        <v xml:space="preserve"> </v>
      </c>
      <c r="I2108" s="15"/>
      <c r="J2108" s="15"/>
    </row>
    <row r="2109" spans="1:10" ht="18" customHeight="1" thickBot="1" x14ac:dyDescent="0.35">
      <c r="A2109" s="15"/>
      <c r="B2109" s="15"/>
      <c r="C2109" s="15"/>
      <c r="D2109" s="15"/>
      <c r="E2109" s="727"/>
      <c r="F2109" s="15"/>
      <c r="G2109" s="15"/>
      <c r="H2109" s="58" t="str">
        <f t="array" ref="H2109">IF(ISERROR(INDEX(גיליון3!$U$14:$X$28,MATCH('דיווח פרטני'!G2109,גיליון3!$T$14:$T$28,0),MATCH('דיווח פרטני'!C2109,גיליון3!$U$13:$X$13,0)))," ",INDEX(גיליון3!$U$14:$X$28,MATCH('דיווח פרטני'!G2109,גיליון3!$T$14:$T$28,0),MATCH('דיווח פרטני'!C2109,גיליון3!$U$13:$X$13,0)))</f>
        <v xml:space="preserve"> </v>
      </c>
      <c r="I2109" s="15"/>
      <c r="J2109" s="15"/>
    </row>
    <row r="2110" spans="1:10" ht="18" customHeight="1" thickBot="1" x14ac:dyDescent="0.35">
      <c r="A2110" s="15"/>
      <c r="B2110" s="15"/>
      <c r="C2110" s="15"/>
      <c r="D2110" s="15"/>
      <c r="E2110" s="727"/>
      <c r="F2110" s="15"/>
      <c r="G2110" s="15"/>
      <c r="H2110" s="58" t="str">
        <f t="array" ref="H2110">IF(ISERROR(INDEX(גיליון3!$U$14:$X$28,MATCH('דיווח פרטני'!G2110,גיליון3!$T$14:$T$28,0),MATCH('דיווח פרטני'!C2110,גיליון3!$U$13:$X$13,0)))," ",INDEX(גיליון3!$U$14:$X$28,MATCH('דיווח פרטני'!G2110,גיליון3!$T$14:$T$28,0),MATCH('דיווח פרטני'!C2110,גיליון3!$U$13:$X$13,0)))</f>
        <v xml:space="preserve"> </v>
      </c>
      <c r="I2110" s="15"/>
      <c r="J2110" s="15"/>
    </row>
    <row r="2111" spans="1:10" ht="18" customHeight="1" thickBot="1" x14ac:dyDescent="0.35">
      <c r="A2111" s="15"/>
      <c r="B2111" s="15"/>
      <c r="C2111" s="15"/>
      <c r="D2111" s="15"/>
      <c r="E2111" s="727"/>
      <c r="F2111" s="15"/>
      <c r="G2111" s="15"/>
      <c r="H2111" s="58" t="str">
        <f t="array" ref="H2111">IF(ISERROR(INDEX(גיליון3!$U$14:$X$28,MATCH('דיווח פרטני'!G2111,גיליון3!$T$14:$T$28,0),MATCH('דיווח פרטני'!C2111,גיליון3!$U$13:$X$13,0)))," ",INDEX(גיליון3!$U$14:$X$28,MATCH('דיווח פרטני'!G2111,גיליון3!$T$14:$T$28,0),MATCH('דיווח פרטני'!C2111,גיליון3!$U$13:$X$13,0)))</f>
        <v xml:space="preserve"> </v>
      </c>
      <c r="I2111" s="15"/>
      <c r="J2111" s="15"/>
    </row>
    <row r="2112" spans="1:10" ht="18" customHeight="1" thickBot="1" x14ac:dyDescent="0.35">
      <c r="A2112" s="15"/>
      <c r="B2112" s="15"/>
      <c r="C2112" s="15"/>
      <c r="D2112" s="15"/>
      <c r="E2112" s="727"/>
      <c r="F2112" s="15"/>
      <c r="G2112" s="15"/>
      <c r="H2112" s="58" t="str">
        <f t="array" ref="H2112">IF(ISERROR(INDEX(גיליון3!$U$14:$X$28,MATCH('דיווח פרטני'!G2112,גיליון3!$T$14:$T$28,0),MATCH('דיווח פרטני'!C2112,גיליון3!$U$13:$X$13,0)))," ",INDEX(גיליון3!$U$14:$X$28,MATCH('דיווח פרטני'!G2112,גיליון3!$T$14:$T$28,0),MATCH('דיווח פרטני'!C2112,גיליון3!$U$13:$X$13,0)))</f>
        <v xml:space="preserve"> </v>
      </c>
      <c r="I2112" s="15"/>
      <c r="J2112" s="15"/>
    </row>
    <row r="2113" spans="1:10" ht="18" customHeight="1" thickBot="1" x14ac:dyDescent="0.35">
      <c r="A2113" s="15"/>
      <c r="B2113" s="15"/>
      <c r="C2113" s="15"/>
      <c r="D2113" s="15"/>
      <c r="E2113" s="727"/>
      <c r="F2113" s="15"/>
      <c r="G2113" s="15"/>
      <c r="H2113" s="58" t="str">
        <f t="array" ref="H2113">IF(ISERROR(INDEX(גיליון3!$U$14:$X$28,MATCH('דיווח פרטני'!G2113,גיליון3!$T$14:$T$28,0),MATCH('דיווח פרטני'!C2113,גיליון3!$U$13:$X$13,0)))," ",INDEX(גיליון3!$U$14:$X$28,MATCH('דיווח פרטני'!G2113,גיליון3!$T$14:$T$28,0),MATCH('דיווח פרטני'!C2113,גיליון3!$U$13:$X$13,0)))</f>
        <v xml:space="preserve"> </v>
      </c>
      <c r="I2113" s="15"/>
      <c r="J2113" s="15"/>
    </row>
    <row r="2114" spans="1:10" ht="18" customHeight="1" thickBot="1" x14ac:dyDescent="0.35">
      <c r="A2114" s="15"/>
      <c r="B2114" s="15"/>
      <c r="C2114" s="15"/>
      <c r="D2114" s="15"/>
      <c r="E2114" s="727"/>
      <c r="F2114" s="15"/>
      <c r="G2114" s="15"/>
      <c r="H2114" s="58" t="str">
        <f t="array" ref="H2114">IF(ISERROR(INDEX(גיליון3!$U$14:$X$28,MATCH('דיווח פרטני'!G2114,גיליון3!$T$14:$T$28,0),MATCH('דיווח פרטני'!C2114,גיליון3!$U$13:$X$13,0)))," ",INDEX(גיליון3!$U$14:$X$28,MATCH('דיווח פרטני'!G2114,גיליון3!$T$14:$T$28,0),MATCH('דיווח פרטני'!C2114,גיליון3!$U$13:$X$13,0)))</f>
        <v xml:space="preserve"> </v>
      </c>
      <c r="I2114" s="15"/>
      <c r="J2114" s="15"/>
    </row>
    <row r="2115" spans="1:10" ht="18" customHeight="1" thickBot="1" x14ac:dyDescent="0.35">
      <c r="A2115" s="15"/>
      <c r="B2115" s="15"/>
      <c r="C2115" s="15"/>
      <c r="D2115" s="15"/>
      <c r="E2115" s="727"/>
      <c r="F2115" s="15"/>
      <c r="G2115" s="15"/>
      <c r="H2115" s="58" t="str">
        <f t="array" ref="H2115">IF(ISERROR(INDEX(גיליון3!$U$14:$X$28,MATCH('דיווח פרטני'!G2115,גיליון3!$T$14:$T$28,0),MATCH('דיווח פרטני'!C2115,גיליון3!$U$13:$X$13,0)))," ",INDEX(גיליון3!$U$14:$X$28,MATCH('דיווח פרטני'!G2115,גיליון3!$T$14:$T$28,0),MATCH('דיווח פרטני'!C2115,גיליון3!$U$13:$X$13,0)))</f>
        <v xml:space="preserve"> </v>
      </c>
      <c r="I2115" s="15"/>
      <c r="J2115" s="15"/>
    </row>
    <row r="2116" spans="1:10" ht="18" customHeight="1" thickBot="1" x14ac:dyDescent="0.35">
      <c r="A2116" s="15"/>
      <c r="B2116" s="15"/>
      <c r="C2116" s="15"/>
      <c r="D2116" s="15"/>
      <c r="E2116" s="727"/>
      <c r="F2116" s="15"/>
      <c r="G2116" s="15"/>
      <c r="H2116" s="58" t="str">
        <f t="array" ref="H2116">IF(ISERROR(INDEX(גיליון3!$U$14:$X$28,MATCH('דיווח פרטני'!G2116,גיליון3!$T$14:$T$28,0),MATCH('דיווח פרטני'!C2116,גיליון3!$U$13:$X$13,0)))," ",INDEX(גיליון3!$U$14:$X$28,MATCH('דיווח פרטני'!G2116,גיליון3!$T$14:$T$28,0),MATCH('דיווח פרטני'!C2116,גיליון3!$U$13:$X$13,0)))</f>
        <v xml:space="preserve"> </v>
      </c>
      <c r="I2116" s="15"/>
      <c r="J2116" s="15"/>
    </row>
    <row r="2117" spans="1:10" ht="18" customHeight="1" thickBot="1" x14ac:dyDescent="0.35">
      <c r="A2117" s="15"/>
      <c r="B2117" s="15"/>
      <c r="C2117" s="15"/>
      <c r="D2117" s="15"/>
      <c r="E2117" s="727"/>
      <c r="F2117" s="15"/>
      <c r="G2117" s="15"/>
      <c r="H2117" s="58" t="str">
        <f t="array" ref="H2117">IF(ISERROR(INDEX(גיליון3!$U$14:$X$28,MATCH('דיווח פרטני'!G2117,גיליון3!$T$14:$T$28,0),MATCH('דיווח פרטני'!C2117,גיליון3!$U$13:$X$13,0)))," ",INDEX(גיליון3!$U$14:$X$28,MATCH('דיווח פרטני'!G2117,גיליון3!$T$14:$T$28,0),MATCH('דיווח פרטני'!C2117,גיליון3!$U$13:$X$13,0)))</f>
        <v xml:space="preserve"> </v>
      </c>
      <c r="I2117" s="15"/>
      <c r="J2117" s="15"/>
    </row>
    <row r="2118" spans="1:10" ht="18" customHeight="1" thickBot="1" x14ac:dyDescent="0.35">
      <c r="A2118" s="15"/>
      <c r="B2118" s="15"/>
      <c r="C2118" s="15"/>
      <c r="D2118" s="15"/>
      <c r="E2118" s="727"/>
      <c r="F2118" s="15"/>
      <c r="G2118" s="15"/>
      <c r="H2118" s="58" t="str">
        <f t="array" ref="H2118">IF(ISERROR(INDEX(גיליון3!$U$14:$X$28,MATCH('דיווח פרטני'!G2118,גיליון3!$T$14:$T$28,0),MATCH('דיווח פרטני'!C2118,גיליון3!$U$13:$X$13,0)))," ",INDEX(גיליון3!$U$14:$X$28,MATCH('דיווח פרטני'!G2118,גיליון3!$T$14:$T$28,0),MATCH('דיווח פרטני'!C2118,גיליון3!$U$13:$X$13,0)))</f>
        <v xml:space="preserve"> </v>
      </c>
      <c r="I2118" s="15"/>
      <c r="J2118" s="15"/>
    </row>
    <row r="2119" spans="1:10" ht="18" customHeight="1" thickBot="1" x14ac:dyDescent="0.35">
      <c r="A2119" s="15"/>
      <c r="B2119" s="15"/>
      <c r="C2119" s="15"/>
      <c r="D2119" s="15"/>
      <c r="E2119" s="727"/>
      <c r="F2119" s="15"/>
      <c r="G2119" s="15"/>
      <c r="H2119" s="58" t="str">
        <f t="array" ref="H2119">IF(ISERROR(INDEX(גיליון3!$U$14:$X$28,MATCH('דיווח פרטני'!G2119,גיליון3!$T$14:$T$28,0),MATCH('דיווח פרטני'!C2119,גיליון3!$U$13:$X$13,0)))," ",INDEX(גיליון3!$U$14:$X$28,MATCH('דיווח פרטני'!G2119,גיליון3!$T$14:$T$28,0),MATCH('דיווח פרטני'!C2119,גיליון3!$U$13:$X$13,0)))</f>
        <v xml:space="preserve"> </v>
      </c>
      <c r="I2119" s="15"/>
      <c r="J2119" s="15"/>
    </row>
    <row r="2120" spans="1:10" ht="18" customHeight="1" thickBot="1" x14ac:dyDescent="0.35">
      <c r="A2120" s="15"/>
      <c r="B2120" s="15"/>
      <c r="C2120" s="15"/>
      <c r="D2120" s="15"/>
      <c r="E2120" s="727"/>
      <c r="F2120" s="15"/>
      <c r="G2120" s="15"/>
      <c r="H2120" s="58" t="str">
        <f t="array" ref="H2120">IF(ISERROR(INDEX(גיליון3!$U$14:$X$28,MATCH('דיווח פרטני'!G2120,גיליון3!$T$14:$T$28,0),MATCH('דיווח פרטני'!C2120,גיליון3!$U$13:$X$13,0)))," ",INDEX(גיליון3!$U$14:$X$28,MATCH('דיווח פרטני'!G2120,גיליון3!$T$14:$T$28,0),MATCH('דיווח פרטני'!C2120,גיליון3!$U$13:$X$13,0)))</f>
        <v xml:space="preserve"> </v>
      </c>
      <c r="I2120" s="15"/>
      <c r="J2120" s="15"/>
    </row>
    <row r="2121" spans="1:10" ht="18" customHeight="1" thickBot="1" x14ac:dyDescent="0.35">
      <c r="A2121" s="15"/>
      <c r="B2121" s="15"/>
      <c r="C2121" s="15"/>
      <c r="D2121" s="15"/>
      <c r="E2121" s="727"/>
      <c r="F2121" s="15"/>
      <c r="G2121" s="15"/>
      <c r="H2121" s="58" t="str">
        <f t="array" ref="H2121">IF(ISERROR(INDEX(גיליון3!$U$14:$X$28,MATCH('דיווח פרטני'!G2121,גיליון3!$T$14:$T$28,0),MATCH('דיווח פרטני'!C2121,גיליון3!$U$13:$X$13,0)))," ",INDEX(גיליון3!$U$14:$X$28,MATCH('דיווח פרטני'!G2121,גיליון3!$T$14:$T$28,0),MATCH('דיווח פרטני'!C2121,גיליון3!$U$13:$X$13,0)))</f>
        <v xml:space="preserve"> </v>
      </c>
      <c r="I2121" s="15"/>
      <c r="J2121" s="15"/>
    </row>
    <row r="2122" spans="1:10" ht="18" customHeight="1" thickBot="1" x14ac:dyDescent="0.35">
      <c r="A2122" s="15"/>
      <c r="B2122" s="15"/>
      <c r="C2122" s="15"/>
      <c r="D2122" s="15"/>
      <c r="E2122" s="727"/>
      <c r="F2122" s="15"/>
      <c r="G2122" s="15"/>
      <c r="H2122" s="58" t="str">
        <f t="array" ref="H2122">IF(ISERROR(INDEX(גיליון3!$U$14:$X$28,MATCH('דיווח פרטני'!G2122,גיליון3!$T$14:$T$28,0),MATCH('דיווח פרטני'!C2122,גיליון3!$U$13:$X$13,0)))," ",INDEX(גיליון3!$U$14:$X$28,MATCH('דיווח פרטני'!G2122,גיליון3!$T$14:$T$28,0),MATCH('דיווח פרטני'!C2122,גיליון3!$U$13:$X$13,0)))</f>
        <v xml:space="preserve"> </v>
      </c>
      <c r="I2122" s="15"/>
      <c r="J2122" s="15"/>
    </row>
    <row r="2123" spans="1:10" ht="18" customHeight="1" thickBot="1" x14ac:dyDescent="0.35">
      <c r="A2123" s="15"/>
      <c r="B2123" s="15"/>
      <c r="C2123" s="15"/>
      <c r="D2123" s="15"/>
      <c r="E2123" s="727"/>
      <c r="F2123" s="15"/>
      <c r="G2123" s="15"/>
      <c r="H2123" s="58" t="str">
        <f t="array" ref="H2123">IF(ISERROR(INDEX(גיליון3!$U$14:$X$28,MATCH('דיווח פרטני'!G2123,גיליון3!$T$14:$T$28,0),MATCH('דיווח פרטני'!C2123,גיליון3!$U$13:$X$13,0)))," ",INDEX(גיליון3!$U$14:$X$28,MATCH('דיווח פרטני'!G2123,גיליון3!$T$14:$T$28,0),MATCH('דיווח פרטני'!C2123,גיליון3!$U$13:$X$13,0)))</f>
        <v xml:space="preserve"> </v>
      </c>
      <c r="I2123" s="15"/>
      <c r="J2123" s="15"/>
    </row>
    <row r="2124" spans="1:10" ht="18" customHeight="1" thickBot="1" x14ac:dyDescent="0.35">
      <c r="A2124" s="15"/>
      <c r="B2124" s="15"/>
      <c r="C2124" s="15"/>
      <c r="D2124" s="15"/>
      <c r="E2124" s="727"/>
      <c r="F2124" s="15"/>
      <c r="G2124" s="15"/>
      <c r="H2124" s="58" t="str">
        <f t="array" ref="H2124">IF(ISERROR(INDEX(גיליון3!$U$14:$X$28,MATCH('דיווח פרטני'!G2124,גיליון3!$T$14:$T$28,0),MATCH('דיווח פרטני'!C2124,גיליון3!$U$13:$X$13,0)))," ",INDEX(גיליון3!$U$14:$X$28,MATCH('דיווח פרטני'!G2124,גיליון3!$T$14:$T$28,0),MATCH('דיווח פרטני'!C2124,גיליון3!$U$13:$X$13,0)))</f>
        <v xml:space="preserve"> </v>
      </c>
      <c r="I2124" s="15"/>
      <c r="J2124" s="15"/>
    </row>
    <row r="2125" spans="1:10" ht="18" customHeight="1" thickBot="1" x14ac:dyDescent="0.35">
      <c r="A2125" s="15"/>
      <c r="B2125" s="15"/>
      <c r="C2125" s="15"/>
      <c r="D2125" s="15"/>
      <c r="E2125" s="727"/>
      <c r="F2125" s="15"/>
      <c r="G2125" s="15"/>
      <c r="H2125" s="58" t="str">
        <f t="array" ref="H2125">IF(ISERROR(INDEX(גיליון3!$U$14:$X$28,MATCH('דיווח פרטני'!G2125,גיליון3!$T$14:$T$28,0),MATCH('דיווח פרטני'!C2125,גיליון3!$U$13:$X$13,0)))," ",INDEX(גיליון3!$U$14:$X$28,MATCH('דיווח פרטני'!G2125,גיליון3!$T$14:$T$28,0),MATCH('דיווח פרטני'!C2125,גיליון3!$U$13:$X$13,0)))</f>
        <v xml:space="preserve"> </v>
      </c>
      <c r="I2125" s="15"/>
      <c r="J2125" s="15"/>
    </row>
    <row r="2126" spans="1:10" ht="18" customHeight="1" thickBot="1" x14ac:dyDescent="0.35">
      <c r="A2126" s="15"/>
      <c r="B2126" s="15"/>
      <c r="C2126" s="15"/>
      <c r="D2126" s="15"/>
      <c r="E2126" s="727"/>
      <c r="F2126" s="15"/>
      <c r="G2126" s="15"/>
      <c r="H2126" s="58" t="str">
        <f t="array" ref="H2126">IF(ISERROR(INDEX(גיליון3!$U$14:$X$28,MATCH('דיווח פרטני'!G2126,גיליון3!$T$14:$T$28,0),MATCH('דיווח פרטני'!C2126,גיליון3!$U$13:$X$13,0)))," ",INDEX(גיליון3!$U$14:$X$28,MATCH('דיווח פרטני'!G2126,גיליון3!$T$14:$T$28,0),MATCH('דיווח פרטני'!C2126,גיליון3!$U$13:$X$13,0)))</f>
        <v xml:space="preserve"> </v>
      </c>
      <c r="I2126" s="15"/>
      <c r="J2126" s="15"/>
    </row>
    <row r="2127" spans="1:10" ht="18" customHeight="1" thickBot="1" x14ac:dyDescent="0.35">
      <c r="A2127" s="15"/>
      <c r="B2127" s="15"/>
      <c r="C2127" s="15"/>
      <c r="D2127" s="15"/>
      <c r="E2127" s="727"/>
      <c r="F2127" s="15"/>
      <c r="G2127" s="15"/>
      <c r="H2127" s="58" t="str">
        <f t="array" ref="H2127">IF(ISERROR(INDEX(גיליון3!$U$14:$X$28,MATCH('דיווח פרטני'!G2127,גיליון3!$T$14:$T$28,0),MATCH('דיווח פרטני'!C2127,גיליון3!$U$13:$X$13,0)))," ",INDEX(גיליון3!$U$14:$X$28,MATCH('דיווח פרטני'!G2127,גיליון3!$T$14:$T$28,0),MATCH('דיווח פרטני'!C2127,גיליון3!$U$13:$X$13,0)))</f>
        <v xml:space="preserve"> </v>
      </c>
      <c r="I2127" s="15"/>
      <c r="J2127" s="15"/>
    </row>
    <row r="2128" spans="1:10" ht="18" customHeight="1" thickBot="1" x14ac:dyDescent="0.35">
      <c r="A2128" s="15"/>
      <c r="B2128" s="15"/>
      <c r="C2128" s="15"/>
      <c r="D2128" s="15"/>
      <c r="E2128" s="727"/>
      <c r="F2128" s="15"/>
      <c r="G2128" s="15"/>
      <c r="H2128" s="58" t="str">
        <f t="array" ref="H2128">IF(ISERROR(INDEX(גיליון3!$U$14:$X$28,MATCH('דיווח פרטני'!G2128,גיליון3!$T$14:$T$28,0),MATCH('דיווח פרטני'!C2128,גיליון3!$U$13:$X$13,0)))," ",INDEX(גיליון3!$U$14:$X$28,MATCH('דיווח פרטני'!G2128,גיליון3!$T$14:$T$28,0),MATCH('דיווח פרטני'!C2128,גיליון3!$U$13:$X$13,0)))</f>
        <v xml:space="preserve"> </v>
      </c>
      <c r="I2128" s="15"/>
      <c r="J2128" s="15"/>
    </row>
    <row r="2129" spans="1:10" ht="18" customHeight="1" thickBot="1" x14ac:dyDescent="0.35">
      <c r="A2129" s="15"/>
      <c r="B2129" s="15"/>
      <c r="C2129" s="15"/>
      <c r="D2129" s="15"/>
      <c r="E2129" s="727"/>
      <c r="F2129" s="15"/>
      <c r="G2129" s="15"/>
      <c r="H2129" s="58" t="str">
        <f t="array" ref="H2129">IF(ISERROR(INDEX(גיליון3!$U$14:$X$28,MATCH('דיווח פרטני'!G2129,גיליון3!$T$14:$T$28,0),MATCH('דיווח פרטני'!C2129,גיליון3!$U$13:$X$13,0)))," ",INDEX(גיליון3!$U$14:$X$28,MATCH('דיווח פרטני'!G2129,גיליון3!$T$14:$T$28,0),MATCH('דיווח פרטני'!C2129,גיליון3!$U$13:$X$13,0)))</f>
        <v xml:space="preserve"> </v>
      </c>
      <c r="I2129" s="15"/>
      <c r="J2129" s="15"/>
    </row>
    <row r="2130" spans="1:10" ht="18" customHeight="1" thickBot="1" x14ac:dyDescent="0.35">
      <c r="A2130" s="15"/>
      <c r="B2130" s="15"/>
      <c r="C2130" s="15"/>
      <c r="D2130" s="15"/>
      <c r="E2130" s="727"/>
      <c r="F2130" s="15"/>
      <c r="G2130" s="15"/>
      <c r="H2130" s="58" t="str">
        <f t="array" ref="H2130">IF(ISERROR(INDEX(גיליון3!$U$14:$X$28,MATCH('דיווח פרטני'!G2130,גיליון3!$T$14:$T$28,0),MATCH('דיווח פרטני'!C2130,גיליון3!$U$13:$X$13,0)))," ",INDEX(גיליון3!$U$14:$X$28,MATCH('דיווח פרטני'!G2130,גיליון3!$T$14:$T$28,0),MATCH('דיווח פרטני'!C2130,גיליון3!$U$13:$X$13,0)))</f>
        <v xml:space="preserve"> </v>
      </c>
      <c r="I2130" s="15"/>
      <c r="J2130" s="15"/>
    </row>
    <row r="2131" spans="1:10" ht="18" customHeight="1" thickBot="1" x14ac:dyDescent="0.35">
      <c r="A2131" s="15"/>
      <c r="B2131" s="15"/>
      <c r="C2131" s="15"/>
      <c r="D2131" s="15"/>
      <c r="E2131" s="727"/>
      <c r="F2131" s="15"/>
      <c r="G2131" s="15"/>
      <c r="H2131" s="58" t="str">
        <f t="array" ref="H2131">IF(ISERROR(INDEX(גיליון3!$U$14:$X$28,MATCH('דיווח פרטני'!G2131,גיליון3!$T$14:$T$28,0),MATCH('דיווח פרטני'!C2131,גיליון3!$U$13:$X$13,0)))," ",INDEX(גיליון3!$U$14:$X$28,MATCH('דיווח פרטני'!G2131,גיליון3!$T$14:$T$28,0),MATCH('דיווח פרטני'!C2131,גיליון3!$U$13:$X$13,0)))</f>
        <v xml:space="preserve"> </v>
      </c>
      <c r="I2131" s="15"/>
      <c r="J2131" s="15"/>
    </row>
    <row r="2132" spans="1:10" ht="18" customHeight="1" thickBot="1" x14ac:dyDescent="0.35">
      <c r="A2132" s="15"/>
      <c r="B2132" s="15"/>
      <c r="C2132" s="15"/>
      <c r="D2132" s="15"/>
      <c r="E2132" s="727"/>
      <c r="F2132" s="15"/>
      <c r="G2132" s="15"/>
      <c r="H2132" s="58" t="str">
        <f t="array" ref="H2132">IF(ISERROR(INDEX(גיליון3!$U$14:$X$28,MATCH('דיווח פרטני'!G2132,גיליון3!$T$14:$T$28,0),MATCH('דיווח פרטני'!C2132,גיליון3!$U$13:$X$13,0)))," ",INDEX(גיליון3!$U$14:$X$28,MATCH('דיווח פרטני'!G2132,גיליון3!$T$14:$T$28,0),MATCH('דיווח פרטני'!C2132,גיליון3!$U$13:$X$13,0)))</f>
        <v xml:space="preserve"> </v>
      </c>
      <c r="I2132" s="15"/>
      <c r="J2132" s="15"/>
    </row>
    <row r="2133" spans="1:10" ht="18" customHeight="1" thickBot="1" x14ac:dyDescent="0.35">
      <c r="A2133" s="15"/>
      <c r="B2133" s="15"/>
      <c r="C2133" s="15"/>
      <c r="D2133" s="15"/>
      <c r="E2133" s="727"/>
      <c r="F2133" s="15"/>
      <c r="G2133" s="15"/>
      <c r="H2133" s="58" t="str">
        <f t="array" ref="H2133">IF(ISERROR(INDEX(גיליון3!$U$14:$X$28,MATCH('דיווח פרטני'!G2133,גיליון3!$T$14:$T$28,0),MATCH('דיווח פרטני'!C2133,גיליון3!$U$13:$X$13,0)))," ",INDEX(גיליון3!$U$14:$X$28,MATCH('דיווח פרטני'!G2133,גיליון3!$T$14:$T$28,0),MATCH('דיווח פרטני'!C2133,גיליון3!$U$13:$X$13,0)))</f>
        <v xml:space="preserve"> </v>
      </c>
      <c r="I2133" s="15"/>
      <c r="J2133" s="15"/>
    </row>
    <row r="2134" spans="1:10" ht="18" customHeight="1" thickBot="1" x14ac:dyDescent="0.35">
      <c r="A2134" s="15"/>
      <c r="B2134" s="15"/>
      <c r="C2134" s="15"/>
      <c r="D2134" s="15"/>
      <c r="E2134" s="727"/>
      <c r="F2134" s="15"/>
      <c r="G2134" s="15"/>
      <c r="H2134" s="58" t="str">
        <f t="array" ref="H2134">IF(ISERROR(INDEX(גיליון3!$U$14:$X$28,MATCH('דיווח פרטני'!G2134,גיליון3!$T$14:$T$28,0),MATCH('דיווח פרטני'!C2134,גיליון3!$U$13:$X$13,0)))," ",INDEX(גיליון3!$U$14:$X$28,MATCH('דיווח פרטני'!G2134,גיליון3!$T$14:$T$28,0),MATCH('דיווח פרטני'!C2134,גיליון3!$U$13:$X$13,0)))</f>
        <v xml:space="preserve"> </v>
      </c>
      <c r="I2134" s="15"/>
      <c r="J2134" s="15"/>
    </row>
    <row r="2135" spans="1:10" ht="18" customHeight="1" thickBot="1" x14ac:dyDescent="0.35">
      <c r="A2135" s="15"/>
      <c r="B2135" s="15"/>
      <c r="C2135" s="15"/>
      <c r="D2135" s="15"/>
      <c r="E2135" s="727"/>
      <c r="F2135" s="15"/>
      <c r="G2135" s="15"/>
      <c r="H2135" s="58" t="str">
        <f t="array" ref="H2135">IF(ISERROR(INDEX(גיליון3!$U$14:$X$28,MATCH('דיווח פרטני'!G2135,גיליון3!$T$14:$T$28,0),MATCH('דיווח פרטני'!C2135,גיליון3!$U$13:$X$13,0)))," ",INDEX(גיליון3!$U$14:$X$28,MATCH('דיווח פרטני'!G2135,גיליון3!$T$14:$T$28,0),MATCH('דיווח פרטני'!C2135,גיליון3!$U$13:$X$13,0)))</f>
        <v xml:space="preserve"> </v>
      </c>
      <c r="I2135" s="15"/>
      <c r="J2135" s="15"/>
    </row>
    <row r="2136" spans="1:10" ht="18" customHeight="1" thickBot="1" x14ac:dyDescent="0.35">
      <c r="A2136" s="15"/>
      <c r="B2136" s="15"/>
      <c r="C2136" s="15"/>
      <c r="D2136" s="15"/>
      <c r="E2136" s="727"/>
      <c r="F2136" s="15"/>
      <c r="G2136" s="15"/>
      <c r="H2136" s="58" t="str">
        <f t="array" ref="H2136">IF(ISERROR(INDEX(גיליון3!$U$14:$X$28,MATCH('דיווח פרטני'!G2136,גיליון3!$T$14:$T$28,0),MATCH('דיווח פרטני'!C2136,גיליון3!$U$13:$X$13,0)))," ",INDEX(גיליון3!$U$14:$X$28,MATCH('דיווח פרטני'!G2136,גיליון3!$T$14:$T$28,0),MATCH('דיווח פרטני'!C2136,גיליון3!$U$13:$X$13,0)))</f>
        <v xml:space="preserve"> </v>
      </c>
      <c r="I2136" s="15"/>
      <c r="J2136" s="15"/>
    </row>
    <row r="2137" spans="1:10" ht="18" customHeight="1" thickBot="1" x14ac:dyDescent="0.35">
      <c r="A2137" s="15"/>
      <c r="B2137" s="15"/>
      <c r="C2137" s="15"/>
      <c r="D2137" s="15"/>
      <c r="E2137" s="727"/>
      <c r="F2137" s="15"/>
      <c r="G2137" s="15"/>
      <c r="H2137" s="58" t="str">
        <f t="array" ref="H2137">IF(ISERROR(INDEX(גיליון3!$U$14:$X$28,MATCH('דיווח פרטני'!G2137,גיליון3!$T$14:$T$28,0),MATCH('דיווח פרטני'!C2137,גיליון3!$U$13:$X$13,0)))," ",INDEX(גיליון3!$U$14:$X$28,MATCH('דיווח פרטני'!G2137,גיליון3!$T$14:$T$28,0),MATCH('דיווח פרטני'!C2137,גיליון3!$U$13:$X$13,0)))</f>
        <v xml:space="preserve"> </v>
      </c>
      <c r="I2137" s="15"/>
      <c r="J2137" s="15"/>
    </row>
    <row r="2138" spans="1:10" ht="18" customHeight="1" thickBot="1" x14ac:dyDescent="0.35">
      <c r="A2138" s="15"/>
      <c r="B2138" s="15"/>
      <c r="C2138" s="15"/>
      <c r="D2138" s="15"/>
      <c r="E2138" s="727"/>
      <c r="F2138" s="15"/>
      <c r="G2138" s="15"/>
      <c r="H2138" s="58" t="str">
        <f t="array" ref="H2138">IF(ISERROR(INDEX(גיליון3!$U$14:$X$28,MATCH('דיווח פרטני'!G2138,גיליון3!$T$14:$T$28,0),MATCH('דיווח פרטני'!C2138,גיליון3!$U$13:$X$13,0)))," ",INDEX(גיליון3!$U$14:$X$28,MATCH('דיווח פרטני'!G2138,גיליון3!$T$14:$T$28,0),MATCH('דיווח פרטני'!C2138,גיליון3!$U$13:$X$13,0)))</f>
        <v xml:space="preserve"> </v>
      </c>
      <c r="I2138" s="15"/>
      <c r="J2138" s="15"/>
    </row>
    <row r="2139" spans="1:10" ht="18" customHeight="1" thickBot="1" x14ac:dyDescent="0.35">
      <c r="A2139" s="15"/>
      <c r="B2139" s="15"/>
      <c r="C2139" s="15"/>
      <c r="D2139" s="15"/>
      <c r="E2139" s="727"/>
      <c r="F2139" s="15"/>
      <c r="G2139" s="15"/>
      <c r="H2139" s="58" t="str">
        <f t="array" ref="H2139">IF(ISERROR(INDEX(גיליון3!$U$14:$X$28,MATCH('דיווח פרטני'!G2139,גיליון3!$T$14:$T$28,0),MATCH('דיווח פרטני'!C2139,גיליון3!$U$13:$X$13,0)))," ",INDEX(גיליון3!$U$14:$X$28,MATCH('דיווח פרטני'!G2139,גיליון3!$T$14:$T$28,0),MATCH('דיווח פרטני'!C2139,גיליון3!$U$13:$X$13,0)))</f>
        <v xml:space="preserve"> </v>
      </c>
      <c r="I2139" s="15"/>
      <c r="J2139" s="15"/>
    </row>
    <row r="2140" spans="1:10" ht="18" customHeight="1" thickBot="1" x14ac:dyDescent="0.35">
      <c r="A2140" s="15"/>
      <c r="B2140" s="15"/>
      <c r="C2140" s="15"/>
      <c r="D2140" s="15"/>
      <c r="E2140" s="727"/>
      <c r="F2140" s="15"/>
      <c r="G2140" s="15"/>
      <c r="H2140" s="58" t="str">
        <f t="array" ref="H2140">IF(ISERROR(INDEX(גיליון3!$U$14:$X$28,MATCH('דיווח פרטני'!G2140,גיליון3!$T$14:$T$28,0),MATCH('דיווח פרטני'!C2140,גיליון3!$U$13:$X$13,0)))," ",INDEX(גיליון3!$U$14:$X$28,MATCH('דיווח פרטני'!G2140,גיליון3!$T$14:$T$28,0),MATCH('דיווח פרטני'!C2140,גיליון3!$U$13:$X$13,0)))</f>
        <v xml:space="preserve"> </v>
      </c>
      <c r="I2140" s="15"/>
      <c r="J2140" s="15"/>
    </row>
    <row r="2141" spans="1:10" ht="18" customHeight="1" thickBot="1" x14ac:dyDescent="0.35">
      <c r="A2141" s="15"/>
      <c r="B2141" s="15"/>
      <c r="C2141" s="15"/>
      <c r="D2141" s="15"/>
      <c r="E2141" s="727"/>
      <c r="F2141" s="15"/>
      <c r="G2141" s="15"/>
      <c r="H2141" s="58" t="str">
        <f t="array" ref="H2141">IF(ISERROR(INDEX(גיליון3!$U$14:$X$28,MATCH('דיווח פרטני'!G2141,גיליון3!$T$14:$T$28,0),MATCH('דיווח פרטני'!C2141,גיליון3!$U$13:$X$13,0)))," ",INDEX(גיליון3!$U$14:$X$28,MATCH('דיווח פרטני'!G2141,גיליון3!$T$14:$T$28,0),MATCH('דיווח פרטני'!C2141,גיליון3!$U$13:$X$13,0)))</f>
        <v xml:space="preserve"> </v>
      </c>
      <c r="I2141" s="15"/>
      <c r="J2141" s="15"/>
    </row>
    <row r="2142" spans="1:10" ht="18" customHeight="1" thickBot="1" x14ac:dyDescent="0.35">
      <c r="A2142" s="15"/>
      <c r="B2142" s="15"/>
      <c r="C2142" s="15"/>
      <c r="D2142" s="15"/>
      <c r="E2142" s="727"/>
      <c r="F2142" s="15"/>
      <c r="G2142" s="15"/>
      <c r="H2142" s="58" t="str">
        <f t="array" ref="H2142">IF(ISERROR(INDEX(גיליון3!$U$14:$X$28,MATCH('דיווח פרטני'!G2142,גיליון3!$T$14:$T$28,0),MATCH('דיווח פרטני'!C2142,גיליון3!$U$13:$X$13,0)))," ",INDEX(גיליון3!$U$14:$X$28,MATCH('דיווח פרטני'!G2142,גיליון3!$T$14:$T$28,0),MATCH('דיווח פרטני'!C2142,גיליון3!$U$13:$X$13,0)))</f>
        <v xml:space="preserve"> </v>
      </c>
      <c r="I2142" s="15"/>
      <c r="J2142" s="15"/>
    </row>
    <row r="2143" spans="1:10" ht="18" customHeight="1" thickBot="1" x14ac:dyDescent="0.35">
      <c r="A2143" s="15"/>
      <c r="B2143" s="15"/>
      <c r="C2143" s="15"/>
      <c r="D2143" s="15"/>
      <c r="E2143" s="727"/>
      <c r="F2143" s="15"/>
      <c r="G2143" s="15"/>
      <c r="H2143" s="58" t="str">
        <f t="array" ref="H2143">IF(ISERROR(INDEX(גיליון3!$U$14:$X$28,MATCH('דיווח פרטני'!G2143,גיליון3!$T$14:$T$28,0),MATCH('דיווח פרטני'!C2143,גיליון3!$U$13:$X$13,0)))," ",INDEX(גיליון3!$U$14:$X$28,MATCH('דיווח פרטני'!G2143,גיליון3!$T$14:$T$28,0),MATCH('דיווח פרטני'!C2143,גיליון3!$U$13:$X$13,0)))</f>
        <v xml:space="preserve"> </v>
      </c>
      <c r="I2143" s="15"/>
      <c r="J2143" s="15"/>
    </row>
    <row r="2144" spans="1:10" ht="18" customHeight="1" thickBot="1" x14ac:dyDescent="0.35">
      <c r="A2144" s="15"/>
      <c r="B2144" s="15"/>
      <c r="C2144" s="15"/>
      <c r="D2144" s="15"/>
      <c r="E2144" s="727"/>
      <c r="F2144" s="15"/>
      <c r="G2144" s="15"/>
      <c r="H2144" s="58" t="str">
        <f t="array" ref="H2144">IF(ISERROR(INDEX(גיליון3!$U$14:$X$28,MATCH('דיווח פרטני'!G2144,גיליון3!$T$14:$T$28,0),MATCH('דיווח פרטני'!C2144,גיליון3!$U$13:$X$13,0)))," ",INDEX(גיליון3!$U$14:$X$28,MATCH('דיווח פרטני'!G2144,גיליון3!$T$14:$T$28,0),MATCH('דיווח פרטני'!C2144,גיליון3!$U$13:$X$13,0)))</f>
        <v xml:space="preserve"> </v>
      </c>
      <c r="I2144" s="15"/>
      <c r="J2144" s="15"/>
    </row>
    <row r="2145" spans="1:10" ht="18" customHeight="1" thickBot="1" x14ac:dyDescent="0.35">
      <c r="A2145" s="15"/>
      <c r="B2145" s="15"/>
      <c r="C2145" s="15"/>
      <c r="D2145" s="15"/>
      <c r="E2145" s="727"/>
      <c r="F2145" s="15"/>
      <c r="G2145" s="15"/>
      <c r="H2145" s="58" t="str">
        <f t="array" ref="H2145">IF(ISERROR(INDEX(גיליון3!$U$14:$X$28,MATCH('דיווח פרטני'!G2145,גיליון3!$T$14:$T$28,0),MATCH('דיווח פרטני'!C2145,גיליון3!$U$13:$X$13,0)))," ",INDEX(גיליון3!$U$14:$X$28,MATCH('דיווח פרטני'!G2145,גיליון3!$T$14:$T$28,0),MATCH('דיווח פרטני'!C2145,גיליון3!$U$13:$X$13,0)))</f>
        <v xml:space="preserve"> </v>
      </c>
      <c r="I2145" s="15"/>
      <c r="J2145" s="15"/>
    </row>
    <row r="2146" spans="1:10" ht="18" customHeight="1" thickBot="1" x14ac:dyDescent="0.35">
      <c r="A2146" s="15"/>
      <c r="B2146" s="15"/>
      <c r="C2146" s="15"/>
      <c r="D2146" s="15"/>
      <c r="E2146" s="727"/>
      <c r="F2146" s="15"/>
      <c r="G2146" s="15"/>
      <c r="H2146" s="58" t="str">
        <f t="array" ref="H2146">IF(ISERROR(INDEX(גיליון3!$U$14:$X$28,MATCH('דיווח פרטני'!G2146,גיליון3!$T$14:$T$28,0),MATCH('דיווח פרטני'!C2146,גיליון3!$U$13:$X$13,0)))," ",INDEX(גיליון3!$U$14:$X$28,MATCH('דיווח פרטני'!G2146,גיליון3!$T$14:$T$28,0),MATCH('דיווח פרטני'!C2146,גיליון3!$U$13:$X$13,0)))</f>
        <v xml:space="preserve"> </v>
      </c>
      <c r="I2146" s="15"/>
      <c r="J2146" s="15"/>
    </row>
    <row r="2147" spans="1:10" ht="18" customHeight="1" thickBot="1" x14ac:dyDescent="0.35">
      <c r="A2147" s="15"/>
      <c r="B2147" s="15"/>
      <c r="C2147" s="15"/>
      <c r="D2147" s="15"/>
      <c r="E2147" s="727"/>
      <c r="F2147" s="15"/>
      <c r="G2147" s="15"/>
      <c r="H2147" s="58" t="str">
        <f t="array" ref="H2147">IF(ISERROR(INDEX(גיליון3!$U$14:$X$28,MATCH('דיווח פרטני'!G2147,גיליון3!$T$14:$T$28,0),MATCH('דיווח פרטני'!C2147,גיליון3!$U$13:$X$13,0)))," ",INDEX(גיליון3!$U$14:$X$28,MATCH('דיווח פרטני'!G2147,גיליון3!$T$14:$T$28,0),MATCH('דיווח פרטני'!C2147,גיליון3!$U$13:$X$13,0)))</f>
        <v xml:space="preserve"> </v>
      </c>
      <c r="I2147" s="15"/>
      <c r="J2147" s="15"/>
    </row>
    <row r="2148" spans="1:10" ht="18" customHeight="1" thickBot="1" x14ac:dyDescent="0.35">
      <c r="A2148" s="15"/>
      <c r="B2148" s="15"/>
      <c r="C2148" s="15"/>
      <c r="D2148" s="15"/>
      <c r="E2148" s="727"/>
      <c r="F2148" s="15"/>
      <c r="G2148" s="15"/>
      <c r="H2148" s="58" t="str">
        <f t="array" ref="H2148">IF(ISERROR(INDEX(גיליון3!$U$14:$X$28,MATCH('דיווח פרטני'!G2148,גיליון3!$T$14:$T$28,0),MATCH('דיווח פרטני'!C2148,גיליון3!$U$13:$X$13,0)))," ",INDEX(גיליון3!$U$14:$X$28,MATCH('דיווח פרטני'!G2148,גיליון3!$T$14:$T$28,0),MATCH('דיווח פרטני'!C2148,גיליון3!$U$13:$X$13,0)))</f>
        <v xml:space="preserve"> </v>
      </c>
      <c r="I2148" s="15"/>
      <c r="J2148" s="15"/>
    </row>
    <row r="2149" spans="1:10" ht="18" customHeight="1" thickBot="1" x14ac:dyDescent="0.35">
      <c r="A2149" s="15"/>
      <c r="B2149" s="15"/>
      <c r="C2149" s="15"/>
      <c r="D2149" s="15"/>
      <c r="E2149" s="727"/>
      <c r="F2149" s="15"/>
      <c r="G2149" s="15"/>
      <c r="H2149" s="58" t="str">
        <f t="array" ref="H2149">IF(ISERROR(INDEX(גיליון3!$U$14:$X$28,MATCH('דיווח פרטני'!G2149,גיליון3!$T$14:$T$28,0),MATCH('דיווח פרטני'!C2149,גיליון3!$U$13:$X$13,0)))," ",INDEX(גיליון3!$U$14:$X$28,MATCH('דיווח פרטני'!G2149,גיליון3!$T$14:$T$28,0),MATCH('דיווח פרטני'!C2149,גיליון3!$U$13:$X$13,0)))</f>
        <v xml:space="preserve"> </v>
      </c>
      <c r="I2149" s="15"/>
      <c r="J2149" s="15"/>
    </row>
    <row r="2150" spans="1:10" ht="18" customHeight="1" thickBot="1" x14ac:dyDescent="0.35">
      <c r="A2150" s="15"/>
      <c r="B2150" s="15"/>
      <c r="C2150" s="15"/>
      <c r="D2150" s="15"/>
      <c r="E2150" s="727"/>
      <c r="F2150" s="15"/>
      <c r="G2150" s="15"/>
      <c r="H2150" s="58" t="str">
        <f t="array" ref="H2150">IF(ISERROR(INDEX(גיליון3!$U$14:$X$28,MATCH('דיווח פרטני'!G2150,גיליון3!$T$14:$T$28,0),MATCH('דיווח פרטני'!C2150,גיליון3!$U$13:$X$13,0)))," ",INDEX(גיליון3!$U$14:$X$28,MATCH('דיווח פרטני'!G2150,גיליון3!$T$14:$T$28,0),MATCH('דיווח פרטני'!C2150,גיליון3!$U$13:$X$13,0)))</f>
        <v xml:space="preserve"> </v>
      </c>
      <c r="I2150" s="15"/>
      <c r="J2150" s="15"/>
    </row>
    <row r="2151" spans="1:10" ht="18" customHeight="1" thickBot="1" x14ac:dyDescent="0.35">
      <c r="A2151" s="15"/>
      <c r="B2151" s="15"/>
      <c r="C2151" s="15"/>
      <c r="D2151" s="15"/>
      <c r="E2151" s="727"/>
      <c r="F2151" s="15"/>
      <c r="G2151" s="15"/>
      <c r="H2151" s="58" t="str">
        <f t="array" ref="H2151">IF(ISERROR(INDEX(גיליון3!$U$14:$X$28,MATCH('דיווח פרטני'!G2151,גיליון3!$T$14:$T$28,0),MATCH('דיווח פרטני'!C2151,גיליון3!$U$13:$X$13,0)))," ",INDEX(גיליון3!$U$14:$X$28,MATCH('דיווח פרטני'!G2151,גיליון3!$T$14:$T$28,0),MATCH('דיווח פרטני'!C2151,גיליון3!$U$13:$X$13,0)))</f>
        <v xml:space="preserve"> </v>
      </c>
      <c r="I2151" s="15"/>
      <c r="J2151" s="15"/>
    </row>
    <row r="2152" spans="1:10" ht="18" customHeight="1" thickBot="1" x14ac:dyDescent="0.35">
      <c r="A2152" s="15"/>
      <c r="B2152" s="15"/>
      <c r="C2152" s="15"/>
      <c r="D2152" s="15"/>
      <c r="E2152" s="727"/>
      <c r="F2152" s="15"/>
      <c r="G2152" s="15"/>
      <c r="H2152" s="58" t="str">
        <f t="array" ref="H2152">IF(ISERROR(INDEX(גיליון3!$U$14:$X$28,MATCH('דיווח פרטני'!G2152,גיליון3!$T$14:$T$28,0),MATCH('דיווח פרטני'!C2152,גיליון3!$U$13:$X$13,0)))," ",INDEX(גיליון3!$U$14:$X$28,MATCH('דיווח פרטני'!G2152,גיליון3!$T$14:$T$28,0),MATCH('דיווח פרטני'!C2152,גיליון3!$U$13:$X$13,0)))</f>
        <v xml:space="preserve"> </v>
      </c>
      <c r="I2152" s="15"/>
      <c r="J2152" s="15"/>
    </row>
    <row r="2153" spans="1:10" ht="18" customHeight="1" thickBot="1" x14ac:dyDescent="0.35">
      <c r="A2153" s="15"/>
      <c r="B2153" s="15"/>
      <c r="C2153" s="15"/>
      <c r="D2153" s="15"/>
      <c r="E2153" s="727"/>
      <c r="F2153" s="15"/>
      <c r="G2153" s="15"/>
      <c r="H2153" s="58" t="str">
        <f t="array" ref="H2153">IF(ISERROR(INDEX(גיליון3!$U$14:$X$28,MATCH('דיווח פרטני'!G2153,גיליון3!$T$14:$T$28,0),MATCH('דיווח פרטני'!C2153,גיליון3!$U$13:$X$13,0)))," ",INDEX(גיליון3!$U$14:$X$28,MATCH('דיווח פרטני'!G2153,גיליון3!$T$14:$T$28,0),MATCH('דיווח פרטני'!C2153,גיליון3!$U$13:$X$13,0)))</f>
        <v xml:space="preserve"> </v>
      </c>
      <c r="I2153" s="15"/>
      <c r="J2153" s="15"/>
    </row>
    <row r="2154" spans="1:10" ht="18" customHeight="1" thickBot="1" x14ac:dyDescent="0.35">
      <c r="A2154" s="15"/>
      <c r="B2154" s="15"/>
      <c r="C2154" s="15"/>
      <c r="D2154" s="15"/>
      <c r="E2154" s="727"/>
      <c r="F2154" s="15"/>
      <c r="G2154" s="15"/>
      <c r="H2154" s="58" t="str">
        <f t="array" ref="H2154">IF(ISERROR(INDEX(גיליון3!$U$14:$X$28,MATCH('דיווח פרטני'!G2154,גיליון3!$T$14:$T$28,0),MATCH('דיווח פרטני'!C2154,גיליון3!$U$13:$X$13,0)))," ",INDEX(גיליון3!$U$14:$X$28,MATCH('דיווח פרטני'!G2154,גיליון3!$T$14:$T$28,0),MATCH('דיווח פרטני'!C2154,גיליון3!$U$13:$X$13,0)))</f>
        <v xml:space="preserve"> </v>
      </c>
      <c r="I2154" s="15"/>
      <c r="J2154" s="15"/>
    </row>
    <row r="2155" spans="1:10" ht="18" customHeight="1" thickBot="1" x14ac:dyDescent="0.35">
      <c r="A2155" s="15"/>
      <c r="B2155" s="15"/>
      <c r="C2155" s="15"/>
      <c r="D2155" s="15"/>
      <c r="E2155" s="727"/>
      <c r="F2155" s="15"/>
      <c r="G2155" s="15"/>
      <c r="H2155" s="58" t="str">
        <f t="array" ref="H2155">IF(ISERROR(INDEX(גיליון3!$U$14:$X$28,MATCH('דיווח פרטני'!G2155,גיליון3!$T$14:$T$28,0),MATCH('דיווח פרטני'!C2155,גיליון3!$U$13:$X$13,0)))," ",INDEX(גיליון3!$U$14:$X$28,MATCH('דיווח פרטני'!G2155,גיליון3!$T$14:$T$28,0),MATCH('דיווח פרטני'!C2155,גיליון3!$U$13:$X$13,0)))</f>
        <v xml:space="preserve"> </v>
      </c>
      <c r="I2155" s="15"/>
      <c r="J2155" s="15"/>
    </row>
    <row r="2156" spans="1:10" ht="18" customHeight="1" thickBot="1" x14ac:dyDescent="0.35">
      <c r="A2156" s="15"/>
      <c r="B2156" s="15"/>
      <c r="C2156" s="15"/>
      <c r="D2156" s="15"/>
      <c r="E2156" s="727"/>
      <c r="F2156" s="15"/>
      <c r="G2156" s="15"/>
      <c r="H2156" s="58" t="str">
        <f t="array" ref="H2156">IF(ISERROR(INDEX(גיליון3!$U$14:$X$28,MATCH('דיווח פרטני'!G2156,גיליון3!$T$14:$T$28,0),MATCH('דיווח פרטני'!C2156,גיליון3!$U$13:$X$13,0)))," ",INDEX(גיליון3!$U$14:$X$28,MATCH('דיווח פרטני'!G2156,גיליון3!$T$14:$T$28,0),MATCH('דיווח פרטני'!C2156,גיליון3!$U$13:$X$13,0)))</f>
        <v xml:space="preserve"> </v>
      </c>
      <c r="I2156" s="15"/>
      <c r="J2156" s="15"/>
    </row>
    <row r="2157" spans="1:10" ht="18" customHeight="1" thickBot="1" x14ac:dyDescent="0.35">
      <c r="A2157" s="15"/>
      <c r="B2157" s="15"/>
      <c r="C2157" s="15"/>
      <c r="D2157" s="15"/>
      <c r="E2157" s="727"/>
      <c r="F2157" s="15"/>
      <c r="G2157" s="15"/>
      <c r="H2157" s="58" t="str">
        <f t="array" ref="H2157">IF(ISERROR(INDEX(גיליון3!$U$14:$X$28,MATCH('דיווח פרטני'!G2157,גיליון3!$T$14:$T$28,0),MATCH('דיווח פרטני'!C2157,גיליון3!$U$13:$X$13,0)))," ",INDEX(גיליון3!$U$14:$X$28,MATCH('דיווח פרטני'!G2157,גיליון3!$T$14:$T$28,0),MATCH('דיווח פרטני'!C2157,גיליון3!$U$13:$X$13,0)))</f>
        <v xml:space="preserve"> </v>
      </c>
      <c r="I2157" s="15"/>
      <c r="J2157" s="15"/>
    </row>
    <row r="2158" spans="1:10" ht="18" customHeight="1" thickBot="1" x14ac:dyDescent="0.35">
      <c r="A2158" s="15"/>
      <c r="B2158" s="15"/>
      <c r="C2158" s="15"/>
      <c r="D2158" s="15"/>
      <c r="E2158" s="727"/>
      <c r="F2158" s="15"/>
      <c r="G2158" s="15"/>
      <c r="H2158" s="58" t="str">
        <f t="array" ref="H2158">IF(ISERROR(INDEX(גיליון3!$U$14:$X$28,MATCH('דיווח פרטני'!G2158,גיליון3!$T$14:$T$28,0),MATCH('דיווח פרטני'!C2158,גיליון3!$U$13:$X$13,0)))," ",INDEX(גיליון3!$U$14:$X$28,MATCH('דיווח פרטני'!G2158,גיליון3!$T$14:$T$28,0),MATCH('דיווח פרטני'!C2158,גיליון3!$U$13:$X$13,0)))</f>
        <v xml:space="preserve"> </v>
      </c>
      <c r="I2158" s="15"/>
      <c r="J2158" s="15"/>
    </row>
    <row r="2159" spans="1:10" ht="18" customHeight="1" thickBot="1" x14ac:dyDescent="0.35">
      <c r="A2159" s="15"/>
      <c r="B2159" s="15"/>
      <c r="C2159" s="15"/>
      <c r="D2159" s="15"/>
      <c r="E2159" s="727"/>
      <c r="F2159" s="15"/>
      <c r="G2159" s="15"/>
      <c r="H2159" s="58" t="str">
        <f t="array" ref="H2159">IF(ISERROR(INDEX(גיליון3!$U$14:$X$28,MATCH('דיווח פרטני'!G2159,גיליון3!$T$14:$T$28,0),MATCH('דיווח פרטני'!C2159,גיליון3!$U$13:$X$13,0)))," ",INDEX(גיליון3!$U$14:$X$28,MATCH('דיווח פרטני'!G2159,גיליון3!$T$14:$T$28,0),MATCH('דיווח פרטני'!C2159,גיליון3!$U$13:$X$13,0)))</f>
        <v xml:space="preserve"> </v>
      </c>
      <c r="I2159" s="15"/>
      <c r="J2159" s="15"/>
    </row>
    <row r="2160" spans="1:10" ht="18" customHeight="1" thickBot="1" x14ac:dyDescent="0.35">
      <c r="A2160" s="15"/>
      <c r="B2160" s="15"/>
      <c r="C2160" s="15"/>
      <c r="D2160" s="15"/>
      <c r="E2160" s="727"/>
      <c r="F2160" s="15"/>
      <c r="G2160" s="15"/>
      <c r="H2160" s="58" t="str">
        <f t="array" ref="H2160">IF(ISERROR(INDEX(גיליון3!$U$14:$X$28,MATCH('דיווח פרטני'!G2160,גיליון3!$T$14:$T$28,0),MATCH('דיווח פרטני'!C2160,גיליון3!$U$13:$X$13,0)))," ",INDEX(גיליון3!$U$14:$X$28,MATCH('דיווח פרטני'!G2160,גיליון3!$T$14:$T$28,0),MATCH('דיווח פרטני'!C2160,גיליון3!$U$13:$X$13,0)))</f>
        <v xml:space="preserve"> </v>
      </c>
      <c r="I2160" s="15"/>
      <c r="J2160" s="15"/>
    </row>
    <row r="2161" spans="1:10" ht="18" customHeight="1" thickBot="1" x14ac:dyDescent="0.35">
      <c r="A2161" s="15"/>
      <c r="B2161" s="15"/>
      <c r="C2161" s="15"/>
      <c r="D2161" s="15"/>
      <c r="E2161" s="727"/>
      <c r="F2161" s="15"/>
      <c r="G2161" s="15"/>
      <c r="H2161" s="58" t="str">
        <f t="array" ref="H2161">IF(ISERROR(INDEX(גיליון3!$U$14:$X$28,MATCH('דיווח פרטני'!G2161,גיליון3!$T$14:$T$28,0),MATCH('דיווח פרטני'!C2161,גיליון3!$U$13:$X$13,0)))," ",INDEX(גיליון3!$U$14:$X$28,MATCH('דיווח פרטני'!G2161,גיליון3!$T$14:$T$28,0),MATCH('דיווח פרטני'!C2161,גיליון3!$U$13:$X$13,0)))</f>
        <v xml:space="preserve"> </v>
      </c>
      <c r="I2161" s="15"/>
      <c r="J2161" s="15"/>
    </row>
    <row r="2162" spans="1:10" ht="18" customHeight="1" thickBot="1" x14ac:dyDescent="0.35">
      <c r="A2162" s="15"/>
      <c r="B2162" s="15"/>
      <c r="C2162" s="15"/>
      <c r="D2162" s="15"/>
      <c r="E2162" s="727"/>
      <c r="F2162" s="15"/>
      <c r="G2162" s="15"/>
      <c r="H2162" s="58" t="str">
        <f t="array" ref="H2162">IF(ISERROR(INDEX(גיליון3!$U$14:$X$28,MATCH('דיווח פרטני'!G2162,גיליון3!$T$14:$T$28,0),MATCH('דיווח פרטני'!C2162,גיליון3!$U$13:$X$13,0)))," ",INDEX(גיליון3!$U$14:$X$28,MATCH('דיווח פרטני'!G2162,גיליון3!$T$14:$T$28,0),MATCH('דיווח פרטני'!C2162,גיליון3!$U$13:$X$13,0)))</f>
        <v xml:space="preserve"> </v>
      </c>
      <c r="I2162" s="15"/>
      <c r="J2162" s="15"/>
    </row>
    <row r="2163" spans="1:10" ht="18" customHeight="1" thickBot="1" x14ac:dyDescent="0.35">
      <c r="A2163" s="15"/>
      <c r="B2163" s="15"/>
      <c r="C2163" s="15"/>
      <c r="D2163" s="15"/>
      <c r="E2163" s="727"/>
      <c r="F2163" s="15"/>
      <c r="G2163" s="15"/>
      <c r="H2163" s="58" t="str">
        <f t="array" ref="H2163">IF(ISERROR(INDEX(גיליון3!$U$14:$X$28,MATCH('דיווח פרטני'!G2163,גיליון3!$T$14:$T$28,0),MATCH('דיווח פרטני'!C2163,גיליון3!$U$13:$X$13,0)))," ",INDEX(גיליון3!$U$14:$X$28,MATCH('דיווח פרטני'!G2163,גיליון3!$T$14:$T$28,0),MATCH('דיווח פרטני'!C2163,גיליון3!$U$13:$X$13,0)))</f>
        <v xml:space="preserve"> </v>
      </c>
      <c r="I2163" s="15"/>
      <c r="J2163" s="15"/>
    </row>
    <row r="2164" spans="1:10" ht="18" customHeight="1" thickBot="1" x14ac:dyDescent="0.35">
      <c r="A2164" s="15"/>
      <c r="B2164" s="15"/>
      <c r="C2164" s="15"/>
      <c r="D2164" s="15"/>
      <c r="E2164" s="727"/>
      <c r="F2164" s="15"/>
      <c r="G2164" s="15"/>
      <c r="H2164" s="58" t="str">
        <f t="array" ref="H2164">IF(ISERROR(INDEX(גיליון3!$U$14:$X$28,MATCH('דיווח פרטני'!G2164,גיליון3!$T$14:$T$28,0),MATCH('דיווח פרטני'!C2164,גיליון3!$U$13:$X$13,0)))," ",INDEX(גיליון3!$U$14:$X$28,MATCH('דיווח פרטני'!G2164,גיליון3!$T$14:$T$28,0),MATCH('דיווח פרטני'!C2164,גיליון3!$U$13:$X$13,0)))</f>
        <v xml:space="preserve"> </v>
      </c>
      <c r="I2164" s="15"/>
      <c r="J2164" s="15"/>
    </row>
    <row r="2165" spans="1:10" ht="18" customHeight="1" thickBot="1" x14ac:dyDescent="0.35">
      <c r="A2165" s="15"/>
      <c r="B2165" s="15"/>
      <c r="C2165" s="15"/>
      <c r="D2165" s="15"/>
      <c r="E2165" s="727"/>
      <c r="F2165" s="15"/>
      <c r="G2165" s="15"/>
      <c r="H2165" s="58" t="str">
        <f t="array" ref="H2165">IF(ISERROR(INDEX(גיליון3!$U$14:$X$28,MATCH('דיווח פרטני'!G2165,גיליון3!$T$14:$T$28,0),MATCH('דיווח פרטני'!C2165,גיליון3!$U$13:$X$13,0)))," ",INDEX(גיליון3!$U$14:$X$28,MATCH('דיווח פרטני'!G2165,גיליון3!$T$14:$T$28,0),MATCH('דיווח פרטני'!C2165,גיליון3!$U$13:$X$13,0)))</f>
        <v xml:space="preserve"> </v>
      </c>
      <c r="I2165" s="15"/>
      <c r="J2165" s="15"/>
    </row>
    <row r="2166" spans="1:10" ht="18" customHeight="1" thickBot="1" x14ac:dyDescent="0.35">
      <c r="A2166" s="15"/>
      <c r="B2166" s="15"/>
      <c r="C2166" s="15"/>
      <c r="D2166" s="15"/>
      <c r="E2166" s="727"/>
      <c r="F2166" s="15"/>
      <c r="G2166" s="15"/>
      <c r="H2166" s="58" t="str">
        <f t="array" ref="H2166">IF(ISERROR(INDEX(גיליון3!$U$14:$X$28,MATCH('דיווח פרטני'!G2166,גיליון3!$T$14:$T$28,0),MATCH('דיווח פרטני'!C2166,גיליון3!$U$13:$X$13,0)))," ",INDEX(גיליון3!$U$14:$X$28,MATCH('דיווח פרטני'!G2166,גיליון3!$T$14:$T$28,0),MATCH('דיווח פרטני'!C2166,גיליון3!$U$13:$X$13,0)))</f>
        <v xml:space="preserve"> </v>
      </c>
      <c r="I2166" s="15"/>
      <c r="J2166" s="15"/>
    </row>
    <row r="2167" spans="1:10" ht="18" customHeight="1" thickBot="1" x14ac:dyDescent="0.35">
      <c r="A2167" s="15"/>
      <c r="B2167" s="15"/>
      <c r="C2167" s="15"/>
      <c r="D2167" s="15"/>
      <c r="E2167" s="727"/>
      <c r="F2167" s="15"/>
      <c r="G2167" s="15"/>
      <c r="H2167" s="58" t="str">
        <f t="array" ref="H2167">IF(ISERROR(INDEX(גיליון3!$U$14:$X$28,MATCH('דיווח פרטני'!G2167,גיליון3!$T$14:$T$28,0),MATCH('דיווח פרטני'!C2167,גיליון3!$U$13:$X$13,0)))," ",INDEX(גיליון3!$U$14:$X$28,MATCH('דיווח פרטני'!G2167,גיליון3!$T$14:$T$28,0),MATCH('דיווח פרטני'!C2167,גיליון3!$U$13:$X$13,0)))</f>
        <v xml:space="preserve"> </v>
      </c>
      <c r="I2167" s="15"/>
      <c r="J2167" s="15"/>
    </row>
    <row r="2168" spans="1:10" ht="18" customHeight="1" thickBot="1" x14ac:dyDescent="0.35">
      <c r="A2168" s="15"/>
      <c r="B2168" s="15"/>
      <c r="C2168" s="15"/>
      <c r="D2168" s="15"/>
      <c r="E2168" s="727"/>
      <c r="F2168" s="15"/>
      <c r="G2168" s="15"/>
      <c r="H2168" s="58" t="str">
        <f t="array" ref="H2168">IF(ISERROR(INDEX(גיליון3!$U$14:$X$28,MATCH('דיווח פרטני'!G2168,גיליון3!$T$14:$T$28,0),MATCH('דיווח פרטני'!C2168,גיליון3!$U$13:$X$13,0)))," ",INDEX(גיליון3!$U$14:$X$28,MATCH('דיווח פרטני'!G2168,גיליון3!$T$14:$T$28,0),MATCH('דיווח פרטני'!C2168,גיליון3!$U$13:$X$13,0)))</f>
        <v xml:space="preserve"> </v>
      </c>
      <c r="I2168" s="15"/>
      <c r="J2168" s="15"/>
    </row>
    <row r="2169" spans="1:10" ht="18" customHeight="1" thickBot="1" x14ac:dyDescent="0.35">
      <c r="A2169" s="15"/>
      <c r="B2169" s="15"/>
      <c r="C2169" s="15"/>
      <c r="D2169" s="15"/>
      <c r="E2169" s="727"/>
      <c r="F2169" s="15"/>
      <c r="G2169" s="15"/>
      <c r="H2169" s="58" t="str">
        <f t="array" ref="H2169">IF(ISERROR(INDEX(גיליון3!$U$14:$X$28,MATCH('דיווח פרטני'!G2169,גיליון3!$T$14:$T$28,0),MATCH('דיווח פרטני'!C2169,גיליון3!$U$13:$X$13,0)))," ",INDEX(גיליון3!$U$14:$X$28,MATCH('דיווח פרטני'!G2169,גיליון3!$T$14:$T$28,0),MATCH('דיווח פרטני'!C2169,גיליון3!$U$13:$X$13,0)))</f>
        <v xml:space="preserve"> </v>
      </c>
      <c r="I2169" s="15"/>
      <c r="J2169" s="15"/>
    </row>
    <row r="2170" spans="1:10" ht="18" customHeight="1" thickBot="1" x14ac:dyDescent="0.35">
      <c r="A2170" s="15"/>
      <c r="B2170" s="15"/>
      <c r="C2170" s="15"/>
      <c r="D2170" s="15"/>
      <c r="E2170" s="727"/>
      <c r="F2170" s="15"/>
      <c r="G2170" s="15"/>
      <c r="H2170" s="58" t="str">
        <f t="array" ref="H2170">IF(ISERROR(INDEX(גיליון3!$U$14:$X$28,MATCH('דיווח פרטני'!G2170,גיליון3!$T$14:$T$28,0),MATCH('דיווח פרטני'!C2170,גיליון3!$U$13:$X$13,0)))," ",INDEX(גיליון3!$U$14:$X$28,MATCH('דיווח פרטני'!G2170,גיליון3!$T$14:$T$28,0),MATCH('דיווח פרטני'!C2170,גיליון3!$U$13:$X$13,0)))</f>
        <v xml:space="preserve"> </v>
      </c>
      <c r="I2170" s="15"/>
      <c r="J2170" s="15"/>
    </row>
    <row r="2171" spans="1:10" ht="18" customHeight="1" thickBot="1" x14ac:dyDescent="0.35">
      <c r="A2171" s="15"/>
      <c r="B2171" s="15"/>
      <c r="C2171" s="15"/>
      <c r="D2171" s="15"/>
      <c r="E2171" s="727"/>
      <c r="F2171" s="15"/>
      <c r="G2171" s="15"/>
      <c r="H2171" s="58" t="str">
        <f t="array" ref="H2171">IF(ISERROR(INDEX(גיליון3!$U$14:$X$28,MATCH('דיווח פרטני'!G2171,גיליון3!$T$14:$T$28,0),MATCH('דיווח פרטני'!C2171,גיליון3!$U$13:$X$13,0)))," ",INDEX(גיליון3!$U$14:$X$28,MATCH('דיווח פרטני'!G2171,גיליון3!$T$14:$T$28,0),MATCH('דיווח פרטני'!C2171,גיליון3!$U$13:$X$13,0)))</f>
        <v xml:space="preserve"> </v>
      </c>
      <c r="I2171" s="15"/>
      <c r="J2171" s="15"/>
    </row>
    <row r="2172" spans="1:10" ht="18" customHeight="1" thickBot="1" x14ac:dyDescent="0.35">
      <c r="A2172" s="15"/>
      <c r="B2172" s="15"/>
      <c r="C2172" s="15"/>
      <c r="D2172" s="15"/>
      <c r="E2172" s="727"/>
      <c r="F2172" s="15"/>
      <c r="G2172" s="15"/>
      <c r="H2172" s="58" t="str">
        <f t="array" ref="H2172">IF(ISERROR(INDEX(גיליון3!$U$14:$X$28,MATCH('דיווח פרטני'!G2172,גיליון3!$T$14:$T$28,0),MATCH('דיווח פרטני'!C2172,גיליון3!$U$13:$X$13,0)))," ",INDEX(גיליון3!$U$14:$X$28,MATCH('דיווח פרטני'!G2172,גיליון3!$T$14:$T$28,0),MATCH('דיווח פרטני'!C2172,גיליון3!$U$13:$X$13,0)))</f>
        <v xml:space="preserve"> </v>
      </c>
      <c r="I2172" s="15"/>
      <c r="J2172" s="15"/>
    </row>
    <row r="2173" spans="1:10" ht="18" customHeight="1" thickBot="1" x14ac:dyDescent="0.35">
      <c r="A2173" s="15"/>
      <c r="B2173" s="15"/>
      <c r="C2173" s="15"/>
      <c r="D2173" s="15"/>
      <c r="E2173" s="727"/>
      <c r="F2173" s="15"/>
      <c r="G2173" s="15"/>
      <c r="H2173" s="58" t="str">
        <f t="array" ref="H2173">IF(ISERROR(INDEX(גיליון3!$U$14:$X$28,MATCH('דיווח פרטני'!G2173,גיליון3!$T$14:$T$28,0),MATCH('דיווח פרטני'!C2173,גיליון3!$U$13:$X$13,0)))," ",INDEX(גיליון3!$U$14:$X$28,MATCH('דיווח פרטני'!G2173,גיליון3!$T$14:$T$28,0),MATCH('דיווח פרטני'!C2173,גיליון3!$U$13:$X$13,0)))</f>
        <v xml:space="preserve"> </v>
      </c>
      <c r="I2173" s="15"/>
      <c r="J2173" s="15"/>
    </row>
    <row r="2174" spans="1:10" ht="18" customHeight="1" thickBot="1" x14ac:dyDescent="0.35">
      <c r="A2174" s="15"/>
      <c r="B2174" s="15"/>
      <c r="C2174" s="15"/>
      <c r="D2174" s="15"/>
      <c r="E2174" s="727"/>
      <c r="F2174" s="15"/>
      <c r="G2174" s="15"/>
      <c r="H2174" s="58" t="str">
        <f t="array" ref="H2174">IF(ISERROR(INDEX(גיליון3!$U$14:$X$28,MATCH('דיווח פרטני'!G2174,גיליון3!$T$14:$T$28,0),MATCH('דיווח פרטני'!C2174,גיליון3!$U$13:$X$13,0)))," ",INDEX(גיליון3!$U$14:$X$28,MATCH('דיווח פרטני'!G2174,גיליון3!$T$14:$T$28,0),MATCH('דיווח פרטני'!C2174,גיליון3!$U$13:$X$13,0)))</f>
        <v xml:space="preserve"> </v>
      </c>
      <c r="I2174" s="15"/>
      <c r="J2174" s="15"/>
    </row>
    <row r="2175" spans="1:10" ht="18" customHeight="1" thickBot="1" x14ac:dyDescent="0.35">
      <c r="A2175" s="15"/>
      <c r="B2175" s="15"/>
      <c r="C2175" s="15"/>
      <c r="D2175" s="15"/>
      <c r="E2175" s="727"/>
      <c r="F2175" s="15"/>
      <c r="G2175" s="15"/>
      <c r="H2175" s="58" t="str">
        <f t="array" ref="H2175">IF(ISERROR(INDEX(גיליון3!$U$14:$X$28,MATCH('דיווח פרטני'!G2175,גיליון3!$T$14:$T$28,0),MATCH('דיווח פרטני'!C2175,גיליון3!$U$13:$X$13,0)))," ",INDEX(גיליון3!$U$14:$X$28,MATCH('דיווח פרטני'!G2175,גיליון3!$T$14:$T$28,0),MATCH('דיווח פרטני'!C2175,גיליון3!$U$13:$X$13,0)))</f>
        <v xml:space="preserve"> </v>
      </c>
      <c r="I2175" s="15"/>
      <c r="J2175" s="15"/>
    </row>
    <row r="2176" spans="1:10" ht="18" customHeight="1" thickBot="1" x14ac:dyDescent="0.35">
      <c r="A2176" s="15"/>
      <c r="B2176" s="15"/>
      <c r="C2176" s="15"/>
      <c r="D2176" s="15"/>
      <c r="E2176" s="727"/>
      <c r="F2176" s="15"/>
      <c r="G2176" s="15"/>
      <c r="H2176" s="58" t="str">
        <f t="array" ref="H2176">IF(ISERROR(INDEX(גיליון3!$U$14:$X$28,MATCH('דיווח פרטני'!G2176,גיליון3!$T$14:$T$28,0),MATCH('דיווח פרטני'!C2176,גיליון3!$U$13:$X$13,0)))," ",INDEX(גיליון3!$U$14:$X$28,MATCH('דיווח פרטני'!G2176,גיליון3!$T$14:$T$28,0),MATCH('דיווח פרטני'!C2176,גיליון3!$U$13:$X$13,0)))</f>
        <v xml:space="preserve"> </v>
      </c>
      <c r="I2176" s="15"/>
      <c r="J2176" s="15"/>
    </row>
    <row r="2177" spans="1:10" ht="18" customHeight="1" thickBot="1" x14ac:dyDescent="0.35">
      <c r="A2177" s="15"/>
      <c r="B2177" s="15"/>
      <c r="C2177" s="15"/>
      <c r="D2177" s="15"/>
      <c r="E2177" s="727"/>
      <c r="F2177" s="15"/>
      <c r="G2177" s="15"/>
      <c r="H2177" s="58" t="str">
        <f t="array" ref="H2177">IF(ISERROR(INDEX(גיליון3!$U$14:$X$28,MATCH('דיווח פרטני'!G2177,גיליון3!$T$14:$T$28,0),MATCH('דיווח פרטני'!C2177,גיליון3!$U$13:$X$13,0)))," ",INDEX(גיליון3!$U$14:$X$28,MATCH('דיווח פרטני'!G2177,גיליון3!$T$14:$T$28,0),MATCH('דיווח פרטני'!C2177,גיליון3!$U$13:$X$13,0)))</f>
        <v xml:space="preserve"> </v>
      </c>
      <c r="I2177" s="15"/>
      <c r="J2177" s="15"/>
    </row>
    <row r="2178" spans="1:10" ht="18" customHeight="1" thickBot="1" x14ac:dyDescent="0.35">
      <c r="A2178" s="15"/>
      <c r="B2178" s="15"/>
      <c r="C2178" s="15"/>
      <c r="D2178" s="15"/>
      <c r="E2178" s="727"/>
      <c r="F2178" s="15"/>
      <c r="G2178" s="15"/>
      <c r="H2178" s="58" t="str">
        <f t="array" ref="H2178">IF(ISERROR(INDEX(גיליון3!$U$14:$X$28,MATCH('דיווח פרטני'!G2178,גיליון3!$T$14:$T$28,0),MATCH('דיווח פרטני'!C2178,גיליון3!$U$13:$X$13,0)))," ",INDEX(גיליון3!$U$14:$X$28,MATCH('דיווח פרטני'!G2178,גיליון3!$T$14:$T$28,0),MATCH('דיווח פרטני'!C2178,גיליון3!$U$13:$X$13,0)))</f>
        <v xml:space="preserve"> </v>
      </c>
      <c r="I2178" s="15"/>
      <c r="J2178" s="15"/>
    </row>
    <row r="2179" spans="1:10" ht="18" customHeight="1" thickBot="1" x14ac:dyDescent="0.35">
      <c r="A2179" s="15"/>
      <c r="B2179" s="15"/>
      <c r="C2179" s="15"/>
      <c r="D2179" s="15"/>
      <c r="E2179" s="727"/>
      <c r="F2179" s="15"/>
      <c r="G2179" s="15"/>
      <c r="H2179" s="58" t="str">
        <f t="array" ref="H2179">IF(ISERROR(INDEX(גיליון3!$U$14:$X$28,MATCH('דיווח פרטני'!G2179,גיליון3!$T$14:$T$28,0),MATCH('דיווח פרטני'!C2179,גיליון3!$U$13:$X$13,0)))," ",INDEX(גיליון3!$U$14:$X$28,MATCH('דיווח פרטני'!G2179,גיליון3!$T$14:$T$28,0),MATCH('דיווח פרטני'!C2179,גיליון3!$U$13:$X$13,0)))</f>
        <v xml:space="preserve"> </v>
      </c>
      <c r="I2179" s="15"/>
      <c r="J2179" s="15"/>
    </row>
    <row r="2180" spans="1:10" ht="18" customHeight="1" thickBot="1" x14ac:dyDescent="0.35">
      <c r="A2180" s="15"/>
      <c r="B2180" s="15"/>
      <c r="C2180" s="15"/>
      <c r="D2180" s="15"/>
      <c r="E2180" s="727"/>
      <c r="F2180" s="15"/>
      <c r="G2180" s="15"/>
      <c r="H2180" s="58" t="str">
        <f t="array" ref="H2180">IF(ISERROR(INDEX(גיליון3!$U$14:$X$28,MATCH('דיווח פרטני'!G2180,גיליון3!$T$14:$T$28,0),MATCH('דיווח פרטני'!C2180,גיליון3!$U$13:$X$13,0)))," ",INDEX(גיליון3!$U$14:$X$28,MATCH('דיווח פרטני'!G2180,גיליון3!$T$14:$T$28,0),MATCH('דיווח פרטני'!C2180,גיליון3!$U$13:$X$13,0)))</f>
        <v xml:space="preserve"> </v>
      </c>
      <c r="I2180" s="15"/>
      <c r="J2180" s="15"/>
    </row>
    <row r="2181" spans="1:10" ht="18" customHeight="1" thickBot="1" x14ac:dyDescent="0.35">
      <c r="A2181" s="15"/>
      <c r="B2181" s="15"/>
      <c r="C2181" s="15"/>
      <c r="D2181" s="15"/>
      <c r="E2181" s="727"/>
      <c r="F2181" s="15"/>
      <c r="G2181" s="15"/>
      <c r="H2181" s="58" t="str">
        <f t="array" ref="H2181">IF(ISERROR(INDEX(גיליון3!$U$14:$X$28,MATCH('דיווח פרטני'!G2181,גיליון3!$T$14:$T$28,0),MATCH('דיווח פרטני'!C2181,גיליון3!$U$13:$X$13,0)))," ",INDEX(גיליון3!$U$14:$X$28,MATCH('דיווח פרטני'!G2181,גיליון3!$T$14:$T$28,0),MATCH('דיווח פרטני'!C2181,גיליון3!$U$13:$X$13,0)))</f>
        <v xml:space="preserve"> </v>
      </c>
      <c r="I2181" s="15"/>
      <c r="J2181" s="15"/>
    </row>
    <row r="2182" spans="1:10" ht="18" customHeight="1" thickBot="1" x14ac:dyDescent="0.35">
      <c r="A2182" s="15"/>
      <c r="B2182" s="15"/>
      <c r="C2182" s="15"/>
      <c r="D2182" s="15"/>
      <c r="E2182" s="727"/>
      <c r="F2182" s="15"/>
      <c r="G2182" s="15"/>
      <c r="H2182" s="58" t="str">
        <f t="array" ref="H2182">IF(ISERROR(INDEX(גיליון3!$U$14:$X$28,MATCH('דיווח פרטני'!G2182,גיליון3!$T$14:$T$28,0),MATCH('דיווח פרטני'!C2182,גיליון3!$U$13:$X$13,0)))," ",INDEX(גיליון3!$U$14:$X$28,MATCH('דיווח פרטני'!G2182,גיליון3!$T$14:$T$28,0),MATCH('דיווח פרטני'!C2182,גיליון3!$U$13:$X$13,0)))</f>
        <v xml:space="preserve"> </v>
      </c>
      <c r="I2182" s="15"/>
      <c r="J2182" s="15"/>
    </row>
    <row r="2183" spans="1:10" ht="18" customHeight="1" thickBot="1" x14ac:dyDescent="0.35">
      <c r="A2183" s="15"/>
      <c r="B2183" s="15"/>
      <c r="C2183" s="15"/>
      <c r="D2183" s="15"/>
      <c r="E2183" s="727"/>
      <c r="F2183" s="15"/>
      <c r="G2183" s="15"/>
      <c r="H2183" s="58" t="str">
        <f t="array" ref="H2183">IF(ISERROR(INDEX(גיליון3!$U$14:$X$28,MATCH('דיווח פרטני'!G2183,גיליון3!$T$14:$T$28,0),MATCH('דיווח פרטני'!C2183,גיליון3!$U$13:$X$13,0)))," ",INDEX(גיליון3!$U$14:$X$28,MATCH('דיווח פרטני'!G2183,גיליון3!$T$14:$T$28,0),MATCH('דיווח פרטני'!C2183,גיליון3!$U$13:$X$13,0)))</f>
        <v xml:space="preserve"> </v>
      </c>
      <c r="I2183" s="15"/>
      <c r="J2183" s="15"/>
    </row>
    <row r="2184" spans="1:10" ht="18" customHeight="1" thickBot="1" x14ac:dyDescent="0.35">
      <c r="A2184" s="15"/>
      <c r="B2184" s="15"/>
      <c r="C2184" s="15"/>
      <c r="D2184" s="15"/>
      <c r="E2184" s="727"/>
      <c r="F2184" s="15"/>
      <c r="G2184" s="15"/>
      <c r="H2184" s="58" t="str">
        <f t="array" ref="H2184">IF(ISERROR(INDEX(גיליון3!$U$14:$X$28,MATCH('דיווח פרטני'!G2184,גיליון3!$T$14:$T$28,0),MATCH('דיווח פרטני'!C2184,גיליון3!$U$13:$X$13,0)))," ",INDEX(גיליון3!$U$14:$X$28,MATCH('דיווח פרטני'!G2184,גיליון3!$T$14:$T$28,0),MATCH('דיווח פרטני'!C2184,גיליון3!$U$13:$X$13,0)))</f>
        <v xml:space="preserve"> </v>
      </c>
      <c r="I2184" s="15"/>
      <c r="J2184" s="15"/>
    </row>
    <row r="2185" spans="1:10" ht="18" customHeight="1" thickBot="1" x14ac:dyDescent="0.35">
      <c r="A2185" s="15"/>
      <c r="B2185" s="15"/>
      <c r="C2185" s="15"/>
      <c r="D2185" s="15"/>
      <c r="E2185" s="727"/>
      <c r="F2185" s="15"/>
      <c r="G2185" s="15"/>
      <c r="H2185" s="58" t="str">
        <f t="array" ref="H2185">IF(ISERROR(INDEX(גיליון3!$U$14:$X$28,MATCH('דיווח פרטני'!G2185,גיליון3!$T$14:$T$28,0),MATCH('דיווח פרטני'!C2185,גיליון3!$U$13:$X$13,0)))," ",INDEX(גיליון3!$U$14:$X$28,MATCH('דיווח פרטני'!G2185,גיליון3!$T$14:$T$28,0),MATCH('דיווח פרטני'!C2185,גיליון3!$U$13:$X$13,0)))</f>
        <v xml:space="preserve"> </v>
      </c>
      <c r="I2185" s="15"/>
      <c r="J2185" s="15"/>
    </row>
    <row r="2186" spans="1:10" ht="18" customHeight="1" thickBot="1" x14ac:dyDescent="0.35">
      <c r="A2186" s="15"/>
      <c r="B2186" s="15"/>
      <c r="C2186" s="15"/>
      <c r="D2186" s="15"/>
      <c r="E2186" s="727"/>
      <c r="F2186" s="15"/>
      <c r="G2186" s="15"/>
      <c r="H2186" s="58" t="str">
        <f t="array" ref="H2186">IF(ISERROR(INDEX(גיליון3!$U$14:$X$28,MATCH('דיווח פרטני'!G2186,גיליון3!$T$14:$T$28,0),MATCH('דיווח פרטני'!C2186,גיליון3!$U$13:$X$13,0)))," ",INDEX(גיליון3!$U$14:$X$28,MATCH('דיווח פרטני'!G2186,גיליון3!$T$14:$T$28,0),MATCH('דיווח פרטני'!C2186,גיליון3!$U$13:$X$13,0)))</f>
        <v xml:space="preserve"> </v>
      </c>
      <c r="I2186" s="15"/>
      <c r="J2186" s="15"/>
    </row>
    <row r="2187" spans="1:10" ht="18" customHeight="1" thickBot="1" x14ac:dyDescent="0.35">
      <c r="A2187" s="15"/>
      <c r="B2187" s="15"/>
      <c r="C2187" s="15"/>
      <c r="D2187" s="15"/>
      <c r="E2187" s="727"/>
      <c r="F2187" s="15"/>
      <c r="G2187" s="15"/>
      <c r="H2187" s="58" t="str">
        <f t="array" ref="H2187">IF(ISERROR(INDEX(גיליון3!$U$14:$X$28,MATCH('דיווח פרטני'!G2187,גיליון3!$T$14:$T$28,0),MATCH('דיווח פרטני'!C2187,גיליון3!$U$13:$X$13,0)))," ",INDEX(גיליון3!$U$14:$X$28,MATCH('דיווח פרטני'!G2187,גיליון3!$T$14:$T$28,0),MATCH('דיווח פרטני'!C2187,גיליון3!$U$13:$X$13,0)))</f>
        <v xml:space="preserve"> </v>
      </c>
      <c r="I2187" s="15"/>
      <c r="J2187" s="15"/>
    </row>
    <row r="2188" spans="1:10" ht="18" customHeight="1" thickBot="1" x14ac:dyDescent="0.35">
      <c r="A2188" s="15"/>
      <c r="B2188" s="15"/>
      <c r="C2188" s="15"/>
      <c r="D2188" s="15"/>
      <c r="E2188" s="727"/>
      <c r="F2188" s="15"/>
      <c r="G2188" s="15"/>
      <c r="H2188" s="58" t="str">
        <f t="array" ref="H2188">IF(ISERROR(INDEX(גיליון3!$U$14:$X$28,MATCH('דיווח פרטני'!G2188,גיליון3!$T$14:$T$28,0),MATCH('דיווח פרטני'!C2188,גיליון3!$U$13:$X$13,0)))," ",INDEX(גיליון3!$U$14:$X$28,MATCH('דיווח פרטני'!G2188,גיליון3!$T$14:$T$28,0),MATCH('דיווח פרטני'!C2188,גיליון3!$U$13:$X$13,0)))</f>
        <v xml:space="preserve"> </v>
      </c>
      <c r="I2188" s="15"/>
      <c r="J2188" s="15"/>
    </row>
    <row r="2189" spans="1:10" ht="18" customHeight="1" thickBot="1" x14ac:dyDescent="0.35">
      <c r="A2189" s="15"/>
      <c r="B2189" s="15"/>
      <c r="C2189" s="15"/>
      <c r="D2189" s="15"/>
      <c r="E2189" s="727"/>
      <c r="F2189" s="15"/>
      <c r="G2189" s="15"/>
      <c r="H2189" s="58" t="str">
        <f t="array" ref="H2189">IF(ISERROR(INDEX(גיליון3!$U$14:$X$28,MATCH('דיווח פרטני'!G2189,גיליון3!$T$14:$T$28,0),MATCH('דיווח פרטני'!C2189,גיליון3!$U$13:$X$13,0)))," ",INDEX(גיליון3!$U$14:$X$28,MATCH('דיווח פרטני'!G2189,גיליון3!$T$14:$T$28,0),MATCH('דיווח פרטני'!C2189,גיליון3!$U$13:$X$13,0)))</f>
        <v xml:space="preserve"> </v>
      </c>
      <c r="I2189" s="15"/>
      <c r="J2189" s="15"/>
    </row>
    <row r="2190" spans="1:10" ht="18" customHeight="1" thickBot="1" x14ac:dyDescent="0.35">
      <c r="A2190" s="15"/>
      <c r="B2190" s="15"/>
      <c r="C2190" s="15"/>
      <c r="D2190" s="15"/>
      <c r="E2190" s="727"/>
      <c r="F2190" s="15"/>
      <c r="G2190" s="15"/>
      <c r="H2190" s="58" t="str">
        <f t="array" ref="H2190">IF(ISERROR(INDEX(גיליון3!$U$14:$X$28,MATCH('דיווח פרטני'!G2190,גיליון3!$T$14:$T$28,0),MATCH('דיווח פרטני'!C2190,גיליון3!$U$13:$X$13,0)))," ",INDEX(גיליון3!$U$14:$X$28,MATCH('דיווח פרטני'!G2190,גיליון3!$T$14:$T$28,0),MATCH('דיווח פרטני'!C2190,גיליון3!$U$13:$X$13,0)))</f>
        <v xml:space="preserve"> </v>
      </c>
      <c r="I2190" s="15"/>
      <c r="J2190" s="15"/>
    </row>
    <row r="2191" spans="1:10" ht="18" customHeight="1" thickBot="1" x14ac:dyDescent="0.35">
      <c r="A2191" s="15"/>
      <c r="B2191" s="15"/>
      <c r="C2191" s="15"/>
      <c r="D2191" s="15"/>
      <c r="E2191" s="727"/>
      <c r="F2191" s="15"/>
      <c r="G2191" s="15"/>
      <c r="H2191" s="58" t="str">
        <f t="array" ref="H2191">IF(ISERROR(INDEX(גיליון3!$U$14:$X$28,MATCH('דיווח פרטני'!G2191,גיליון3!$T$14:$T$28,0),MATCH('דיווח פרטני'!C2191,גיליון3!$U$13:$X$13,0)))," ",INDEX(גיליון3!$U$14:$X$28,MATCH('דיווח פרטני'!G2191,גיליון3!$T$14:$T$28,0),MATCH('דיווח פרטני'!C2191,גיליון3!$U$13:$X$13,0)))</f>
        <v xml:space="preserve"> </v>
      </c>
      <c r="I2191" s="15"/>
      <c r="J2191" s="15"/>
    </row>
    <row r="2192" spans="1:10" ht="18" customHeight="1" thickBot="1" x14ac:dyDescent="0.35">
      <c r="A2192" s="15"/>
      <c r="B2192" s="15"/>
      <c r="C2192" s="15"/>
      <c r="D2192" s="15"/>
      <c r="E2192" s="727"/>
      <c r="F2192" s="15"/>
      <c r="G2192" s="15"/>
      <c r="H2192" s="58" t="str">
        <f t="array" ref="H2192">IF(ISERROR(INDEX(גיליון3!$U$14:$X$28,MATCH('דיווח פרטני'!G2192,גיליון3!$T$14:$T$28,0),MATCH('דיווח פרטני'!C2192,גיליון3!$U$13:$X$13,0)))," ",INDEX(גיליון3!$U$14:$X$28,MATCH('דיווח פרטני'!G2192,גיליון3!$T$14:$T$28,0),MATCH('דיווח פרטני'!C2192,גיליון3!$U$13:$X$13,0)))</f>
        <v xml:space="preserve"> </v>
      </c>
      <c r="I2192" s="15"/>
      <c r="J2192" s="15"/>
    </row>
    <row r="2193" spans="1:10" ht="18" customHeight="1" thickBot="1" x14ac:dyDescent="0.35">
      <c r="A2193" s="15"/>
      <c r="B2193" s="15"/>
      <c r="C2193" s="15"/>
      <c r="D2193" s="15"/>
      <c r="E2193" s="727"/>
      <c r="F2193" s="15"/>
      <c r="G2193" s="15"/>
      <c r="H2193" s="58" t="str">
        <f t="array" ref="H2193">IF(ISERROR(INDEX(גיליון3!$U$14:$X$28,MATCH('דיווח פרטני'!G2193,גיליון3!$T$14:$T$28,0),MATCH('דיווח פרטני'!C2193,גיליון3!$U$13:$X$13,0)))," ",INDEX(גיליון3!$U$14:$X$28,MATCH('דיווח פרטני'!G2193,גיליון3!$T$14:$T$28,0),MATCH('דיווח פרטני'!C2193,גיליון3!$U$13:$X$13,0)))</f>
        <v xml:space="preserve"> </v>
      </c>
      <c r="I2193" s="15"/>
      <c r="J2193" s="15"/>
    </row>
    <row r="2194" spans="1:10" ht="18" customHeight="1" thickBot="1" x14ac:dyDescent="0.35">
      <c r="A2194" s="15"/>
      <c r="B2194" s="15"/>
      <c r="C2194" s="15"/>
      <c r="D2194" s="15"/>
      <c r="E2194" s="727"/>
      <c r="F2194" s="15"/>
      <c r="G2194" s="15"/>
      <c r="H2194" s="58" t="str">
        <f t="array" ref="H2194">IF(ISERROR(INDEX(גיליון3!$U$14:$X$28,MATCH('דיווח פרטני'!G2194,גיליון3!$T$14:$T$28,0),MATCH('דיווח פרטני'!C2194,גיליון3!$U$13:$X$13,0)))," ",INDEX(גיליון3!$U$14:$X$28,MATCH('דיווח פרטני'!G2194,גיליון3!$T$14:$T$28,0),MATCH('דיווח פרטני'!C2194,גיליון3!$U$13:$X$13,0)))</f>
        <v xml:space="preserve"> </v>
      </c>
      <c r="I2194" s="15"/>
      <c r="J2194" s="15"/>
    </row>
    <row r="2195" spans="1:10" ht="18" customHeight="1" thickBot="1" x14ac:dyDescent="0.35">
      <c r="A2195" s="15"/>
      <c r="B2195" s="15"/>
      <c r="C2195" s="15"/>
      <c r="D2195" s="15"/>
      <c r="E2195" s="727"/>
      <c r="F2195" s="15"/>
      <c r="G2195" s="15"/>
      <c r="H2195" s="58" t="str">
        <f t="array" ref="H2195">IF(ISERROR(INDEX(גיליון3!$U$14:$X$28,MATCH('דיווח פרטני'!G2195,גיליון3!$T$14:$T$28,0),MATCH('דיווח פרטני'!C2195,גיליון3!$U$13:$X$13,0)))," ",INDEX(גיליון3!$U$14:$X$28,MATCH('דיווח פרטני'!G2195,גיליון3!$T$14:$T$28,0),MATCH('דיווח פרטני'!C2195,גיליון3!$U$13:$X$13,0)))</f>
        <v xml:space="preserve"> </v>
      </c>
      <c r="I2195" s="15"/>
      <c r="J2195" s="15"/>
    </row>
    <row r="2196" spans="1:10" ht="18" customHeight="1" thickBot="1" x14ac:dyDescent="0.35">
      <c r="A2196" s="15"/>
      <c r="B2196" s="15"/>
      <c r="C2196" s="15"/>
      <c r="D2196" s="15"/>
      <c r="E2196" s="727"/>
      <c r="F2196" s="15"/>
      <c r="G2196" s="15"/>
      <c r="H2196" s="58" t="str">
        <f t="array" ref="H2196">IF(ISERROR(INDEX(גיליון3!$U$14:$X$28,MATCH('דיווח פרטני'!G2196,גיליון3!$T$14:$T$28,0),MATCH('דיווח פרטני'!C2196,גיליון3!$U$13:$X$13,0)))," ",INDEX(גיליון3!$U$14:$X$28,MATCH('דיווח פרטני'!G2196,גיליון3!$T$14:$T$28,0),MATCH('דיווח פרטני'!C2196,גיליון3!$U$13:$X$13,0)))</f>
        <v xml:space="preserve"> </v>
      </c>
      <c r="I2196" s="15"/>
      <c r="J2196" s="15"/>
    </row>
    <row r="2197" spans="1:10" ht="18" customHeight="1" thickBot="1" x14ac:dyDescent="0.35">
      <c r="A2197" s="15"/>
      <c r="B2197" s="15"/>
      <c r="C2197" s="15"/>
      <c r="D2197" s="15"/>
      <c r="E2197" s="727"/>
      <c r="F2197" s="15"/>
      <c r="G2197" s="15"/>
      <c r="H2197" s="58" t="str">
        <f t="array" ref="H2197">IF(ISERROR(INDEX(גיליון3!$U$14:$X$28,MATCH('דיווח פרטני'!G2197,גיליון3!$T$14:$T$28,0),MATCH('דיווח פרטני'!C2197,גיליון3!$U$13:$X$13,0)))," ",INDEX(גיליון3!$U$14:$X$28,MATCH('דיווח פרטני'!G2197,גיליון3!$T$14:$T$28,0),MATCH('דיווח פרטני'!C2197,גיליון3!$U$13:$X$13,0)))</f>
        <v xml:space="preserve"> </v>
      </c>
      <c r="I2197" s="15"/>
      <c r="J2197" s="15"/>
    </row>
    <row r="2198" spans="1:10" ht="18" customHeight="1" thickBot="1" x14ac:dyDescent="0.35">
      <c r="A2198" s="15"/>
      <c r="B2198" s="15"/>
      <c r="C2198" s="15"/>
      <c r="D2198" s="15"/>
      <c r="E2198" s="727"/>
      <c r="F2198" s="15"/>
      <c r="G2198" s="15"/>
      <c r="H2198" s="58" t="str">
        <f t="array" ref="H2198">IF(ISERROR(INDEX(גיליון3!$U$14:$X$28,MATCH('דיווח פרטני'!G2198,גיליון3!$T$14:$T$28,0),MATCH('דיווח פרטני'!C2198,גיליון3!$U$13:$X$13,0)))," ",INDEX(גיליון3!$U$14:$X$28,MATCH('דיווח פרטני'!G2198,גיליון3!$T$14:$T$28,0),MATCH('דיווח פרטני'!C2198,גיליון3!$U$13:$X$13,0)))</f>
        <v xml:space="preserve"> </v>
      </c>
      <c r="I2198" s="15"/>
      <c r="J2198" s="15"/>
    </row>
    <row r="2199" spans="1:10" ht="18" customHeight="1" thickBot="1" x14ac:dyDescent="0.35">
      <c r="A2199" s="15"/>
      <c r="B2199" s="15"/>
      <c r="C2199" s="15"/>
      <c r="D2199" s="15"/>
      <c r="E2199" s="727"/>
      <c r="F2199" s="15"/>
      <c r="G2199" s="15"/>
      <c r="H2199" s="58" t="str">
        <f t="array" ref="H2199">IF(ISERROR(INDEX(גיליון3!$U$14:$X$28,MATCH('דיווח פרטני'!G2199,גיליון3!$T$14:$T$28,0),MATCH('דיווח פרטני'!C2199,גיליון3!$U$13:$X$13,0)))," ",INDEX(גיליון3!$U$14:$X$28,MATCH('דיווח פרטני'!G2199,גיליון3!$T$14:$T$28,0),MATCH('דיווח פרטני'!C2199,גיליון3!$U$13:$X$13,0)))</f>
        <v xml:space="preserve"> </v>
      </c>
      <c r="I2199" s="15"/>
      <c r="J2199" s="15"/>
    </row>
    <row r="2200" spans="1:10" ht="18" customHeight="1" thickBot="1" x14ac:dyDescent="0.35">
      <c r="A2200" s="15"/>
      <c r="B2200" s="15"/>
      <c r="C2200" s="15"/>
      <c r="D2200" s="15"/>
      <c r="E2200" s="727"/>
      <c r="F2200" s="15"/>
      <c r="G2200" s="15"/>
      <c r="H2200" s="58" t="str">
        <f t="array" ref="H2200">IF(ISERROR(INDEX(גיליון3!$U$14:$X$28,MATCH('דיווח פרטני'!G2200,גיליון3!$T$14:$T$28,0),MATCH('דיווח פרטני'!C2200,גיליון3!$U$13:$X$13,0)))," ",INDEX(גיליון3!$U$14:$X$28,MATCH('דיווח פרטני'!G2200,גיליון3!$T$14:$T$28,0),MATCH('דיווח פרטני'!C2200,גיליון3!$U$13:$X$13,0)))</f>
        <v xml:space="preserve"> </v>
      </c>
      <c r="I2200" s="15"/>
      <c r="J2200" s="15"/>
    </row>
    <row r="2201" spans="1:10" ht="18" customHeight="1" thickBot="1" x14ac:dyDescent="0.35">
      <c r="A2201" s="15"/>
      <c r="B2201" s="15"/>
      <c r="C2201" s="15"/>
      <c r="D2201" s="15"/>
      <c r="E2201" s="727"/>
      <c r="F2201" s="15"/>
      <c r="G2201" s="15"/>
      <c r="H2201" s="58" t="str">
        <f t="array" ref="H2201">IF(ISERROR(INDEX(גיליון3!$U$14:$X$28,MATCH('דיווח פרטני'!G2201,גיליון3!$T$14:$T$28,0),MATCH('דיווח פרטני'!C2201,גיליון3!$U$13:$X$13,0)))," ",INDEX(גיליון3!$U$14:$X$28,MATCH('דיווח פרטני'!G2201,גיליון3!$T$14:$T$28,0),MATCH('דיווח פרטני'!C2201,גיליון3!$U$13:$X$13,0)))</f>
        <v xml:space="preserve"> </v>
      </c>
      <c r="I2201" s="15"/>
      <c r="J2201" s="15"/>
    </row>
    <row r="2202" spans="1:10" ht="18" customHeight="1" thickBot="1" x14ac:dyDescent="0.35">
      <c r="A2202" s="15"/>
      <c r="B2202" s="15"/>
      <c r="C2202" s="15"/>
      <c r="D2202" s="15"/>
      <c r="E2202" s="727"/>
      <c r="F2202" s="15"/>
      <c r="G2202" s="15"/>
      <c r="H2202" s="58" t="str">
        <f t="array" ref="H2202">IF(ISERROR(INDEX(גיליון3!$U$14:$X$28,MATCH('דיווח פרטני'!G2202,גיליון3!$T$14:$T$28,0),MATCH('דיווח פרטני'!C2202,גיליון3!$U$13:$X$13,0)))," ",INDEX(גיליון3!$U$14:$X$28,MATCH('דיווח פרטני'!G2202,גיליון3!$T$14:$T$28,0),MATCH('דיווח פרטני'!C2202,גיליון3!$U$13:$X$13,0)))</f>
        <v xml:space="preserve"> </v>
      </c>
      <c r="I2202" s="15"/>
      <c r="J2202" s="15"/>
    </row>
    <row r="2203" spans="1:10" ht="18" customHeight="1" thickBot="1" x14ac:dyDescent="0.35">
      <c r="A2203" s="15"/>
      <c r="B2203" s="15"/>
      <c r="C2203" s="15"/>
      <c r="D2203" s="15"/>
      <c r="E2203" s="727"/>
      <c r="F2203" s="15"/>
      <c r="G2203" s="15"/>
      <c r="H2203" s="58" t="str">
        <f t="array" ref="H2203">IF(ISERROR(INDEX(גיליון3!$U$14:$X$28,MATCH('דיווח פרטני'!G2203,גיליון3!$T$14:$T$28,0),MATCH('דיווח פרטני'!C2203,גיליון3!$U$13:$X$13,0)))," ",INDEX(גיליון3!$U$14:$X$28,MATCH('דיווח פרטני'!G2203,גיליון3!$T$14:$T$28,0),MATCH('דיווח פרטני'!C2203,גיליון3!$U$13:$X$13,0)))</f>
        <v xml:space="preserve"> </v>
      </c>
      <c r="I2203" s="15"/>
      <c r="J2203" s="15"/>
    </row>
    <row r="2204" spans="1:10" ht="18" customHeight="1" thickBot="1" x14ac:dyDescent="0.35">
      <c r="A2204" s="15"/>
      <c r="B2204" s="15"/>
      <c r="C2204" s="15"/>
      <c r="D2204" s="15"/>
      <c r="E2204" s="727"/>
      <c r="F2204" s="15"/>
      <c r="G2204" s="15"/>
      <c r="H2204" s="58" t="str">
        <f t="array" ref="H2204">IF(ISERROR(INDEX(גיליון3!$U$14:$X$28,MATCH('דיווח פרטני'!G2204,גיליון3!$T$14:$T$28,0),MATCH('דיווח פרטני'!C2204,גיליון3!$U$13:$X$13,0)))," ",INDEX(גיליון3!$U$14:$X$28,MATCH('דיווח פרטני'!G2204,גיליון3!$T$14:$T$28,0),MATCH('דיווח פרטני'!C2204,גיליון3!$U$13:$X$13,0)))</f>
        <v xml:space="preserve"> </v>
      </c>
      <c r="I2204" s="15"/>
      <c r="J2204" s="15"/>
    </row>
    <row r="2205" spans="1:10" ht="18" customHeight="1" thickBot="1" x14ac:dyDescent="0.35">
      <c r="A2205" s="15"/>
      <c r="B2205" s="15"/>
      <c r="C2205" s="15"/>
      <c r="D2205" s="15"/>
      <c r="E2205" s="727"/>
      <c r="F2205" s="15"/>
      <c r="G2205" s="15"/>
      <c r="H2205" s="58" t="str">
        <f t="array" ref="H2205">IF(ISERROR(INDEX(גיליון3!$U$14:$X$28,MATCH('דיווח פרטני'!G2205,גיליון3!$T$14:$T$28,0),MATCH('דיווח פרטני'!C2205,גיליון3!$U$13:$X$13,0)))," ",INDEX(גיליון3!$U$14:$X$28,MATCH('דיווח פרטני'!G2205,גיליון3!$T$14:$T$28,0),MATCH('דיווח פרטני'!C2205,גיליון3!$U$13:$X$13,0)))</f>
        <v xml:space="preserve"> </v>
      </c>
      <c r="I2205" s="15"/>
      <c r="J2205" s="15"/>
    </row>
    <row r="2206" spans="1:10" ht="18" customHeight="1" thickBot="1" x14ac:dyDescent="0.35">
      <c r="A2206" s="15"/>
      <c r="B2206" s="15"/>
      <c r="C2206" s="15"/>
      <c r="D2206" s="15"/>
      <c r="E2206" s="727"/>
      <c r="F2206" s="15"/>
      <c r="G2206" s="15"/>
      <c r="H2206" s="58" t="str">
        <f t="array" ref="H2206">IF(ISERROR(INDEX(גיליון3!$U$14:$X$28,MATCH('דיווח פרטני'!G2206,גיליון3!$T$14:$T$28,0),MATCH('דיווח פרטני'!C2206,גיליון3!$U$13:$X$13,0)))," ",INDEX(גיליון3!$U$14:$X$28,MATCH('דיווח פרטני'!G2206,גיליון3!$T$14:$T$28,0),MATCH('דיווח פרטני'!C2206,גיליון3!$U$13:$X$13,0)))</f>
        <v xml:space="preserve"> </v>
      </c>
      <c r="I2206" s="15"/>
      <c r="J2206" s="15"/>
    </row>
    <row r="2207" spans="1:10" ht="18" customHeight="1" thickBot="1" x14ac:dyDescent="0.35">
      <c r="A2207" s="15"/>
      <c r="B2207" s="15"/>
      <c r="C2207" s="15"/>
      <c r="D2207" s="15"/>
      <c r="E2207" s="727"/>
      <c r="F2207" s="15"/>
      <c r="G2207" s="15"/>
      <c r="H2207" s="58" t="str">
        <f t="array" ref="H2207">IF(ISERROR(INDEX(גיליון3!$U$14:$X$28,MATCH('דיווח פרטני'!G2207,גיליון3!$T$14:$T$28,0),MATCH('דיווח פרטני'!C2207,גיליון3!$U$13:$X$13,0)))," ",INDEX(גיליון3!$U$14:$X$28,MATCH('דיווח פרטני'!G2207,גיליון3!$T$14:$T$28,0),MATCH('דיווח פרטני'!C2207,גיליון3!$U$13:$X$13,0)))</f>
        <v xml:space="preserve"> </v>
      </c>
      <c r="I2207" s="15"/>
      <c r="J2207" s="15"/>
    </row>
    <row r="2208" spans="1:10" ht="18" customHeight="1" thickBot="1" x14ac:dyDescent="0.35">
      <c r="A2208" s="15"/>
      <c r="B2208" s="15"/>
      <c r="C2208" s="15"/>
      <c r="D2208" s="15"/>
      <c r="E2208" s="727"/>
      <c r="F2208" s="15"/>
      <c r="G2208" s="15"/>
      <c r="H2208" s="58" t="str">
        <f t="array" ref="H2208">IF(ISERROR(INDEX(גיליון3!$U$14:$X$28,MATCH('דיווח פרטני'!G2208,גיליון3!$T$14:$T$28,0),MATCH('דיווח פרטני'!C2208,גיליון3!$U$13:$X$13,0)))," ",INDEX(גיליון3!$U$14:$X$28,MATCH('דיווח פרטני'!G2208,גיליון3!$T$14:$T$28,0),MATCH('דיווח פרטני'!C2208,גיליון3!$U$13:$X$13,0)))</f>
        <v xml:space="preserve"> </v>
      </c>
      <c r="I2208" s="15"/>
      <c r="J2208" s="15"/>
    </row>
    <row r="2209" spans="1:10" ht="18" customHeight="1" thickBot="1" x14ac:dyDescent="0.35">
      <c r="A2209" s="15"/>
      <c r="B2209" s="15"/>
      <c r="C2209" s="15"/>
      <c r="D2209" s="15"/>
      <c r="E2209" s="727"/>
      <c r="F2209" s="15"/>
      <c r="G2209" s="15"/>
      <c r="H2209" s="58" t="str">
        <f t="array" ref="H2209">IF(ISERROR(INDEX(גיליון3!$U$14:$X$28,MATCH('דיווח פרטני'!G2209,גיליון3!$T$14:$T$28,0),MATCH('דיווח פרטני'!C2209,גיליון3!$U$13:$X$13,0)))," ",INDEX(גיליון3!$U$14:$X$28,MATCH('דיווח פרטני'!G2209,גיליון3!$T$14:$T$28,0),MATCH('דיווח פרטני'!C2209,גיליון3!$U$13:$X$13,0)))</f>
        <v xml:space="preserve"> </v>
      </c>
      <c r="I2209" s="15"/>
      <c r="J2209" s="15"/>
    </row>
    <row r="2210" spans="1:10" ht="18" customHeight="1" thickBot="1" x14ac:dyDescent="0.35">
      <c r="A2210" s="15"/>
      <c r="B2210" s="15"/>
      <c r="C2210" s="15"/>
      <c r="D2210" s="15"/>
      <c r="E2210" s="727"/>
      <c r="F2210" s="15"/>
      <c r="G2210" s="15"/>
      <c r="H2210" s="58" t="str">
        <f t="array" ref="H2210">IF(ISERROR(INDEX(גיליון3!$U$14:$X$28,MATCH('דיווח פרטני'!G2210,גיליון3!$T$14:$T$28,0),MATCH('דיווח פרטני'!C2210,גיליון3!$U$13:$X$13,0)))," ",INDEX(גיליון3!$U$14:$X$28,MATCH('דיווח פרטני'!G2210,גיליון3!$T$14:$T$28,0),MATCH('דיווח פרטני'!C2210,גיליון3!$U$13:$X$13,0)))</f>
        <v xml:space="preserve"> </v>
      </c>
      <c r="I2210" s="15"/>
      <c r="J2210" s="15"/>
    </row>
    <row r="2211" spans="1:10" ht="18" customHeight="1" thickBot="1" x14ac:dyDescent="0.35">
      <c r="A2211" s="15"/>
      <c r="B2211" s="15"/>
      <c r="C2211" s="15"/>
      <c r="D2211" s="15"/>
      <c r="E2211" s="727"/>
      <c r="F2211" s="15"/>
      <c r="G2211" s="15"/>
      <c r="H2211" s="58" t="str">
        <f t="array" ref="H2211">IF(ISERROR(INDEX(גיליון3!$U$14:$X$28,MATCH('דיווח פרטני'!G2211,גיליון3!$T$14:$T$28,0),MATCH('דיווח פרטני'!C2211,גיליון3!$U$13:$X$13,0)))," ",INDEX(גיליון3!$U$14:$X$28,MATCH('דיווח פרטני'!G2211,גיליון3!$T$14:$T$28,0),MATCH('דיווח פרטני'!C2211,גיליון3!$U$13:$X$13,0)))</f>
        <v xml:space="preserve"> </v>
      </c>
      <c r="I2211" s="15"/>
      <c r="J2211" s="15"/>
    </row>
    <row r="2212" spans="1:10" ht="18" customHeight="1" thickBot="1" x14ac:dyDescent="0.35">
      <c r="A2212" s="15"/>
      <c r="B2212" s="15"/>
      <c r="C2212" s="15"/>
      <c r="D2212" s="15"/>
      <c r="E2212" s="727"/>
      <c r="F2212" s="15"/>
      <c r="G2212" s="15"/>
      <c r="H2212" s="58" t="str">
        <f t="array" ref="H2212">IF(ISERROR(INDEX(גיליון3!$U$14:$X$28,MATCH('דיווח פרטני'!G2212,גיליון3!$T$14:$T$28,0),MATCH('דיווח פרטני'!C2212,גיליון3!$U$13:$X$13,0)))," ",INDEX(גיליון3!$U$14:$X$28,MATCH('דיווח פרטני'!G2212,גיליון3!$T$14:$T$28,0),MATCH('דיווח פרטני'!C2212,גיליון3!$U$13:$X$13,0)))</f>
        <v xml:space="preserve"> </v>
      </c>
      <c r="I2212" s="15"/>
      <c r="J2212" s="15"/>
    </row>
    <row r="2213" spans="1:10" ht="18" customHeight="1" thickBot="1" x14ac:dyDescent="0.35">
      <c r="A2213" s="15"/>
      <c r="B2213" s="15"/>
      <c r="C2213" s="15"/>
      <c r="D2213" s="15"/>
      <c r="E2213" s="727"/>
      <c r="F2213" s="15"/>
      <c r="G2213" s="15"/>
      <c r="H2213" s="58" t="str">
        <f t="array" ref="H2213">IF(ISERROR(INDEX(גיליון3!$U$14:$X$28,MATCH('דיווח פרטני'!G2213,גיליון3!$T$14:$T$28,0),MATCH('דיווח פרטני'!C2213,גיליון3!$U$13:$X$13,0)))," ",INDEX(גיליון3!$U$14:$X$28,MATCH('דיווח פרטני'!G2213,גיליון3!$T$14:$T$28,0),MATCH('דיווח פרטני'!C2213,גיליון3!$U$13:$X$13,0)))</f>
        <v xml:space="preserve"> </v>
      </c>
      <c r="I2213" s="15"/>
      <c r="J2213" s="15"/>
    </row>
    <row r="2214" spans="1:10" ht="18" customHeight="1" thickBot="1" x14ac:dyDescent="0.35">
      <c r="A2214" s="15"/>
      <c r="B2214" s="15"/>
      <c r="C2214" s="15"/>
      <c r="D2214" s="15"/>
      <c r="E2214" s="727"/>
      <c r="F2214" s="15"/>
      <c r="G2214" s="15"/>
      <c r="H2214" s="58" t="str">
        <f t="array" ref="H2214">IF(ISERROR(INDEX(גיליון3!$U$14:$X$28,MATCH('דיווח פרטני'!G2214,גיליון3!$T$14:$T$28,0),MATCH('דיווח פרטני'!C2214,גיליון3!$U$13:$X$13,0)))," ",INDEX(גיליון3!$U$14:$X$28,MATCH('דיווח פרטני'!G2214,גיליון3!$T$14:$T$28,0),MATCH('דיווח פרטני'!C2214,גיליון3!$U$13:$X$13,0)))</f>
        <v xml:space="preserve"> </v>
      </c>
      <c r="I2214" s="15"/>
      <c r="J2214" s="15"/>
    </row>
    <row r="2215" spans="1:10" ht="18" customHeight="1" thickBot="1" x14ac:dyDescent="0.35">
      <c r="A2215" s="15"/>
      <c r="B2215" s="15"/>
      <c r="C2215" s="15"/>
      <c r="D2215" s="15"/>
      <c r="E2215" s="727"/>
      <c r="F2215" s="15"/>
      <c r="G2215" s="15"/>
      <c r="H2215" s="58" t="str">
        <f t="array" ref="H2215">IF(ISERROR(INDEX(גיליון3!$U$14:$X$28,MATCH('דיווח פרטני'!G2215,גיליון3!$T$14:$T$28,0),MATCH('דיווח פרטני'!C2215,גיליון3!$U$13:$X$13,0)))," ",INDEX(גיליון3!$U$14:$X$28,MATCH('דיווח פרטני'!G2215,גיליון3!$T$14:$T$28,0),MATCH('דיווח פרטני'!C2215,גיליון3!$U$13:$X$13,0)))</f>
        <v xml:space="preserve"> </v>
      </c>
      <c r="I2215" s="15"/>
      <c r="J2215" s="15"/>
    </row>
    <row r="2216" spans="1:10" ht="18" customHeight="1" thickBot="1" x14ac:dyDescent="0.35">
      <c r="A2216" s="15"/>
      <c r="B2216" s="15"/>
      <c r="C2216" s="15"/>
      <c r="D2216" s="15"/>
      <c r="E2216" s="727"/>
      <c r="F2216" s="15"/>
      <c r="G2216" s="15"/>
      <c r="H2216" s="58" t="str">
        <f t="array" ref="H2216">IF(ISERROR(INDEX(גיליון3!$U$14:$X$28,MATCH('דיווח פרטני'!G2216,גיליון3!$T$14:$T$28,0),MATCH('דיווח פרטני'!C2216,גיליון3!$U$13:$X$13,0)))," ",INDEX(גיליון3!$U$14:$X$28,MATCH('דיווח פרטני'!G2216,גיליון3!$T$14:$T$28,0),MATCH('דיווח פרטני'!C2216,גיליון3!$U$13:$X$13,0)))</f>
        <v xml:space="preserve"> </v>
      </c>
      <c r="I2216" s="15"/>
      <c r="J2216" s="15"/>
    </row>
    <row r="2217" spans="1:10" ht="18" customHeight="1" thickBot="1" x14ac:dyDescent="0.35">
      <c r="A2217" s="15"/>
      <c r="B2217" s="15"/>
      <c r="C2217" s="15"/>
      <c r="D2217" s="15"/>
      <c r="E2217" s="727"/>
      <c r="F2217" s="15"/>
      <c r="G2217" s="15"/>
      <c r="H2217" s="58" t="str">
        <f t="array" ref="H2217">IF(ISERROR(INDEX(גיליון3!$U$14:$X$28,MATCH('דיווח פרטני'!G2217,גיליון3!$T$14:$T$28,0),MATCH('דיווח פרטני'!C2217,גיליון3!$U$13:$X$13,0)))," ",INDEX(גיליון3!$U$14:$X$28,MATCH('דיווח פרטני'!G2217,גיליון3!$T$14:$T$28,0),MATCH('דיווח פרטני'!C2217,גיליון3!$U$13:$X$13,0)))</f>
        <v xml:space="preserve"> </v>
      </c>
      <c r="I2217" s="15"/>
      <c r="J2217" s="15"/>
    </row>
    <row r="2218" spans="1:10" ht="18" customHeight="1" thickBot="1" x14ac:dyDescent="0.35">
      <c r="A2218" s="15"/>
      <c r="B2218" s="15"/>
      <c r="C2218" s="15"/>
      <c r="D2218" s="15"/>
      <c r="E2218" s="727"/>
      <c r="F2218" s="15"/>
      <c r="G2218" s="15"/>
      <c r="H2218" s="58" t="str">
        <f t="array" ref="H2218">IF(ISERROR(INDEX(גיליון3!$U$14:$X$28,MATCH('דיווח פרטני'!G2218,גיליון3!$T$14:$T$28,0),MATCH('דיווח פרטני'!C2218,גיליון3!$U$13:$X$13,0)))," ",INDEX(גיליון3!$U$14:$X$28,MATCH('דיווח פרטני'!G2218,גיליון3!$T$14:$T$28,0),MATCH('דיווח פרטני'!C2218,גיליון3!$U$13:$X$13,0)))</f>
        <v xml:space="preserve"> </v>
      </c>
      <c r="I2218" s="15"/>
      <c r="J2218" s="15"/>
    </row>
    <row r="2219" spans="1:10" ht="18" customHeight="1" thickBot="1" x14ac:dyDescent="0.35">
      <c r="A2219" s="15"/>
      <c r="B2219" s="15"/>
      <c r="C2219" s="15"/>
      <c r="D2219" s="15"/>
      <c r="E2219" s="727"/>
      <c r="F2219" s="15"/>
      <c r="G2219" s="15"/>
      <c r="H2219" s="58" t="str">
        <f t="array" ref="H2219">IF(ISERROR(INDEX(גיליון3!$U$14:$X$28,MATCH('דיווח פרטני'!G2219,גיליון3!$T$14:$T$28,0),MATCH('דיווח פרטני'!C2219,גיליון3!$U$13:$X$13,0)))," ",INDEX(גיליון3!$U$14:$X$28,MATCH('דיווח פרטני'!G2219,גיליון3!$T$14:$T$28,0),MATCH('דיווח פרטני'!C2219,גיליון3!$U$13:$X$13,0)))</f>
        <v xml:space="preserve"> </v>
      </c>
      <c r="I2219" s="15"/>
      <c r="J2219" s="15"/>
    </row>
    <row r="2220" spans="1:10" ht="18" customHeight="1" thickBot="1" x14ac:dyDescent="0.35">
      <c r="A2220" s="15"/>
      <c r="B2220" s="15"/>
      <c r="C2220" s="15"/>
      <c r="D2220" s="15"/>
      <c r="E2220" s="727"/>
      <c r="F2220" s="15"/>
      <c r="G2220" s="15"/>
      <c r="H2220" s="58" t="str">
        <f t="array" ref="H2220">IF(ISERROR(INDEX(גיליון3!$U$14:$X$28,MATCH('דיווח פרטני'!G2220,גיליון3!$T$14:$T$28,0),MATCH('דיווח פרטני'!C2220,גיליון3!$U$13:$X$13,0)))," ",INDEX(גיליון3!$U$14:$X$28,MATCH('דיווח פרטני'!G2220,גיליון3!$T$14:$T$28,0),MATCH('דיווח פרטני'!C2220,גיליון3!$U$13:$X$13,0)))</f>
        <v xml:space="preserve"> </v>
      </c>
      <c r="I2220" s="15"/>
      <c r="J2220" s="15"/>
    </row>
    <row r="2221" spans="1:10" ht="18" customHeight="1" thickBot="1" x14ac:dyDescent="0.35">
      <c r="A2221" s="15"/>
      <c r="B2221" s="15"/>
      <c r="C2221" s="15"/>
      <c r="D2221" s="15"/>
      <c r="E2221" s="727"/>
      <c r="F2221" s="15"/>
      <c r="G2221" s="15"/>
      <c r="H2221" s="58" t="str">
        <f t="array" ref="H2221">IF(ISERROR(INDEX(גיליון3!$U$14:$X$28,MATCH('דיווח פרטני'!G2221,גיליון3!$T$14:$T$28,0),MATCH('דיווח פרטני'!C2221,גיליון3!$U$13:$X$13,0)))," ",INDEX(גיליון3!$U$14:$X$28,MATCH('דיווח פרטני'!G2221,גיליון3!$T$14:$T$28,0),MATCH('דיווח פרטני'!C2221,גיליון3!$U$13:$X$13,0)))</f>
        <v xml:space="preserve"> </v>
      </c>
      <c r="I2221" s="15"/>
      <c r="J2221" s="15"/>
    </row>
    <row r="2222" spans="1:10" ht="18" customHeight="1" thickBot="1" x14ac:dyDescent="0.35">
      <c r="A2222" s="15"/>
      <c r="B2222" s="15"/>
      <c r="C2222" s="15"/>
      <c r="D2222" s="15"/>
      <c r="E2222" s="727"/>
      <c r="F2222" s="15"/>
      <c r="G2222" s="15"/>
      <c r="H2222" s="58" t="str">
        <f t="array" ref="H2222">IF(ISERROR(INDEX(גיליון3!$U$14:$X$28,MATCH('דיווח פרטני'!G2222,גיליון3!$T$14:$T$28,0),MATCH('דיווח פרטני'!C2222,גיליון3!$U$13:$X$13,0)))," ",INDEX(גיליון3!$U$14:$X$28,MATCH('דיווח פרטני'!G2222,גיליון3!$T$14:$T$28,0),MATCH('דיווח פרטני'!C2222,גיליון3!$U$13:$X$13,0)))</f>
        <v xml:space="preserve"> </v>
      </c>
      <c r="I2222" s="15"/>
      <c r="J2222" s="15"/>
    </row>
    <row r="2223" spans="1:10" ht="18" customHeight="1" thickBot="1" x14ac:dyDescent="0.35">
      <c r="A2223" s="15"/>
      <c r="B2223" s="15"/>
      <c r="C2223" s="15"/>
      <c r="D2223" s="15"/>
      <c r="E2223" s="727"/>
      <c r="F2223" s="15"/>
      <c r="G2223" s="15"/>
      <c r="H2223" s="58" t="str">
        <f t="array" ref="H2223">IF(ISERROR(INDEX(גיליון3!$U$14:$X$28,MATCH('דיווח פרטני'!G2223,גיליון3!$T$14:$T$28,0),MATCH('דיווח פרטני'!C2223,גיליון3!$U$13:$X$13,0)))," ",INDEX(גיליון3!$U$14:$X$28,MATCH('דיווח פרטני'!G2223,גיליון3!$T$14:$T$28,0),MATCH('דיווח פרטני'!C2223,גיליון3!$U$13:$X$13,0)))</f>
        <v xml:space="preserve"> </v>
      </c>
      <c r="I2223" s="15"/>
      <c r="J2223" s="15"/>
    </row>
    <row r="2224" spans="1:10" ht="18" customHeight="1" thickBot="1" x14ac:dyDescent="0.35">
      <c r="A2224" s="15"/>
      <c r="B2224" s="15"/>
      <c r="C2224" s="15"/>
      <c r="D2224" s="15"/>
      <c r="E2224" s="727"/>
      <c r="F2224" s="15"/>
      <c r="G2224" s="15"/>
      <c r="H2224" s="58" t="str">
        <f t="array" ref="H2224">IF(ISERROR(INDEX(גיליון3!$U$14:$X$28,MATCH('דיווח פרטני'!G2224,גיליון3!$T$14:$T$28,0),MATCH('דיווח פרטני'!C2224,גיליון3!$U$13:$X$13,0)))," ",INDEX(גיליון3!$U$14:$X$28,MATCH('דיווח פרטני'!G2224,גיליון3!$T$14:$T$28,0),MATCH('דיווח פרטני'!C2224,גיליון3!$U$13:$X$13,0)))</f>
        <v xml:space="preserve"> </v>
      </c>
      <c r="I2224" s="15"/>
      <c r="J2224" s="15"/>
    </row>
    <row r="2225" spans="1:10" ht="18" customHeight="1" thickBot="1" x14ac:dyDescent="0.35">
      <c r="A2225" s="15"/>
      <c r="B2225" s="15"/>
      <c r="C2225" s="15"/>
      <c r="D2225" s="15"/>
      <c r="E2225" s="727"/>
      <c r="F2225" s="15"/>
      <c r="G2225" s="15"/>
      <c r="H2225" s="58" t="str">
        <f t="array" ref="H2225">IF(ISERROR(INDEX(גיליון3!$U$14:$X$28,MATCH('דיווח פרטני'!G2225,גיליון3!$T$14:$T$28,0),MATCH('דיווח פרטני'!C2225,גיליון3!$U$13:$X$13,0)))," ",INDEX(גיליון3!$U$14:$X$28,MATCH('דיווח פרטני'!G2225,גיליון3!$T$14:$T$28,0),MATCH('דיווח פרטני'!C2225,גיליון3!$U$13:$X$13,0)))</f>
        <v xml:space="preserve"> </v>
      </c>
      <c r="I2225" s="15"/>
      <c r="J2225" s="15"/>
    </row>
    <row r="2226" spans="1:10" ht="18" customHeight="1" thickBot="1" x14ac:dyDescent="0.35">
      <c r="A2226" s="15"/>
      <c r="B2226" s="15"/>
      <c r="C2226" s="15"/>
      <c r="D2226" s="15"/>
      <c r="E2226" s="727"/>
      <c r="F2226" s="15"/>
      <c r="G2226" s="15"/>
      <c r="H2226" s="58" t="str">
        <f t="array" ref="H2226">IF(ISERROR(INDEX(גיליון3!$U$14:$X$28,MATCH('דיווח פרטני'!G2226,גיליון3!$T$14:$T$28,0),MATCH('דיווח פרטני'!C2226,גיליון3!$U$13:$X$13,0)))," ",INDEX(גיליון3!$U$14:$X$28,MATCH('דיווח פרטני'!G2226,גיליון3!$T$14:$T$28,0),MATCH('דיווח פרטני'!C2226,גיליון3!$U$13:$X$13,0)))</f>
        <v xml:space="preserve"> </v>
      </c>
      <c r="I2226" s="15"/>
      <c r="J2226" s="15"/>
    </row>
    <row r="2227" spans="1:10" ht="18" customHeight="1" thickBot="1" x14ac:dyDescent="0.35">
      <c r="A2227" s="15"/>
      <c r="B2227" s="15"/>
      <c r="C2227" s="15"/>
      <c r="D2227" s="15"/>
      <c r="E2227" s="727"/>
      <c r="F2227" s="15"/>
      <c r="G2227" s="15"/>
      <c r="H2227" s="58" t="str">
        <f t="array" ref="H2227">IF(ISERROR(INDEX(גיליון3!$U$14:$X$28,MATCH('דיווח פרטני'!G2227,גיליון3!$T$14:$T$28,0),MATCH('דיווח פרטני'!C2227,גיליון3!$U$13:$X$13,0)))," ",INDEX(גיליון3!$U$14:$X$28,MATCH('דיווח פרטני'!G2227,גיליון3!$T$14:$T$28,0),MATCH('דיווח פרטני'!C2227,גיליון3!$U$13:$X$13,0)))</f>
        <v xml:space="preserve"> </v>
      </c>
      <c r="I2227" s="15"/>
      <c r="J2227" s="15"/>
    </row>
    <row r="2228" spans="1:10" ht="18" customHeight="1" thickBot="1" x14ac:dyDescent="0.35">
      <c r="A2228" s="15"/>
      <c r="B2228" s="15"/>
      <c r="C2228" s="15"/>
      <c r="D2228" s="15"/>
      <c r="E2228" s="727"/>
      <c r="F2228" s="15"/>
      <c r="G2228" s="15"/>
      <c r="H2228" s="58" t="str">
        <f t="array" ref="H2228">IF(ISERROR(INDEX(גיליון3!$U$14:$X$28,MATCH('דיווח פרטני'!G2228,גיליון3!$T$14:$T$28,0),MATCH('דיווח פרטני'!C2228,גיליון3!$U$13:$X$13,0)))," ",INDEX(גיליון3!$U$14:$X$28,MATCH('דיווח פרטני'!G2228,גיליון3!$T$14:$T$28,0),MATCH('דיווח פרטני'!C2228,גיליון3!$U$13:$X$13,0)))</f>
        <v xml:space="preserve"> </v>
      </c>
      <c r="I2228" s="15"/>
      <c r="J2228" s="15"/>
    </row>
    <row r="2229" spans="1:10" ht="18" customHeight="1" thickBot="1" x14ac:dyDescent="0.35">
      <c r="A2229" s="15"/>
      <c r="B2229" s="15"/>
      <c r="C2229" s="15"/>
      <c r="D2229" s="15"/>
      <c r="E2229" s="727"/>
      <c r="F2229" s="15"/>
      <c r="G2229" s="15"/>
      <c r="H2229" s="58" t="str">
        <f t="array" ref="H2229">IF(ISERROR(INDEX(גיליון3!$U$14:$X$28,MATCH('דיווח פרטני'!G2229,גיליון3!$T$14:$T$28,0),MATCH('דיווח פרטני'!C2229,גיליון3!$U$13:$X$13,0)))," ",INDEX(גיליון3!$U$14:$X$28,MATCH('דיווח פרטני'!G2229,גיליון3!$T$14:$T$28,0),MATCH('דיווח פרטני'!C2229,גיליון3!$U$13:$X$13,0)))</f>
        <v xml:space="preserve"> </v>
      </c>
      <c r="I2229" s="15"/>
      <c r="J2229" s="15"/>
    </row>
    <row r="2230" spans="1:10" ht="18" customHeight="1" thickBot="1" x14ac:dyDescent="0.35">
      <c r="A2230" s="15"/>
      <c r="B2230" s="15"/>
      <c r="C2230" s="15"/>
      <c r="D2230" s="15"/>
      <c r="E2230" s="727"/>
      <c r="F2230" s="15"/>
      <c r="G2230" s="15"/>
      <c r="H2230" s="58" t="str">
        <f t="array" ref="H2230">IF(ISERROR(INDEX(גיליון3!$U$14:$X$28,MATCH('דיווח פרטני'!G2230,גיליון3!$T$14:$T$28,0),MATCH('דיווח פרטני'!C2230,גיליון3!$U$13:$X$13,0)))," ",INDEX(גיליון3!$U$14:$X$28,MATCH('דיווח פרטני'!G2230,גיליון3!$T$14:$T$28,0),MATCH('דיווח פרטני'!C2230,גיליון3!$U$13:$X$13,0)))</f>
        <v xml:space="preserve"> </v>
      </c>
      <c r="I2230" s="15"/>
      <c r="J2230" s="15"/>
    </row>
    <row r="2231" spans="1:10" ht="18" customHeight="1" thickBot="1" x14ac:dyDescent="0.35">
      <c r="A2231" s="15"/>
      <c r="B2231" s="15"/>
      <c r="C2231" s="15"/>
      <c r="D2231" s="15"/>
      <c r="E2231" s="727"/>
      <c r="F2231" s="15"/>
      <c r="G2231" s="15"/>
      <c r="H2231" s="58" t="str">
        <f t="array" ref="H2231">IF(ISERROR(INDEX(גיליון3!$U$14:$X$28,MATCH('דיווח פרטני'!G2231,גיליון3!$T$14:$T$28,0),MATCH('דיווח פרטני'!C2231,גיליון3!$U$13:$X$13,0)))," ",INDEX(גיליון3!$U$14:$X$28,MATCH('דיווח פרטני'!G2231,גיליון3!$T$14:$T$28,0),MATCH('דיווח פרטני'!C2231,גיליון3!$U$13:$X$13,0)))</f>
        <v xml:space="preserve"> </v>
      </c>
      <c r="I2231" s="15"/>
      <c r="J2231" s="15"/>
    </row>
    <row r="2232" spans="1:10" ht="18" customHeight="1" thickBot="1" x14ac:dyDescent="0.35">
      <c r="A2232" s="15"/>
      <c r="B2232" s="15"/>
      <c r="C2232" s="15"/>
      <c r="D2232" s="15"/>
      <c r="E2232" s="727"/>
      <c r="F2232" s="15"/>
      <c r="G2232" s="15"/>
      <c r="H2232" s="58" t="str">
        <f t="array" ref="H2232">IF(ISERROR(INDEX(גיליון3!$U$14:$X$28,MATCH('דיווח פרטני'!G2232,גיליון3!$T$14:$T$28,0),MATCH('דיווח פרטני'!C2232,גיליון3!$U$13:$X$13,0)))," ",INDEX(גיליון3!$U$14:$X$28,MATCH('דיווח פרטני'!G2232,גיליון3!$T$14:$T$28,0),MATCH('דיווח פרטני'!C2232,גיליון3!$U$13:$X$13,0)))</f>
        <v xml:space="preserve"> </v>
      </c>
      <c r="I2232" s="15"/>
      <c r="J2232" s="15"/>
    </row>
    <row r="2233" spans="1:10" ht="18" customHeight="1" thickBot="1" x14ac:dyDescent="0.35">
      <c r="A2233" s="15"/>
      <c r="B2233" s="15"/>
      <c r="C2233" s="15"/>
      <c r="D2233" s="15"/>
      <c r="E2233" s="727"/>
      <c r="F2233" s="15"/>
      <c r="G2233" s="15"/>
      <c r="H2233" s="58" t="str">
        <f t="array" ref="H2233">IF(ISERROR(INDEX(גיליון3!$U$14:$X$28,MATCH('דיווח פרטני'!G2233,גיליון3!$T$14:$T$28,0),MATCH('דיווח פרטני'!C2233,גיליון3!$U$13:$X$13,0)))," ",INDEX(גיליון3!$U$14:$X$28,MATCH('דיווח פרטני'!G2233,גיליון3!$T$14:$T$28,0),MATCH('דיווח פרטני'!C2233,גיליון3!$U$13:$X$13,0)))</f>
        <v xml:space="preserve"> </v>
      </c>
      <c r="I2233" s="15"/>
      <c r="J2233" s="15"/>
    </row>
    <row r="2234" spans="1:10" ht="18" customHeight="1" thickBot="1" x14ac:dyDescent="0.35">
      <c r="A2234" s="15"/>
      <c r="B2234" s="15"/>
      <c r="C2234" s="15"/>
      <c r="D2234" s="15"/>
      <c r="E2234" s="727"/>
      <c r="F2234" s="15"/>
      <c r="G2234" s="15"/>
      <c r="H2234" s="58" t="str">
        <f t="array" ref="H2234">IF(ISERROR(INDEX(גיליון3!$U$14:$X$28,MATCH('דיווח פרטני'!G2234,גיליון3!$T$14:$T$28,0),MATCH('דיווח פרטני'!C2234,גיליון3!$U$13:$X$13,0)))," ",INDEX(גיליון3!$U$14:$X$28,MATCH('דיווח פרטני'!G2234,גיליון3!$T$14:$T$28,0),MATCH('דיווח פרטני'!C2234,גיליון3!$U$13:$X$13,0)))</f>
        <v xml:space="preserve"> </v>
      </c>
      <c r="I2234" s="15"/>
      <c r="J2234" s="15"/>
    </row>
    <row r="2235" spans="1:10" ht="18" customHeight="1" thickBot="1" x14ac:dyDescent="0.35">
      <c r="A2235" s="15"/>
      <c r="B2235" s="15"/>
      <c r="C2235" s="15"/>
      <c r="D2235" s="15"/>
      <c r="E2235" s="727"/>
      <c r="F2235" s="15"/>
      <c r="G2235" s="15"/>
      <c r="H2235" s="58" t="str">
        <f t="array" ref="H2235">IF(ISERROR(INDEX(גיליון3!$U$14:$X$28,MATCH('דיווח פרטני'!G2235,גיליון3!$T$14:$T$28,0),MATCH('דיווח פרטני'!C2235,גיליון3!$U$13:$X$13,0)))," ",INDEX(גיליון3!$U$14:$X$28,MATCH('דיווח פרטני'!G2235,גיליון3!$T$14:$T$28,0),MATCH('דיווח פרטני'!C2235,גיליון3!$U$13:$X$13,0)))</f>
        <v xml:space="preserve"> </v>
      </c>
      <c r="I2235" s="15"/>
      <c r="J2235" s="15"/>
    </row>
    <row r="2236" spans="1:10" ht="18" customHeight="1" thickBot="1" x14ac:dyDescent="0.35">
      <c r="A2236" s="15"/>
      <c r="B2236" s="15"/>
      <c r="C2236" s="15"/>
      <c r="D2236" s="15"/>
      <c r="E2236" s="727"/>
      <c r="F2236" s="15"/>
      <c r="G2236" s="15"/>
      <c r="H2236" s="58" t="str">
        <f t="array" ref="H2236">IF(ISERROR(INDEX(גיליון3!$U$14:$X$28,MATCH('דיווח פרטני'!G2236,גיליון3!$T$14:$T$28,0),MATCH('דיווח פרטני'!C2236,גיליון3!$U$13:$X$13,0)))," ",INDEX(גיליון3!$U$14:$X$28,MATCH('דיווח פרטני'!G2236,גיליון3!$T$14:$T$28,0),MATCH('דיווח פרטני'!C2236,גיליון3!$U$13:$X$13,0)))</f>
        <v xml:space="preserve"> </v>
      </c>
      <c r="I2236" s="15"/>
      <c r="J2236" s="15"/>
    </row>
    <row r="2237" spans="1:10" ht="18" customHeight="1" thickBot="1" x14ac:dyDescent="0.35">
      <c r="A2237" s="15"/>
      <c r="B2237" s="15"/>
      <c r="C2237" s="15"/>
      <c r="D2237" s="15"/>
      <c r="E2237" s="727"/>
      <c r="F2237" s="15"/>
      <c r="G2237" s="15"/>
      <c r="H2237" s="58" t="str">
        <f t="array" ref="H2237">IF(ISERROR(INDEX(גיליון3!$U$14:$X$28,MATCH('דיווח פרטני'!G2237,גיליון3!$T$14:$T$28,0),MATCH('דיווח פרטני'!C2237,גיליון3!$U$13:$X$13,0)))," ",INDEX(גיליון3!$U$14:$X$28,MATCH('דיווח פרטני'!G2237,גיליון3!$T$14:$T$28,0),MATCH('דיווח פרטני'!C2237,גיליון3!$U$13:$X$13,0)))</f>
        <v xml:space="preserve"> </v>
      </c>
      <c r="I2237" s="15"/>
      <c r="J2237" s="15"/>
    </row>
    <row r="2238" spans="1:10" ht="18" customHeight="1" thickBot="1" x14ac:dyDescent="0.35">
      <c r="A2238" s="15"/>
      <c r="B2238" s="15"/>
      <c r="C2238" s="15"/>
      <c r="D2238" s="15"/>
      <c r="E2238" s="727"/>
      <c r="F2238" s="15"/>
      <c r="G2238" s="15"/>
      <c r="H2238" s="58" t="str">
        <f t="array" ref="H2238">IF(ISERROR(INDEX(גיליון3!$U$14:$X$28,MATCH('דיווח פרטני'!G2238,גיליון3!$T$14:$T$28,0),MATCH('דיווח פרטני'!C2238,גיליון3!$U$13:$X$13,0)))," ",INDEX(גיליון3!$U$14:$X$28,MATCH('דיווח פרטני'!G2238,גיליון3!$T$14:$T$28,0),MATCH('דיווח פרטני'!C2238,גיליון3!$U$13:$X$13,0)))</f>
        <v xml:space="preserve"> </v>
      </c>
      <c r="I2238" s="15"/>
      <c r="J2238" s="15"/>
    </row>
    <row r="2239" spans="1:10" ht="18" customHeight="1" thickBot="1" x14ac:dyDescent="0.35">
      <c r="A2239" s="15"/>
      <c r="B2239" s="15"/>
      <c r="C2239" s="15"/>
      <c r="D2239" s="15"/>
      <c r="E2239" s="727"/>
      <c r="F2239" s="15"/>
      <c r="G2239" s="15"/>
      <c r="H2239" s="58" t="str">
        <f t="array" ref="H2239">IF(ISERROR(INDEX(גיליון3!$U$14:$X$28,MATCH('דיווח פרטני'!G2239,גיליון3!$T$14:$T$28,0),MATCH('דיווח פרטני'!C2239,גיליון3!$U$13:$X$13,0)))," ",INDEX(גיליון3!$U$14:$X$28,MATCH('דיווח פרטני'!G2239,גיליון3!$T$14:$T$28,0),MATCH('דיווח פרטני'!C2239,גיליון3!$U$13:$X$13,0)))</f>
        <v xml:space="preserve"> </v>
      </c>
      <c r="I2239" s="15"/>
      <c r="J2239" s="15"/>
    </row>
    <row r="2240" spans="1:10" ht="18" customHeight="1" thickBot="1" x14ac:dyDescent="0.35">
      <c r="A2240" s="15"/>
      <c r="B2240" s="15"/>
      <c r="C2240" s="15"/>
      <c r="D2240" s="15"/>
      <c r="E2240" s="727"/>
      <c r="F2240" s="15"/>
      <c r="G2240" s="15"/>
      <c r="H2240" s="58" t="str">
        <f t="array" ref="H2240">IF(ISERROR(INDEX(גיליון3!$U$14:$X$28,MATCH('דיווח פרטני'!G2240,גיליון3!$T$14:$T$28,0),MATCH('דיווח פרטני'!C2240,גיליון3!$U$13:$X$13,0)))," ",INDEX(גיליון3!$U$14:$X$28,MATCH('דיווח פרטני'!G2240,גיליון3!$T$14:$T$28,0),MATCH('דיווח פרטני'!C2240,גיליון3!$U$13:$X$13,0)))</f>
        <v xml:space="preserve"> </v>
      </c>
      <c r="I2240" s="15"/>
      <c r="J2240" s="15"/>
    </row>
    <row r="2241" spans="1:10" ht="18" customHeight="1" thickBot="1" x14ac:dyDescent="0.35">
      <c r="A2241" s="15"/>
      <c r="B2241" s="15"/>
      <c r="C2241" s="15"/>
      <c r="D2241" s="15"/>
      <c r="E2241" s="727"/>
      <c r="F2241" s="15"/>
      <c r="G2241" s="15"/>
      <c r="H2241" s="58" t="str">
        <f t="array" ref="H2241">IF(ISERROR(INDEX(גיליון3!$U$14:$X$28,MATCH('דיווח פרטני'!G2241,גיליון3!$T$14:$T$28,0),MATCH('דיווח פרטני'!C2241,גיליון3!$U$13:$X$13,0)))," ",INDEX(גיליון3!$U$14:$X$28,MATCH('דיווח פרטני'!G2241,גיליון3!$T$14:$T$28,0),MATCH('דיווח פרטני'!C2241,גיליון3!$U$13:$X$13,0)))</f>
        <v xml:space="preserve"> </v>
      </c>
      <c r="I2241" s="15"/>
      <c r="J2241" s="15"/>
    </row>
    <row r="2242" spans="1:10" ht="18" customHeight="1" thickBot="1" x14ac:dyDescent="0.35">
      <c r="A2242" s="15"/>
      <c r="B2242" s="15"/>
      <c r="C2242" s="15"/>
      <c r="D2242" s="15"/>
      <c r="E2242" s="727"/>
      <c r="F2242" s="15"/>
      <c r="G2242" s="15"/>
      <c r="H2242" s="58" t="str">
        <f t="array" ref="H2242">IF(ISERROR(INDEX(גיליון3!$U$14:$X$28,MATCH('דיווח פרטני'!G2242,גיליון3!$T$14:$T$28,0),MATCH('דיווח פרטני'!C2242,גיליון3!$U$13:$X$13,0)))," ",INDEX(גיליון3!$U$14:$X$28,MATCH('דיווח פרטני'!G2242,גיליון3!$T$14:$T$28,0),MATCH('דיווח פרטני'!C2242,גיליון3!$U$13:$X$13,0)))</f>
        <v xml:space="preserve"> </v>
      </c>
      <c r="I2242" s="15"/>
      <c r="J2242" s="15"/>
    </row>
    <row r="2243" spans="1:10" ht="18" customHeight="1" thickBot="1" x14ac:dyDescent="0.35">
      <c r="A2243" s="15"/>
      <c r="B2243" s="15"/>
      <c r="C2243" s="15"/>
      <c r="D2243" s="15"/>
      <c r="E2243" s="727"/>
      <c r="F2243" s="15"/>
      <c r="G2243" s="15"/>
      <c r="H2243" s="58" t="str">
        <f t="array" ref="H2243">IF(ISERROR(INDEX(גיליון3!$U$14:$X$28,MATCH('דיווח פרטני'!G2243,גיליון3!$T$14:$T$28,0),MATCH('דיווח פרטני'!C2243,גיליון3!$U$13:$X$13,0)))," ",INDEX(גיליון3!$U$14:$X$28,MATCH('דיווח פרטני'!G2243,גיליון3!$T$14:$T$28,0),MATCH('דיווח פרטני'!C2243,גיליון3!$U$13:$X$13,0)))</f>
        <v xml:space="preserve"> </v>
      </c>
      <c r="I2243" s="15"/>
      <c r="J2243" s="15"/>
    </row>
    <row r="2244" spans="1:10" ht="18" customHeight="1" thickBot="1" x14ac:dyDescent="0.35">
      <c r="A2244" s="15"/>
      <c r="B2244" s="15"/>
      <c r="C2244" s="15"/>
      <c r="D2244" s="15"/>
      <c r="E2244" s="727"/>
      <c r="F2244" s="15"/>
      <c r="G2244" s="15"/>
      <c r="H2244" s="58" t="str">
        <f t="array" ref="H2244">IF(ISERROR(INDEX(גיליון3!$U$14:$X$28,MATCH('דיווח פרטני'!G2244,גיליון3!$T$14:$T$28,0),MATCH('דיווח פרטני'!C2244,גיליון3!$U$13:$X$13,0)))," ",INDEX(גיליון3!$U$14:$X$28,MATCH('דיווח פרטני'!G2244,גיליון3!$T$14:$T$28,0),MATCH('דיווח פרטני'!C2244,גיליון3!$U$13:$X$13,0)))</f>
        <v xml:space="preserve"> </v>
      </c>
      <c r="I2244" s="15"/>
      <c r="J2244" s="15"/>
    </row>
    <row r="2245" spans="1:10" ht="18" customHeight="1" thickBot="1" x14ac:dyDescent="0.35">
      <c r="A2245" s="15"/>
      <c r="B2245" s="15"/>
      <c r="C2245" s="15"/>
      <c r="D2245" s="15"/>
      <c r="E2245" s="727"/>
      <c r="F2245" s="15"/>
      <c r="G2245" s="15"/>
      <c r="H2245" s="58" t="str">
        <f t="array" ref="H2245">IF(ISERROR(INDEX(גיליון3!$U$14:$X$28,MATCH('דיווח פרטני'!G2245,גיליון3!$T$14:$T$28,0),MATCH('דיווח פרטני'!C2245,גיליון3!$U$13:$X$13,0)))," ",INDEX(גיליון3!$U$14:$X$28,MATCH('דיווח פרטני'!G2245,גיליון3!$T$14:$T$28,0),MATCH('דיווח פרטני'!C2245,גיליון3!$U$13:$X$13,0)))</f>
        <v xml:space="preserve"> </v>
      </c>
      <c r="I2245" s="15"/>
      <c r="J2245" s="15"/>
    </row>
    <row r="2246" spans="1:10" ht="18" customHeight="1" thickBot="1" x14ac:dyDescent="0.35">
      <c r="A2246" s="15"/>
      <c r="B2246" s="15"/>
      <c r="C2246" s="15"/>
      <c r="D2246" s="15"/>
      <c r="E2246" s="727"/>
      <c r="F2246" s="15"/>
      <c r="G2246" s="15"/>
      <c r="H2246" s="58" t="str">
        <f t="array" ref="H2246">IF(ISERROR(INDEX(גיליון3!$U$14:$X$28,MATCH('דיווח פרטני'!G2246,גיליון3!$T$14:$T$28,0),MATCH('דיווח פרטני'!C2246,גיליון3!$U$13:$X$13,0)))," ",INDEX(גיליון3!$U$14:$X$28,MATCH('דיווח פרטני'!G2246,גיליון3!$T$14:$T$28,0),MATCH('דיווח פרטני'!C2246,גיליון3!$U$13:$X$13,0)))</f>
        <v xml:space="preserve"> </v>
      </c>
      <c r="I2246" s="15"/>
      <c r="J2246" s="15"/>
    </row>
    <row r="2247" spans="1:10" ht="18" customHeight="1" thickBot="1" x14ac:dyDescent="0.35">
      <c r="A2247" s="15"/>
      <c r="B2247" s="15"/>
      <c r="C2247" s="15"/>
      <c r="D2247" s="15"/>
      <c r="E2247" s="727"/>
      <c r="F2247" s="15"/>
      <c r="G2247" s="15"/>
      <c r="H2247" s="58" t="str">
        <f t="array" ref="H2247">IF(ISERROR(INDEX(גיליון3!$U$14:$X$28,MATCH('דיווח פרטני'!G2247,גיליון3!$T$14:$T$28,0),MATCH('דיווח פרטני'!C2247,גיליון3!$U$13:$X$13,0)))," ",INDEX(גיליון3!$U$14:$X$28,MATCH('דיווח פרטני'!G2247,גיליון3!$T$14:$T$28,0),MATCH('דיווח פרטני'!C2247,גיליון3!$U$13:$X$13,0)))</f>
        <v xml:space="preserve"> </v>
      </c>
      <c r="I2247" s="15"/>
      <c r="J2247" s="15"/>
    </row>
    <row r="2248" spans="1:10" ht="18" customHeight="1" thickBot="1" x14ac:dyDescent="0.35">
      <c r="A2248" s="15"/>
      <c r="B2248" s="15"/>
      <c r="C2248" s="15"/>
      <c r="D2248" s="15"/>
      <c r="E2248" s="727"/>
      <c r="F2248" s="15"/>
      <c r="G2248" s="15"/>
      <c r="H2248" s="58" t="str">
        <f t="array" ref="H2248">IF(ISERROR(INDEX(גיליון3!$U$14:$X$28,MATCH('דיווח פרטני'!G2248,גיליון3!$T$14:$T$28,0),MATCH('דיווח פרטני'!C2248,גיליון3!$U$13:$X$13,0)))," ",INDEX(גיליון3!$U$14:$X$28,MATCH('דיווח פרטני'!G2248,גיליון3!$T$14:$T$28,0),MATCH('דיווח פרטני'!C2248,גיליון3!$U$13:$X$13,0)))</f>
        <v xml:space="preserve"> </v>
      </c>
      <c r="I2248" s="15"/>
      <c r="J2248" s="15"/>
    </row>
    <row r="2249" spans="1:10" ht="18" customHeight="1" thickBot="1" x14ac:dyDescent="0.35">
      <c r="A2249" s="15"/>
      <c r="B2249" s="15"/>
      <c r="C2249" s="15"/>
      <c r="D2249" s="15"/>
      <c r="E2249" s="727"/>
      <c r="F2249" s="15"/>
      <c r="G2249" s="15"/>
      <c r="H2249" s="58" t="str">
        <f t="array" ref="H2249">IF(ISERROR(INDEX(גיליון3!$U$14:$X$28,MATCH('דיווח פרטני'!G2249,גיליון3!$T$14:$T$28,0),MATCH('דיווח פרטני'!C2249,גיליון3!$U$13:$X$13,0)))," ",INDEX(גיליון3!$U$14:$X$28,MATCH('דיווח פרטני'!G2249,גיליון3!$T$14:$T$28,0),MATCH('דיווח פרטני'!C2249,גיליון3!$U$13:$X$13,0)))</f>
        <v xml:space="preserve"> </v>
      </c>
      <c r="I2249" s="15"/>
      <c r="J2249" s="15"/>
    </row>
    <row r="2250" spans="1:10" ht="18" customHeight="1" thickBot="1" x14ac:dyDescent="0.35">
      <c r="A2250" s="15"/>
      <c r="B2250" s="15"/>
      <c r="C2250" s="15"/>
      <c r="D2250" s="15"/>
      <c r="E2250" s="727"/>
      <c r="F2250" s="15"/>
      <c r="G2250" s="15"/>
      <c r="H2250" s="58" t="str">
        <f t="array" ref="H2250">IF(ISERROR(INDEX(גיליון3!$U$14:$X$28,MATCH('דיווח פרטני'!G2250,גיליון3!$T$14:$T$28,0),MATCH('דיווח פרטני'!C2250,גיליון3!$U$13:$X$13,0)))," ",INDEX(גיליון3!$U$14:$X$28,MATCH('דיווח פרטני'!G2250,גיליון3!$T$14:$T$28,0),MATCH('דיווח פרטני'!C2250,גיליון3!$U$13:$X$13,0)))</f>
        <v xml:space="preserve"> </v>
      </c>
      <c r="I2250" s="15"/>
      <c r="J2250" s="15"/>
    </row>
    <row r="2251" spans="1:10" ht="18" customHeight="1" thickBot="1" x14ac:dyDescent="0.35">
      <c r="A2251" s="15"/>
      <c r="B2251" s="15"/>
      <c r="C2251" s="15"/>
      <c r="D2251" s="15"/>
      <c r="E2251" s="727"/>
      <c r="F2251" s="15"/>
      <c r="G2251" s="15"/>
      <c r="H2251" s="58" t="str">
        <f t="array" ref="H2251">IF(ISERROR(INDEX(גיליון3!$U$14:$X$28,MATCH('דיווח פרטני'!G2251,גיליון3!$T$14:$T$28,0),MATCH('דיווח פרטני'!C2251,גיליון3!$U$13:$X$13,0)))," ",INDEX(גיליון3!$U$14:$X$28,MATCH('דיווח פרטני'!G2251,גיליון3!$T$14:$T$28,0),MATCH('דיווח פרטני'!C2251,גיליון3!$U$13:$X$13,0)))</f>
        <v xml:space="preserve"> </v>
      </c>
      <c r="I2251" s="15"/>
      <c r="J2251" s="15"/>
    </row>
    <row r="2252" spans="1:10" ht="18" customHeight="1" thickBot="1" x14ac:dyDescent="0.35">
      <c r="A2252" s="15"/>
      <c r="B2252" s="15"/>
      <c r="C2252" s="15"/>
      <c r="D2252" s="15"/>
      <c r="E2252" s="727"/>
      <c r="F2252" s="15"/>
      <c r="G2252" s="15"/>
      <c r="H2252" s="58" t="str">
        <f t="array" ref="H2252">IF(ISERROR(INDEX(גיליון3!$U$14:$X$28,MATCH('דיווח פרטני'!G2252,גיליון3!$T$14:$T$28,0),MATCH('דיווח פרטני'!C2252,גיליון3!$U$13:$X$13,0)))," ",INDEX(גיליון3!$U$14:$X$28,MATCH('דיווח פרטני'!G2252,גיליון3!$T$14:$T$28,0),MATCH('דיווח פרטני'!C2252,גיליון3!$U$13:$X$13,0)))</f>
        <v xml:space="preserve"> </v>
      </c>
      <c r="I2252" s="15"/>
      <c r="J2252" s="15"/>
    </row>
    <row r="2253" spans="1:10" ht="18" customHeight="1" thickBot="1" x14ac:dyDescent="0.35">
      <c r="A2253" s="15"/>
      <c r="B2253" s="15"/>
      <c r="C2253" s="15"/>
      <c r="D2253" s="15"/>
      <c r="E2253" s="727"/>
      <c r="F2253" s="15"/>
      <c r="G2253" s="15"/>
      <c r="H2253" s="58" t="str">
        <f t="array" ref="H2253">IF(ISERROR(INDEX(גיליון3!$U$14:$X$28,MATCH('דיווח פרטני'!G2253,גיליון3!$T$14:$T$28,0),MATCH('דיווח פרטני'!C2253,גיליון3!$U$13:$X$13,0)))," ",INDEX(גיליון3!$U$14:$X$28,MATCH('דיווח פרטני'!G2253,גיליון3!$T$14:$T$28,0),MATCH('דיווח פרטני'!C2253,גיליון3!$U$13:$X$13,0)))</f>
        <v xml:space="preserve"> </v>
      </c>
      <c r="I2253" s="15"/>
      <c r="J2253" s="15"/>
    </row>
    <row r="2254" spans="1:10" ht="18" customHeight="1" thickBot="1" x14ac:dyDescent="0.35">
      <c r="A2254" s="15"/>
      <c r="B2254" s="15"/>
      <c r="C2254" s="15"/>
      <c r="D2254" s="15"/>
      <c r="E2254" s="727"/>
      <c r="F2254" s="15"/>
      <c r="G2254" s="15"/>
      <c r="H2254" s="58" t="str">
        <f t="array" ref="H2254">IF(ISERROR(INDEX(גיליון3!$U$14:$X$28,MATCH('דיווח פרטני'!G2254,גיליון3!$T$14:$T$28,0),MATCH('דיווח פרטני'!C2254,גיליון3!$U$13:$X$13,0)))," ",INDEX(גיליון3!$U$14:$X$28,MATCH('דיווח פרטני'!G2254,גיליון3!$T$14:$T$28,0),MATCH('דיווח פרטני'!C2254,גיליון3!$U$13:$X$13,0)))</f>
        <v xml:space="preserve"> </v>
      </c>
      <c r="I2254" s="15"/>
      <c r="J2254" s="15"/>
    </row>
    <row r="2255" spans="1:10" ht="18" customHeight="1" thickBot="1" x14ac:dyDescent="0.35">
      <c r="A2255" s="15"/>
      <c r="B2255" s="15"/>
      <c r="C2255" s="15"/>
      <c r="D2255" s="15"/>
      <c r="E2255" s="727"/>
      <c r="F2255" s="15"/>
      <c r="G2255" s="15"/>
      <c r="H2255" s="58" t="str">
        <f t="array" ref="H2255">IF(ISERROR(INDEX(גיליון3!$U$14:$X$28,MATCH('דיווח פרטני'!G2255,גיליון3!$T$14:$T$28,0),MATCH('דיווח פרטני'!C2255,גיליון3!$U$13:$X$13,0)))," ",INDEX(גיליון3!$U$14:$X$28,MATCH('דיווח פרטני'!G2255,גיליון3!$T$14:$T$28,0),MATCH('דיווח פרטני'!C2255,גיליון3!$U$13:$X$13,0)))</f>
        <v xml:space="preserve"> </v>
      </c>
      <c r="I2255" s="15"/>
      <c r="J2255" s="15"/>
    </row>
    <row r="2256" spans="1:10" ht="18" customHeight="1" thickBot="1" x14ac:dyDescent="0.35">
      <c r="A2256" s="15"/>
      <c r="B2256" s="15"/>
      <c r="C2256" s="15"/>
      <c r="D2256" s="15"/>
      <c r="E2256" s="727"/>
      <c r="F2256" s="15"/>
      <c r="G2256" s="15"/>
      <c r="H2256" s="58" t="str">
        <f t="array" ref="H2256">IF(ISERROR(INDEX(גיליון3!$U$14:$X$28,MATCH('דיווח פרטני'!G2256,גיליון3!$T$14:$T$28,0),MATCH('דיווח פרטני'!C2256,גיליון3!$U$13:$X$13,0)))," ",INDEX(גיליון3!$U$14:$X$28,MATCH('דיווח פרטני'!G2256,גיליון3!$T$14:$T$28,0),MATCH('דיווח פרטני'!C2256,גיליון3!$U$13:$X$13,0)))</f>
        <v xml:space="preserve"> </v>
      </c>
      <c r="I2256" s="15"/>
      <c r="J2256" s="15"/>
    </row>
    <row r="2257" spans="1:10" ht="18" customHeight="1" thickBot="1" x14ac:dyDescent="0.35">
      <c r="A2257" s="15"/>
      <c r="B2257" s="15"/>
      <c r="C2257" s="15"/>
      <c r="D2257" s="15"/>
      <c r="E2257" s="727"/>
      <c r="F2257" s="15"/>
      <c r="G2257" s="15"/>
      <c r="H2257" s="58" t="str">
        <f t="array" ref="H2257">IF(ISERROR(INDEX(גיליון3!$U$14:$X$28,MATCH('דיווח פרטני'!G2257,גיליון3!$T$14:$T$28,0),MATCH('דיווח פרטני'!C2257,גיליון3!$U$13:$X$13,0)))," ",INDEX(גיליון3!$U$14:$X$28,MATCH('דיווח פרטני'!G2257,גיליון3!$T$14:$T$28,0),MATCH('דיווח פרטני'!C2257,גיליון3!$U$13:$X$13,0)))</f>
        <v xml:space="preserve"> </v>
      </c>
      <c r="I2257" s="15"/>
      <c r="J2257" s="15"/>
    </row>
    <row r="2258" spans="1:10" ht="18" customHeight="1" thickBot="1" x14ac:dyDescent="0.35">
      <c r="A2258" s="15"/>
      <c r="B2258" s="15"/>
      <c r="C2258" s="15"/>
      <c r="D2258" s="15"/>
      <c r="E2258" s="727"/>
      <c r="F2258" s="15"/>
      <c r="G2258" s="15"/>
      <c r="H2258" s="58" t="str">
        <f t="array" ref="H2258">IF(ISERROR(INDEX(גיליון3!$U$14:$X$28,MATCH('דיווח פרטני'!G2258,גיליון3!$T$14:$T$28,0),MATCH('דיווח פרטני'!C2258,גיליון3!$U$13:$X$13,0)))," ",INDEX(גיליון3!$U$14:$X$28,MATCH('דיווח פרטני'!G2258,גיליון3!$T$14:$T$28,0),MATCH('דיווח פרטני'!C2258,גיליון3!$U$13:$X$13,0)))</f>
        <v xml:space="preserve"> </v>
      </c>
      <c r="I2258" s="15"/>
      <c r="J2258" s="15"/>
    </row>
    <row r="2259" spans="1:10" ht="18" customHeight="1" thickBot="1" x14ac:dyDescent="0.35">
      <c r="A2259" s="15"/>
      <c r="B2259" s="15"/>
      <c r="C2259" s="15"/>
      <c r="D2259" s="15"/>
      <c r="E2259" s="727"/>
      <c r="F2259" s="15"/>
      <c r="G2259" s="15"/>
      <c r="H2259" s="58" t="str">
        <f t="array" ref="H2259">IF(ISERROR(INDEX(גיליון3!$U$14:$X$28,MATCH('דיווח פרטני'!G2259,גיליון3!$T$14:$T$28,0),MATCH('דיווח פרטני'!C2259,גיליון3!$U$13:$X$13,0)))," ",INDEX(גיליון3!$U$14:$X$28,MATCH('דיווח פרטני'!G2259,גיליון3!$T$14:$T$28,0),MATCH('דיווח פרטני'!C2259,גיליון3!$U$13:$X$13,0)))</f>
        <v xml:space="preserve"> </v>
      </c>
      <c r="I2259" s="15"/>
      <c r="J2259" s="15"/>
    </row>
    <row r="2260" spans="1:10" ht="18" customHeight="1" thickBot="1" x14ac:dyDescent="0.35">
      <c r="A2260" s="15"/>
      <c r="B2260" s="15"/>
      <c r="C2260" s="15"/>
      <c r="D2260" s="15"/>
      <c r="E2260" s="727"/>
      <c r="F2260" s="15"/>
      <c r="G2260" s="15"/>
      <c r="H2260" s="58" t="str">
        <f t="array" ref="H2260">IF(ISERROR(INDEX(גיליון3!$U$14:$X$28,MATCH('דיווח פרטני'!G2260,גיליון3!$T$14:$T$28,0),MATCH('דיווח פרטני'!C2260,גיליון3!$U$13:$X$13,0)))," ",INDEX(גיליון3!$U$14:$X$28,MATCH('דיווח פרטני'!G2260,גיליון3!$T$14:$T$28,0),MATCH('דיווח פרטני'!C2260,גיליון3!$U$13:$X$13,0)))</f>
        <v xml:space="preserve"> </v>
      </c>
      <c r="I2260" s="15"/>
      <c r="J2260" s="15"/>
    </row>
    <row r="2261" spans="1:10" ht="18" customHeight="1" thickBot="1" x14ac:dyDescent="0.35">
      <c r="A2261" s="15"/>
      <c r="B2261" s="15"/>
      <c r="C2261" s="15"/>
      <c r="D2261" s="15"/>
      <c r="E2261" s="727"/>
      <c r="F2261" s="15"/>
      <c r="G2261" s="15"/>
      <c r="H2261" s="58" t="str">
        <f t="array" ref="H2261">IF(ISERROR(INDEX(גיליון3!$U$14:$X$28,MATCH('דיווח פרטני'!G2261,גיליון3!$T$14:$T$28,0),MATCH('דיווח פרטני'!C2261,גיליון3!$U$13:$X$13,0)))," ",INDEX(גיליון3!$U$14:$X$28,MATCH('דיווח פרטני'!G2261,גיליון3!$T$14:$T$28,0),MATCH('דיווח פרטני'!C2261,גיליון3!$U$13:$X$13,0)))</f>
        <v xml:space="preserve"> </v>
      </c>
      <c r="I2261" s="15"/>
      <c r="J2261" s="15"/>
    </row>
    <row r="2262" spans="1:10" ht="18" customHeight="1" thickBot="1" x14ac:dyDescent="0.35">
      <c r="A2262" s="15"/>
      <c r="B2262" s="15"/>
      <c r="C2262" s="15"/>
      <c r="D2262" s="15"/>
      <c r="E2262" s="727"/>
      <c r="F2262" s="15"/>
      <c r="G2262" s="15"/>
      <c r="H2262" s="58" t="str">
        <f t="array" ref="H2262">IF(ISERROR(INDEX(גיליון3!$U$14:$X$28,MATCH('דיווח פרטני'!G2262,גיליון3!$T$14:$T$28,0),MATCH('דיווח פרטני'!C2262,גיליון3!$U$13:$X$13,0)))," ",INDEX(גיליון3!$U$14:$X$28,MATCH('דיווח פרטני'!G2262,גיליון3!$T$14:$T$28,0),MATCH('דיווח פרטני'!C2262,גיליון3!$U$13:$X$13,0)))</f>
        <v xml:space="preserve"> </v>
      </c>
      <c r="I2262" s="15"/>
      <c r="J2262" s="15"/>
    </row>
    <row r="2263" spans="1:10" ht="18" customHeight="1" thickBot="1" x14ac:dyDescent="0.35">
      <c r="A2263" s="15"/>
      <c r="B2263" s="15"/>
      <c r="C2263" s="15"/>
      <c r="D2263" s="15"/>
      <c r="E2263" s="727"/>
      <c r="F2263" s="15"/>
      <c r="G2263" s="15"/>
      <c r="H2263" s="58" t="str">
        <f t="array" ref="H2263">IF(ISERROR(INDEX(גיליון3!$U$14:$X$28,MATCH('דיווח פרטני'!G2263,גיליון3!$T$14:$T$28,0),MATCH('דיווח פרטני'!C2263,גיליון3!$U$13:$X$13,0)))," ",INDEX(גיליון3!$U$14:$X$28,MATCH('דיווח פרטני'!G2263,גיליון3!$T$14:$T$28,0),MATCH('דיווח פרטני'!C2263,גיליון3!$U$13:$X$13,0)))</f>
        <v xml:space="preserve"> </v>
      </c>
      <c r="I2263" s="15"/>
      <c r="J2263" s="15"/>
    </row>
    <row r="2264" spans="1:10" ht="18" customHeight="1" thickBot="1" x14ac:dyDescent="0.35">
      <c r="A2264" s="15"/>
      <c r="B2264" s="15"/>
      <c r="C2264" s="15"/>
      <c r="D2264" s="15"/>
      <c r="E2264" s="727"/>
      <c r="F2264" s="15"/>
      <c r="G2264" s="15"/>
      <c r="H2264" s="58" t="str">
        <f t="array" ref="H2264">IF(ISERROR(INDEX(גיליון3!$U$14:$X$28,MATCH('דיווח פרטני'!G2264,גיליון3!$T$14:$T$28,0),MATCH('דיווח פרטני'!C2264,גיליון3!$U$13:$X$13,0)))," ",INDEX(גיליון3!$U$14:$X$28,MATCH('דיווח פרטני'!G2264,גיליון3!$T$14:$T$28,0),MATCH('דיווח פרטני'!C2264,גיליון3!$U$13:$X$13,0)))</f>
        <v xml:space="preserve"> </v>
      </c>
      <c r="I2264" s="15"/>
      <c r="J2264" s="15"/>
    </row>
    <row r="2265" spans="1:10" ht="18" customHeight="1" thickBot="1" x14ac:dyDescent="0.35">
      <c r="A2265" s="15"/>
      <c r="B2265" s="15"/>
      <c r="C2265" s="15"/>
      <c r="D2265" s="15"/>
      <c r="E2265" s="727"/>
      <c r="F2265" s="15"/>
      <c r="G2265" s="15"/>
      <c r="H2265" s="58" t="str">
        <f t="array" ref="H2265">IF(ISERROR(INDEX(גיליון3!$U$14:$X$28,MATCH('דיווח פרטני'!G2265,גיליון3!$T$14:$T$28,0),MATCH('דיווח פרטני'!C2265,גיליון3!$U$13:$X$13,0)))," ",INDEX(גיליון3!$U$14:$X$28,MATCH('דיווח פרטני'!G2265,גיליון3!$T$14:$T$28,0),MATCH('דיווח פרטני'!C2265,גיליון3!$U$13:$X$13,0)))</f>
        <v xml:space="preserve"> </v>
      </c>
      <c r="I2265" s="15"/>
      <c r="J2265" s="15"/>
    </row>
    <row r="2266" spans="1:10" ht="18" customHeight="1" thickBot="1" x14ac:dyDescent="0.35">
      <c r="A2266" s="15"/>
      <c r="B2266" s="15"/>
      <c r="C2266" s="15"/>
      <c r="D2266" s="15"/>
      <c r="E2266" s="727"/>
      <c r="F2266" s="15"/>
      <c r="G2266" s="15"/>
      <c r="H2266" s="58" t="str">
        <f t="array" ref="H2266">IF(ISERROR(INDEX(גיליון3!$U$14:$X$28,MATCH('דיווח פרטני'!G2266,גיליון3!$T$14:$T$28,0),MATCH('דיווח פרטני'!C2266,גיליון3!$U$13:$X$13,0)))," ",INDEX(גיליון3!$U$14:$X$28,MATCH('דיווח פרטני'!G2266,גיליון3!$T$14:$T$28,0),MATCH('דיווח פרטני'!C2266,גיליון3!$U$13:$X$13,0)))</f>
        <v xml:space="preserve"> </v>
      </c>
      <c r="I2266" s="15"/>
      <c r="J2266" s="15"/>
    </row>
    <row r="2267" spans="1:10" ht="18" customHeight="1" thickBot="1" x14ac:dyDescent="0.35">
      <c r="A2267" s="15"/>
      <c r="B2267" s="15"/>
      <c r="C2267" s="15"/>
      <c r="D2267" s="15"/>
      <c r="E2267" s="727"/>
      <c r="F2267" s="15"/>
      <c r="G2267" s="15"/>
      <c r="H2267" s="58" t="str">
        <f t="array" ref="H2267">IF(ISERROR(INDEX(גיליון3!$U$14:$X$28,MATCH('דיווח פרטני'!G2267,גיליון3!$T$14:$T$28,0),MATCH('דיווח פרטני'!C2267,גיליון3!$U$13:$X$13,0)))," ",INDEX(גיליון3!$U$14:$X$28,MATCH('דיווח פרטני'!G2267,גיליון3!$T$14:$T$28,0),MATCH('דיווח פרטני'!C2267,גיליון3!$U$13:$X$13,0)))</f>
        <v xml:space="preserve"> </v>
      </c>
      <c r="I2267" s="15"/>
      <c r="J2267" s="15"/>
    </row>
    <row r="2268" spans="1:10" ht="18" customHeight="1" thickBot="1" x14ac:dyDescent="0.35">
      <c r="A2268" s="15"/>
      <c r="B2268" s="15"/>
      <c r="C2268" s="15"/>
      <c r="D2268" s="15"/>
      <c r="E2268" s="727"/>
      <c r="F2268" s="15"/>
      <c r="G2268" s="15"/>
      <c r="H2268" s="58" t="str">
        <f t="array" ref="H2268">IF(ISERROR(INDEX(גיליון3!$U$14:$X$28,MATCH('דיווח פרטני'!G2268,גיליון3!$T$14:$T$28,0),MATCH('דיווח פרטני'!C2268,גיליון3!$U$13:$X$13,0)))," ",INDEX(גיליון3!$U$14:$X$28,MATCH('דיווח פרטני'!G2268,גיליון3!$T$14:$T$28,0),MATCH('דיווח פרטני'!C2268,גיליון3!$U$13:$X$13,0)))</f>
        <v xml:space="preserve"> </v>
      </c>
      <c r="I2268" s="15"/>
      <c r="J2268" s="15"/>
    </row>
    <row r="2269" spans="1:10" ht="18" customHeight="1" thickBot="1" x14ac:dyDescent="0.35">
      <c r="A2269" s="15"/>
      <c r="B2269" s="15"/>
      <c r="C2269" s="15"/>
      <c r="D2269" s="15"/>
      <c r="E2269" s="727"/>
      <c r="F2269" s="15"/>
      <c r="G2269" s="15"/>
      <c r="H2269" s="58" t="str">
        <f t="array" ref="H2269">IF(ISERROR(INDEX(גיליון3!$U$14:$X$28,MATCH('דיווח פרטני'!G2269,גיליון3!$T$14:$T$28,0),MATCH('דיווח פרטני'!C2269,גיליון3!$U$13:$X$13,0)))," ",INDEX(גיליון3!$U$14:$X$28,MATCH('דיווח פרטני'!G2269,גיליון3!$T$14:$T$28,0),MATCH('דיווח פרטני'!C2269,גיליון3!$U$13:$X$13,0)))</f>
        <v xml:space="preserve"> </v>
      </c>
      <c r="I2269" s="15"/>
      <c r="J2269" s="15"/>
    </row>
    <row r="2270" spans="1:10" ht="18" customHeight="1" thickBot="1" x14ac:dyDescent="0.35">
      <c r="A2270" s="15"/>
      <c r="B2270" s="15"/>
      <c r="C2270" s="15"/>
      <c r="D2270" s="15"/>
      <c r="E2270" s="727"/>
      <c r="F2270" s="15"/>
      <c r="G2270" s="15"/>
      <c r="H2270" s="58" t="str">
        <f t="array" ref="H2270">IF(ISERROR(INDEX(גיליון3!$U$14:$X$28,MATCH('דיווח פרטני'!G2270,גיליון3!$T$14:$T$28,0),MATCH('דיווח פרטני'!C2270,גיליון3!$U$13:$X$13,0)))," ",INDEX(גיליון3!$U$14:$X$28,MATCH('דיווח פרטני'!G2270,גיליון3!$T$14:$T$28,0),MATCH('דיווח פרטני'!C2270,גיליון3!$U$13:$X$13,0)))</f>
        <v xml:space="preserve"> </v>
      </c>
      <c r="I2270" s="15"/>
      <c r="J2270" s="15"/>
    </row>
    <row r="2271" spans="1:10" ht="18" customHeight="1" thickBot="1" x14ac:dyDescent="0.35">
      <c r="A2271" s="15"/>
      <c r="B2271" s="15"/>
      <c r="C2271" s="15"/>
      <c r="D2271" s="15"/>
      <c r="E2271" s="727"/>
      <c r="F2271" s="15"/>
      <c r="G2271" s="15"/>
      <c r="H2271" s="58" t="str">
        <f t="array" ref="H2271">IF(ISERROR(INDEX(גיליון3!$U$14:$X$28,MATCH('דיווח פרטני'!G2271,גיליון3!$T$14:$T$28,0),MATCH('דיווח פרטני'!C2271,גיליון3!$U$13:$X$13,0)))," ",INDEX(גיליון3!$U$14:$X$28,MATCH('דיווח פרטני'!G2271,גיליון3!$T$14:$T$28,0),MATCH('דיווח פרטני'!C2271,גיליון3!$U$13:$X$13,0)))</f>
        <v xml:space="preserve"> </v>
      </c>
      <c r="I2271" s="15"/>
      <c r="J2271" s="15"/>
    </row>
    <row r="2272" spans="1:10" ht="18" customHeight="1" thickBot="1" x14ac:dyDescent="0.35">
      <c r="A2272" s="15"/>
      <c r="B2272" s="15"/>
      <c r="C2272" s="15"/>
      <c r="D2272" s="15"/>
      <c r="E2272" s="727"/>
      <c r="F2272" s="15"/>
      <c r="G2272" s="15"/>
      <c r="H2272" s="58" t="str">
        <f t="array" ref="H2272">IF(ISERROR(INDEX(גיליון3!$U$14:$X$28,MATCH('דיווח פרטני'!G2272,גיליון3!$T$14:$T$28,0),MATCH('דיווח פרטני'!C2272,גיליון3!$U$13:$X$13,0)))," ",INDEX(גיליון3!$U$14:$X$28,MATCH('דיווח פרטני'!G2272,גיליון3!$T$14:$T$28,0),MATCH('דיווח פרטני'!C2272,גיליון3!$U$13:$X$13,0)))</f>
        <v xml:space="preserve"> </v>
      </c>
      <c r="I2272" s="15"/>
      <c r="J2272" s="15"/>
    </row>
    <row r="2273" spans="1:10" ht="18" customHeight="1" thickBot="1" x14ac:dyDescent="0.35">
      <c r="A2273" s="15"/>
      <c r="B2273" s="15"/>
      <c r="C2273" s="15"/>
      <c r="D2273" s="15"/>
      <c r="E2273" s="727"/>
      <c r="F2273" s="15"/>
      <c r="G2273" s="15"/>
      <c r="H2273" s="58" t="str">
        <f t="array" ref="H2273">IF(ISERROR(INDEX(גיליון3!$U$14:$X$28,MATCH('דיווח פרטני'!G2273,גיליון3!$T$14:$T$28,0),MATCH('דיווח פרטני'!C2273,גיליון3!$U$13:$X$13,0)))," ",INDEX(גיליון3!$U$14:$X$28,MATCH('דיווח פרטני'!G2273,גיליון3!$T$14:$T$28,0),MATCH('דיווח פרטני'!C2273,גיליון3!$U$13:$X$13,0)))</f>
        <v xml:space="preserve"> </v>
      </c>
      <c r="I2273" s="15"/>
      <c r="J2273" s="15"/>
    </row>
    <row r="2274" spans="1:10" ht="18" customHeight="1" thickBot="1" x14ac:dyDescent="0.35">
      <c r="A2274" s="15"/>
      <c r="B2274" s="15"/>
      <c r="C2274" s="15"/>
      <c r="D2274" s="15"/>
      <c r="E2274" s="727"/>
      <c r="F2274" s="15"/>
      <c r="G2274" s="15"/>
      <c r="H2274" s="58" t="str">
        <f t="array" ref="H2274">IF(ISERROR(INDEX(גיליון3!$U$14:$X$28,MATCH('דיווח פרטני'!G2274,גיליון3!$T$14:$T$28,0),MATCH('דיווח פרטני'!C2274,גיליון3!$U$13:$X$13,0)))," ",INDEX(גיליון3!$U$14:$X$28,MATCH('דיווח פרטני'!G2274,גיליון3!$T$14:$T$28,0),MATCH('דיווח פרטני'!C2274,גיליון3!$U$13:$X$13,0)))</f>
        <v xml:space="preserve"> </v>
      </c>
      <c r="I2274" s="15"/>
      <c r="J2274" s="15"/>
    </row>
    <row r="2275" spans="1:10" ht="18" customHeight="1" thickBot="1" x14ac:dyDescent="0.35">
      <c r="A2275" s="15"/>
      <c r="B2275" s="15"/>
      <c r="C2275" s="15"/>
      <c r="D2275" s="15"/>
      <c r="E2275" s="727"/>
      <c r="F2275" s="15"/>
      <c r="G2275" s="15"/>
      <c r="H2275" s="58" t="str">
        <f t="array" ref="H2275">IF(ISERROR(INDEX(גיליון3!$U$14:$X$28,MATCH('דיווח פרטני'!G2275,גיליון3!$T$14:$T$28,0),MATCH('דיווח פרטני'!C2275,גיליון3!$U$13:$X$13,0)))," ",INDEX(גיליון3!$U$14:$X$28,MATCH('דיווח פרטני'!G2275,גיליון3!$T$14:$T$28,0),MATCH('דיווח פרטני'!C2275,גיליון3!$U$13:$X$13,0)))</f>
        <v xml:space="preserve"> </v>
      </c>
      <c r="I2275" s="15"/>
      <c r="J2275" s="15"/>
    </row>
    <row r="2276" spans="1:10" ht="18" customHeight="1" thickBot="1" x14ac:dyDescent="0.35">
      <c r="A2276" s="15"/>
      <c r="B2276" s="15"/>
      <c r="C2276" s="15"/>
      <c r="D2276" s="15"/>
      <c r="E2276" s="727"/>
      <c r="F2276" s="15"/>
      <c r="G2276" s="15"/>
      <c r="H2276" s="58" t="str">
        <f t="array" ref="H2276">IF(ISERROR(INDEX(גיליון3!$U$14:$X$28,MATCH('דיווח פרטני'!G2276,גיליון3!$T$14:$T$28,0),MATCH('דיווח פרטני'!C2276,גיליון3!$U$13:$X$13,0)))," ",INDEX(גיליון3!$U$14:$X$28,MATCH('דיווח פרטני'!G2276,גיליון3!$T$14:$T$28,0),MATCH('דיווח פרטני'!C2276,גיליון3!$U$13:$X$13,0)))</f>
        <v xml:space="preserve"> </v>
      </c>
      <c r="I2276" s="15"/>
      <c r="J2276" s="15"/>
    </row>
    <row r="2277" spans="1:10" ht="18" customHeight="1" thickBot="1" x14ac:dyDescent="0.35">
      <c r="A2277" s="15"/>
      <c r="B2277" s="15"/>
      <c r="C2277" s="15"/>
      <c r="D2277" s="15"/>
      <c r="E2277" s="727"/>
      <c r="F2277" s="15"/>
      <c r="G2277" s="15"/>
      <c r="H2277" s="58" t="str">
        <f t="array" ref="H2277">IF(ISERROR(INDEX(גיליון3!$U$14:$X$28,MATCH('דיווח פרטני'!G2277,גיליון3!$T$14:$T$28,0),MATCH('דיווח פרטני'!C2277,גיליון3!$U$13:$X$13,0)))," ",INDEX(גיליון3!$U$14:$X$28,MATCH('דיווח פרטני'!G2277,גיליון3!$T$14:$T$28,0),MATCH('דיווח פרטני'!C2277,גיליון3!$U$13:$X$13,0)))</f>
        <v xml:space="preserve"> </v>
      </c>
      <c r="I2277" s="15"/>
      <c r="J2277" s="15"/>
    </row>
    <row r="2278" spans="1:10" ht="18" customHeight="1" thickBot="1" x14ac:dyDescent="0.35">
      <c r="A2278" s="15"/>
      <c r="B2278" s="15"/>
      <c r="C2278" s="15"/>
      <c r="D2278" s="15"/>
      <c r="E2278" s="727"/>
      <c r="F2278" s="15"/>
      <c r="G2278" s="15"/>
      <c r="H2278" s="58" t="str">
        <f t="array" ref="H2278">IF(ISERROR(INDEX(גיליון3!$U$14:$X$28,MATCH('דיווח פרטני'!G2278,גיליון3!$T$14:$T$28,0),MATCH('דיווח פרטני'!C2278,גיליון3!$U$13:$X$13,0)))," ",INDEX(גיליון3!$U$14:$X$28,MATCH('דיווח פרטני'!G2278,גיליון3!$T$14:$T$28,0),MATCH('דיווח פרטני'!C2278,גיליון3!$U$13:$X$13,0)))</f>
        <v xml:space="preserve"> </v>
      </c>
      <c r="I2278" s="15"/>
      <c r="J2278" s="15"/>
    </row>
    <row r="2279" spans="1:10" ht="18" customHeight="1" thickBot="1" x14ac:dyDescent="0.35">
      <c r="A2279" s="15"/>
      <c r="B2279" s="15"/>
      <c r="C2279" s="15"/>
      <c r="D2279" s="15"/>
      <c r="E2279" s="727"/>
      <c r="F2279" s="15"/>
      <c r="G2279" s="15"/>
      <c r="H2279" s="58" t="str">
        <f t="array" ref="H2279">IF(ISERROR(INDEX(גיליון3!$U$14:$X$28,MATCH('דיווח פרטני'!G2279,גיליון3!$T$14:$T$28,0),MATCH('דיווח פרטני'!C2279,גיליון3!$U$13:$X$13,0)))," ",INDEX(גיליון3!$U$14:$X$28,MATCH('דיווח פרטני'!G2279,גיליון3!$T$14:$T$28,0),MATCH('דיווח פרטני'!C2279,גיליון3!$U$13:$X$13,0)))</f>
        <v xml:space="preserve"> </v>
      </c>
      <c r="I2279" s="15"/>
      <c r="J2279" s="15"/>
    </row>
    <row r="2280" spans="1:10" ht="18" customHeight="1" thickBot="1" x14ac:dyDescent="0.35">
      <c r="A2280" s="15"/>
      <c r="B2280" s="15"/>
      <c r="C2280" s="15"/>
      <c r="D2280" s="15"/>
      <c r="E2280" s="727"/>
      <c r="F2280" s="15"/>
      <c r="G2280" s="15"/>
      <c r="H2280" s="58" t="str">
        <f t="array" ref="H2280">IF(ISERROR(INDEX(גיליון3!$U$14:$X$28,MATCH('דיווח פרטני'!G2280,גיליון3!$T$14:$T$28,0),MATCH('דיווח פרטני'!C2280,גיליון3!$U$13:$X$13,0)))," ",INDEX(גיליון3!$U$14:$X$28,MATCH('דיווח פרטני'!G2280,גיליון3!$T$14:$T$28,0),MATCH('דיווח פרטני'!C2280,גיליון3!$U$13:$X$13,0)))</f>
        <v xml:space="preserve"> </v>
      </c>
      <c r="I2280" s="15"/>
      <c r="J2280" s="15"/>
    </row>
    <row r="2281" spans="1:10" ht="18" customHeight="1" thickBot="1" x14ac:dyDescent="0.35">
      <c r="A2281" s="15"/>
      <c r="B2281" s="15"/>
      <c r="C2281" s="15"/>
      <c r="D2281" s="15"/>
      <c r="E2281" s="727"/>
      <c r="F2281" s="15"/>
      <c r="G2281" s="15"/>
      <c r="H2281" s="58" t="str">
        <f t="array" ref="H2281">IF(ISERROR(INDEX(גיליון3!$U$14:$X$28,MATCH('דיווח פרטני'!G2281,גיליון3!$T$14:$T$28,0),MATCH('דיווח פרטני'!C2281,גיליון3!$U$13:$X$13,0)))," ",INDEX(גיליון3!$U$14:$X$28,MATCH('דיווח פרטני'!G2281,גיליון3!$T$14:$T$28,0),MATCH('דיווח פרטני'!C2281,גיליון3!$U$13:$X$13,0)))</f>
        <v xml:space="preserve"> </v>
      </c>
      <c r="I2281" s="15"/>
      <c r="J2281" s="15"/>
    </row>
    <row r="2282" spans="1:10" ht="18" customHeight="1" thickBot="1" x14ac:dyDescent="0.35">
      <c r="A2282" s="15"/>
      <c r="B2282" s="15"/>
      <c r="C2282" s="15"/>
      <c r="D2282" s="15"/>
      <c r="E2282" s="727"/>
      <c r="F2282" s="15"/>
      <c r="G2282" s="15"/>
      <c r="H2282" s="58" t="str">
        <f t="array" ref="H2282">IF(ISERROR(INDEX(גיליון3!$U$14:$X$28,MATCH('דיווח פרטני'!G2282,גיליון3!$T$14:$T$28,0),MATCH('דיווח פרטני'!C2282,גיליון3!$U$13:$X$13,0)))," ",INDEX(גיליון3!$U$14:$X$28,MATCH('דיווח פרטני'!G2282,גיליון3!$T$14:$T$28,0),MATCH('דיווח פרטני'!C2282,גיליון3!$U$13:$X$13,0)))</f>
        <v xml:space="preserve"> </v>
      </c>
      <c r="I2282" s="15"/>
      <c r="J2282" s="15"/>
    </row>
    <row r="2283" spans="1:10" ht="18" customHeight="1" thickBot="1" x14ac:dyDescent="0.35">
      <c r="A2283" s="15"/>
      <c r="B2283" s="15"/>
      <c r="C2283" s="15"/>
      <c r="D2283" s="15"/>
      <c r="E2283" s="727"/>
      <c r="F2283" s="15"/>
      <c r="G2283" s="15"/>
      <c r="H2283" s="58" t="str">
        <f t="array" ref="H2283">IF(ISERROR(INDEX(גיליון3!$U$14:$X$28,MATCH('דיווח פרטני'!G2283,גיליון3!$T$14:$T$28,0),MATCH('דיווח פרטני'!C2283,גיליון3!$U$13:$X$13,0)))," ",INDEX(גיליון3!$U$14:$X$28,MATCH('דיווח פרטני'!G2283,גיליון3!$T$14:$T$28,0),MATCH('דיווח פרטני'!C2283,גיליון3!$U$13:$X$13,0)))</f>
        <v xml:space="preserve"> </v>
      </c>
      <c r="I2283" s="15"/>
      <c r="J2283" s="15"/>
    </row>
    <row r="2284" spans="1:10" ht="18" customHeight="1" thickBot="1" x14ac:dyDescent="0.35">
      <c r="A2284" s="15"/>
      <c r="B2284" s="15"/>
      <c r="C2284" s="15"/>
      <c r="D2284" s="15"/>
      <c r="E2284" s="727"/>
      <c r="F2284" s="15"/>
      <c r="G2284" s="15"/>
      <c r="H2284" s="58" t="str">
        <f t="array" ref="H2284">IF(ISERROR(INDEX(גיליון3!$U$14:$X$28,MATCH('דיווח פרטני'!G2284,גיליון3!$T$14:$T$28,0),MATCH('דיווח פרטני'!C2284,גיליון3!$U$13:$X$13,0)))," ",INDEX(גיליון3!$U$14:$X$28,MATCH('דיווח פרטני'!G2284,גיליון3!$T$14:$T$28,0),MATCH('דיווח פרטני'!C2284,גיליון3!$U$13:$X$13,0)))</f>
        <v xml:space="preserve"> </v>
      </c>
      <c r="I2284" s="15"/>
      <c r="J2284" s="15"/>
    </row>
    <row r="2285" spans="1:10" ht="18" customHeight="1" thickBot="1" x14ac:dyDescent="0.35">
      <c r="A2285" s="15"/>
      <c r="B2285" s="15"/>
      <c r="C2285" s="15"/>
      <c r="D2285" s="15"/>
      <c r="E2285" s="727"/>
      <c r="F2285" s="15"/>
      <c r="G2285" s="15"/>
      <c r="H2285" s="58" t="str">
        <f t="array" ref="H2285">IF(ISERROR(INDEX(גיליון3!$U$14:$X$28,MATCH('דיווח פרטני'!G2285,גיליון3!$T$14:$T$28,0),MATCH('דיווח פרטני'!C2285,גיליון3!$U$13:$X$13,0)))," ",INDEX(גיליון3!$U$14:$X$28,MATCH('דיווח פרטני'!G2285,גיליון3!$T$14:$T$28,0),MATCH('דיווח פרטני'!C2285,גיליון3!$U$13:$X$13,0)))</f>
        <v xml:space="preserve"> </v>
      </c>
      <c r="I2285" s="15"/>
      <c r="J2285" s="15"/>
    </row>
    <row r="2286" spans="1:10" ht="18" customHeight="1" thickBot="1" x14ac:dyDescent="0.35">
      <c r="A2286" s="15"/>
      <c r="B2286" s="15"/>
      <c r="C2286" s="15"/>
      <c r="D2286" s="15"/>
      <c r="E2286" s="727"/>
      <c r="F2286" s="15"/>
      <c r="G2286" s="15"/>
      <c r="H2286" s="58" t="str">
        <f t="array" ref="H2286">IF(ISERROR(INDEX(גיליון3!$U$14:$X$28,MATCH('דיווח פרטני'!G2286,גיליון3!$T$14:$T$28,0),MATCH('דיווח פרטני'!C2286,גיליון3!$U$13:$X$13,0)))," ",INDEX(גיליון3!$U$14:$X$28,MATCH('דיווח פרטני'!G2286,גיליון3!$T$14:$T$28,0),MATCH('דיווח פרטני'!C2286,גיליון3!$U$13:$X$13,0)))</f>
        <v xml:space="preserve"> </v>
      </c>
      <c r="I2286" s="15"/>
      <c r="J2286" s="15"/>
    </row>
    <row r="2287" spans="1:10" ht="18" customHeight="1" thickBot="1" x14ac:dyDescent="0.35">
      <c r="A2287" s="15"/>
      <c r="B2287" s="15"/>
      <c r="C2287" s="15"/>
      <c r="D2287" s="15"/>
      <c r="E2287" s="727"/>
      <c r="F2287" s="15"/>
      <c r="G2287" s="15"/>
      <c r="H2287" s="58" t="str">
        <f t="array" ref="H2287">IF(ISERROR(INDEX(גיליון3!$U$14:$X$28,MATCH('דיווח פרטני'!G2287,גיליון3!$T$14:$T$28,0),MATCH('דיווח פרטני'!C2287,גיליון3!$U$13:$X$13,0)))," ",INDEX(גיליון3!$U$14:$X$28,MATCH('דיווח פרטני'!G2287,גיליון3!$T$14:$T$28,0),MATCH('דיווח פרטני'!C2287,גיליון3!$U$13:$X$13,0)))</f>
        <v xml:space="preserve"> </v>
      </c>
      <c r="I2287" s="15"/>
      <c r="J2287" s="15"/>
    </row>
    <row r="2288" spans="1:10" ht="18" customHeight="1" thickBot="1" x14ac:dyDescent="0.35">
      <c r="A2288" s="15"/>
      <c r="B2288" s="15"/>
      <c r="C2288" s="15"/>
      <c r="D2288" s="15"/>
      <c r="E2288" s="727"/>
      <c r="F2288" s="15"/>
      <c r="G2288" s="15"/>
      <c r="H2288" s="58" t="str">
        <f t="array" ref="H2288">IF(ISERROR(INDEX(גיליון3!$U$14:$X$28,MATCH('דיווח פרטני'!G2288,גיליון3!$T$14:$T$28,0),MATCH('דיווח פרטני'!C2288,גיליון3!$U$13:$X$13,0)))," ",INDEX(גיליון3!$U$14:$X$28,MATCH('דיווח פרטני'!G2288,גיליון3!$T$14:$T$28,0),MATCH('דיווח פרטני'!C2288,גיליון3!$U$13:$X$13,0)))</f>
        <v xml:space="preserve"> </v>
      </c>
      <c r="I2288" s="15"/>
      <c r="J2288" s="15"/>
    </row>
    <row r="2289" spans="1:10" ht="18" customHeight="1" thickBot="1" x14ac:dyDescent="0.35">
      <c r="A2289" s="15"/>
      <c r="B2289" s="15"/>
      <c r="C2289" s="15"/>
      <c r="D2289" s="15"/>
      <c r="E2289" s="727"/>
      <c r="F2289" s="15"/>
      <c r="G2289" s="15"/>
      <c r="H2289" s="58" t="str">
        <f t="array" ref="H2289">IF(ISERROR(INDEX(גיליון3!$U$14:$X$28,MATCH('דיווח פרטני'!G2289,גיליון3!$T$14:$T$28,0),MATCH('דיווח פרטני'!C2289,גיליון3!$U$13:$X$13,0)))," ",INDEX(גיליון3!$U$14:$X$28,MATCH('דיווח פרטני'!G2289,גיליון3!$T$14:$T$28,0),MATCH('דיווח פרטני'!C2289,גיליון3!$U$13:$X$13,0)))</f>
        <v xml:space="preserve"> </v>
      </c>
      <c r="I2289" s="15"/>
      <c r="J2289" s="15"/>
    </row>
    <row r="2290" spans="1:10" ht="18" customHeight="1" thickBot="1" x14ac:dyDescent="0.35">
      <c r="A2290" s="15"/>
      <c r="B2290" s="15"/>
      <c r="C2290" s="15"/>
      <c r="D2290" s="15"/>
      <c r="E2290" s="727"/>
      <c r="F2290" s="15"/>
      <c r="G2290" s="15"/>
      <c r="H2290" s="58" t="str">
        <f t="array" ref="H2290">IF(ISERROR(INDEX(גיליון3!$U$14:$X$28,MATCH('דיווח פרטני'!G2290,גיליון3!$T$14:$T$28,0),MATCH('דיווח פרטני'!C2290,גיליון3!$U$13:$X$13,0)))," ",INDEX(גיליון3!$U$14:$X$28,MATCH('דיווח פרטני'!G2290,גיליון3!$T$14:$T$28,0),MATCH('דיווח פרטני'!C2290,גיליון3!$U$13:$X$13,0)))</f>
        <v xml:space="preserve"> </v>
      </c>
      <c r="I2290" s="15"/>
      <c r="J2290" s="15"/>
    </row>
    <row r="2291" spans="1:10" ht="18" customHeight="1" thickBot="1" x14ac:dyDescent="0.35">
      <c r="A2291" s="15"/>
      <c r="B2291" s="15"/>
      <c r="C2291" s="15"/>
      <c r="D2291" s="15"/>
      <c r="E2291" s="727"/>
      <c r="F2291" s="15"/>
      <c r="G2291" s="15"/>
      <c r="H2291" s="58" t="str">
        <f t="array" ref="H2291">IF(ISERROR(INDEX(גיליון3!$U$14:$X$28,MATCH('דיווח פרטני'!G2291,גיליון3!$T$14:$T$28,0),MATCH('דיווח פרטני'!C2291,גיליון3!$U$13:$X$13,0)))," ",INDEX(גיליון3!$U$14:$X$28,MATCH('דיווח פרטני'!G2291,גיליון3!$T$14:$T$28,0),MATCH('דיווח פרטני'!C2291,גיליון3!$U$13:$X$13,0)))</f>
        <v xml:space="preserve"> </v>
      </c>
      <c r="I2291" s="15"/>
      <c r="J2291" s="15"/>
    </row>
    <row r="2292" spans="1:10" ht="18" customHeight="1" thickBot="1" x14ac:dyDescent="0.35">
      <c r="A2292" s="15"/>
      <c r="B2292" s="15"/>
      <c r="C2292" s="15"/>
      <c r="D2292" s="15"/>
      <c r="E2292" s="727"/>
      <c r="F2292" s="15"/>
      <c r="G2292" s="15"/>
      <c r="H2292" s="58" t="str">
        <f t="array" ref="H2292">IF(ISERROR(INDEX(גיליון3!$U$14:$X$28,MATCH('דיווח פרטני'!G2292,גיליון3!$T$14:$T$28,0),MATCH('דיווח פרטני'!C2292,גיליון3!$U$13:$X$13,0)))," ",INDEX(גיליון3!$U$14:$X$28,MATCH('דיווח פרטני'!G2292,גיליון3!$T$14:$T$28,0),MATCH('דיווח פרטני'!C2292,גיליון3!$U$13:$X$13,0)))</f>
        <v xml:space="preserve"> </v>
      </c>
      <c r="I2292" s="15"/>
      <c r="J2292" s="15"/>
    </row>
    <row r="2293" spans="1:10" ht="18" customHeight="1" thickBot="1" x14ac:dyDescent="0.35">
      <c r="A2293" s="15"/>
      <c r="B2293" s="15"/>
      <c r="C2293" s="15"/>
      <c r="D2293" s="15"/>
      <c r="E2293" s="727"/>
      <c r="F2293" s="15"/>
      <c r="G2293" s="15"/>
      <c r="H2293" s="58" t="str">
        <f t="array" ref="H2293">IF(ISERROR(INDEX(גיליון3!$U$14:$X$28,MATCH('דיווח פרטני'!G2293,גיליון3!$T$14:$T$28,0),MATCH('דיווח פרטני'!C2293,גיליון3!$U$13:$X$13,0)))," ",INDEX(גיליון3!$U$14:$X$28,MATCH('דיווח פרטני'!G2293,גיליון3!$T$14:$T$28,0),MATCH('דיווח פרטני'!C2293,גיליון3!$U$13:$X$13,0)))</f>
        <v xml:space="preserve"> </v>
      </c>
      <c r="I2293" s="15"/>
      <c r="J2293" s="15"/>
    </row>
    <row r="2294" spans="1:10" ht="18" customHeight="1" thickBot="1" x14ac:dyDescent="0.35">
      <c r="A2294" s="15"/>
      <c r="B2294" s="15"/>
      <c r="C2294" s="15"/>
      <c r="D2294" s="15"/>
      <c r="E2294" s="727"/>
      <c r="F2294" s="15"/>
      <c r="G2294" s="15"/>
      <c r="H2294" s="58" t="str">
        <f t="array" ref="H2294">IF(ISERROR(INDEX(גיליון3!$U$14:$X$28,MATCH('דיווח פרטני'!G2294,גיליון3!$T$14:$T$28,0),MATCH('דיווח פרטני'!C2294,גיליון3!$U$13:$X$13,0)))," ",INDEX(גיליון3!$U$14:$X$28,MATCH('דיווח פרטני'!G2294,גיליון3!$T$14:$T$28,0),MATCH('דיווח פרטני'!C2294,גיליון3!$U$13:$X$13,0)))</f>
        <v xml:space="preserve"> </v>
      </c>
      <c r="I2294" s="15"/>
      <c r="J2294" s="15"/>
    </row>
    <row r="2295" spans="1:10" ht="18" customHeight="1" thickBot="1" x14ac:dyDescent="0.35">
      <c r="A2295" s="15"/>
      <c r="B2295" s="15"/>
      <c r="C2295" s="15"/>
      <c r="D2295" s="15"/>
      <c r="E2295" s="727"/>
      <c r="F2295" s="15"/>
      <c r="G2295" s="15"/>
      <c r="H2295" s="58" t="str">
        <f t="array" ref="H2295">IF(ISERROR(INDEX(גיליון3!$U$14:$X$28,MATCH('דיווח פרטני'!G2295,גיליון3!$T$14:$T$28,0),MATCH('דיווח פרטני'!C2295,גיליון3!$U$13:$X$13,0)))," ",INDEX(גיליון3!$U$14:$X$28,MATCH('דיווח פרטני'!G2295,גיליון3!$T$14:$T$28,0),MATCH('דיווח פרטני'!C2295,גיליון3!$U$13:$X$13,0)))</f>
        <v xml:space="preserve"> </v>
      </c>
      <c r="I2295" s="15"/>
      <c r="J2295" s="15"/>
    </row>
    <row r="2296" spans="1:10" ht="18" customHeight="1" thickBot="1" x14ac:dyDescent="0.35">
      <c r="A2296" s="15"/>
      <c r="B2296" s="15"/>
      <c r="C2296" s="15"/>
      <c r="D2296" s="15"/>
      <c r="E2296" s="727"/>
      <c r="F2296" s="15"/>
      <c r="G2296" s="15"/>
      <c r="H2296" s="58" t="str">
        <f t="array" ref="H2296">IF(ISERROR(INDEX(גיליון3!$U$14:$X$28,MATCH('דיווח פרטני'!G2296,גיליון3!$T$14:$T$28,0),MATCH('דיווח פרטני'!C2296,גיליון3!$U$13:$X$13,0)))," ",INDEX(גיליון3!$U$14:$X$28,MATCH('דיווח פרטני'!G2296,גיליון3!$T$14:$T$28,0),MATCH('דיווח פרטני'!C2296,גיליון3!$U$13:$X$13,0)))</f>
        <v xml:space="preserve"> </v>
      </c>
      <c r="I2296" s="15"/>
      <c r="J2296" s="15"/>
    </row>
    <row r="2297" spans="1:10" ht="18" customHeight="1" thickBot="1" x14ac:dyDescent="0.35">
      <c r="A2297" s="15"/>
      <c r="B2297" s="15"/>
      <c r="C2297" s="15"/>
      <c r="D2297" s="15"/>
      <c r="E2297" s="727"/>
      <c r="F2297" s="15"/>
      <c r="G2297" s="15"/>
      <c r="H2297" s="58" t="str">
        <f t="array" ref="H2297">IF(ISERROR(INDEX(גיליון3!$U$14:$X$28,MATCH('דיווח פרטני'!G2297,גיליון3!$T$14:$T$28,0),MATCH('דיווח פרטני'!C2297,גיליון3!$U$13:$X$13,0)))," ",INDEX(גיליון3!$U$14:$X$28,MATCH('דיווח פרטני'!G2297,גיליון3!$T$14:$T$28,0),MATCH('דיווח פרטני'!C2297,גיליון3!$U$13:$X$13,0)))</f>
        <v xml:space="preserve"> </v>
      </c>
      <c r="I2297" s="15"/>
      <c r="J2297" s="15"/>
    </row>
    <row r="2298" spans="1:10" ht="18" customHeight="1" thickBot="1" x14ac:dyDescent="0.35">
      <c r="A2298" s="15"/>
      <c r="B2298" s="15"/>
      <c r="C2298" s="15"/>
      <c r="D2298" s="15"/>
      <c r="E2298" s="727"/>
      <c r="F2298" s="15"/>
      <c r="G2298" s="15"/>
      <c r="H2298" s="58" t="str">
        <f t="array" ref="H2298">IF(ISERROR(INDEX(גיליון3!$U$14:$X$28,MATCH('דיווח פרטני'!G2298,גיליון3!$T$14:$T$28,0),MATCH('דיווח פרטני'!C2298,גיליון3!$U$13:$X$13,0)))," ",INDEX(גיליון3!$U$14:$X$28,MATCH('דיווח פרטני'!G2298,גיליון3!$T$14:$T$28,0),MATCH('דיווח פרטני'!C2298,גיליון3!$U$13:$X$13,0)))</f>
        <v xml:space="preserve"> </v>
      </c>
      <c r="I2298" s="15"/>
      <c r="J2298" s="15"/>
    </row>
    <row r="2299" spans="1:10" ht="18" customHeight="1" thickBot="1" x14ac:dyDescent="0.35">
      <c r="A2299" s="15"/>
      <c r="B2299" s="15"/>
      <c r="C2299" s="15"/>
      <c r="D2299" s="15"/>
      <c r="E2299" s="727"/>
      <c r="F2299" s="15"/>
      <c r="G2299" s="15"/>
      <c r="H2299" s="58" t="str">
        <f t="array" ref="H2299">IF(ISERROR(INDEX(גיליון3!$U$14:$X$28,MATCH('דיווח פרטני'!G2299,גיליון3!$T$14:$T$28,0),MATCH('דיווח פרטני'!C2299,גיליון3!$U$13:$X$13,0)))," ",INDEX(גיליון3!$U$14:$X$28,MATCH('דיווח פרטני'!G2299,גיליון3!$T$14:$T$28,0),MATCH('דיווח פרטני'!C2299,גיליון3!$U$13:$X$13,0)))</f>
        <v xml:space="preserve"> </v>
      </c>
      <c r="I2299" s="15"/>
      <c r="J2299" s="15"/>
    </row>
    <row r="2300" spans="1:10" ht="18" customHeight="1" thickBot="1" x14ac:dyDescent="0.35">
      <c r="A2300" s="15"/>
      <c r="B2300" s="15"/>
      <c r="C2300" s="15"/>
      <c r="D2300" s="15"/>
      <c r="E2300" s="727"/>
      <c r="F2300" s="15"/>
      <c r="G2300" s="15"/>
      <c r="H2300" s="58" t="str">
        <f t="array" ref="H2300">IF(ISERROR(INDEX(גיליון3!$U$14:$X$28,MATCH('דיווח פרטני'!G2300,גיליון3!$T$14:$T$28,0),MATCH('דיווח פרטני'!C2300,גיליון3!$U$13:$X$13,0)))," ",INDEX(גיליון3!$U$14:$X$28,MATCH('דיווח פרטני'!G2300,גיליון3!$T$14:$T$28,0),MATCH('דיווח פרטני'!C2300,גיליון3!$U$13:$X$13,0)))</f>
        <v xml:space="preserve"> </v>
      </c>
      <c r="I2300" s="15"/>
      <c r="J2300" s="15"/>
    </row>
    <row r="2301" spans="1:10" ht="18" customHeight="1" thickBot="1" x14ac:dyDescent="0.35">
      <c r="A2301" s="15"/>
      <c r="B2301" s="15"/>
      <c r="C2301" s="15"/>
      <c r="D2301" s="15"/>
      <c r="E2301" s="727"/>
      <c r="F2301" s="15"/>
      <c r="G2301" s="15"/>
      <c r="H2301" s="58" t="str">
        <f t="array" ref="H2301">IF(ISERROR(INDEX(גיליון3!$U$14:$X$28,MATCH('דיווח פרטני'!G2301,גיליון3!$T$14:$T$28,0),MATCH('דיווח פרטני'!C2301,גיליון3!$U$13:$X$13,0)))," ",INDEX(גיליון3!$U$14:$X$28,MATCH('דיווח פרטני'!G2301,גיליון3!$T$14:$T$28,0),MATCH('דיווח פרטני'!C2301,גיליון3!$U$13:$X$13,0)))</f>
        <v xml:space="preserve"> </v>
      </c>
      <c r="I2301" s="15"/>
      <c r="J2301" s="15"/>
    </row>
    <row r="2302" spans="1:10" ht="18" customHeight="1" thickBot="1" x14ac:dyDescent="0.35">
      <c r="A2302" s="15"/>
      <c r="B2302" s="15"/>
      <c r="C2302" s="15"/>
      <c r="D2302" s="15"/>
      <c r="E2302" s="727"/>
      <c r="F2302" s="15"/>
      <c r="G2302" s="15"/>
      <c r="H2302" s="58" t="str">
        <f t="array" ref="H2302">IF(ISERROR(INDEX(גיליון3!$U$14:$X$28,MATCH('דיווח פרטני'!G2302,גיליון3!$T$14:$T$28,0),MATCH('דיווח פרטני'!C2302,גיליון3!$U$13:$X$13,0)))," ",INDEX(גיליון3!$U$14:$X$28,MATCH('דיווח פרטני'!G2302,גיליון3!$T$14:$T$28,0),MATCH('דיווח פרטני'!C2302,גיליון3!$U$13:$X$13,0)))</f>
        <v xml:space="preserve"> </v>
      </c>
      <c r="I2302" s="15"/>
      <c r="J2302" s="15"/>
    </row>
    <row r="2303" spans="1:10" ht="18" customHeight="1" thickBot="1" x14ac:dyDescent="0.35">
      <c r="A2303" s="15"/>
      <c r="B2303" s="15"/>
      <c r="C2303" s="15"/>
      <c r="D2303" s="15"/>
      <c r="E2303" s="727"/>
      <c r="F2303" s="15"/>
      <c r="G2303" s="15"/>
      <c r="H2303" s="58" t="str">
        <f t="array" ref="H2303">IF(ISERROR(INDEX(גיליון3!$U$14:$X$28,MATCH('דיווח פרטני'!G2303,גיליון3!$T$14:$T$28,0),MATCH('דיווח פרטני'!C2303,גיליון3!$U$13:$X$13,0)))," ",INDEX(גיליון3!$U$14:$X$28,MATCH('דיווח פרטני'!G2303,גיליון3!$T$14:$T$28,0),MATCH('דיווח פרטני'!C2303,גיליון3!$U$13:$X$13,0)))</f>
        <v xml:space="preserve"> </v>
      </c>
      <c r="I2303" s="15"/>
      <c r="J2303" s="15"/>
    </row>
    <row r="2304" spans="1:10" ht="18" customHeight="1" thickBot="1" x14ac:dyDescent="0.35">
      <c r="A2304" s="15"/>
      <c r="B2304" s="15"/>
      <c r="C2304" s="15"/>
      <c r="D2304" s="15"/>
      <c r="E2304" s="727"/>
      <c r="F2304" s="15"/>
      <c r="G2304" s="15"/>
      <c r="H2304" s="58" t="str">
        <f t="array" ref="H2304">IF(ISERROR(INDEX(גיליון3!$U$14:$X$28,MATCH('דיווח פרטני'!G2304,גיליון3!$T$14:$T$28,0),MATCH('דיווח פרטני'!C2304,גיליון3!$U$13:$X$13,0)))," ",INDEX(גיליון3!$U$14:$X$28,MATCH('דיווח פרטני'!G2304,גיליון3!$T$14:$T$28,0),MATCH('דיווח פרטני'!C2304,גיליון3!$U$13:$X$13,0)))</f>
        <v xml:space="preserve"> </v>
      </c>
      <c r="I2304" s="15"/>
      <c r="J2304" s="15"/>
    </row>
    <row r="2305" spans="1:10" ht="18" customHeight="1" thickBot="1" x14ac:dyDescent="0.35">
      <c r="A2305" s="15"/>
      <c r="B2305" s="15"/>
      <c r="C2305" s="15"/>
      <c r="D2305" s="15"/>
      <c r="E2305" s="727"/>
      <c r="F2305" s="15"/>
      <c r="G2305" s="15"/>
      <c r="H2305" s="58" t="str">
        <f t="array" ref="H2305">IF(ISERROR(INDEX(גיליון3!$U$14:$X$28,MATCH('דיווח פרטני'!G2305,גיליון3!$T$14:$T$28,0),MATCH('דיווח פרטני'!C2305,גיליון3!$U$13:$X$13,0)))," ",INDEX(גיליון3!$U$14:$X$28,MATCH('דיווח פרטני'!G2305,גיליון3!$T$14:$T$28,0),MATCH('דיווח פרטני'!C2305,גיליון3!$U$13:$X$13,0)))</f>
        <v xml:space="preserve"> </v>
      </c>
      <c r="I2305" s="15"/>
      <c r="J2305" s="15"/>
    </row>
    <row r="2306" spans="1:10" ht="18" customHeight="1" thickBot="1" x14ac:dyDescent="0.35">
      <c r="A2306" s="15"/>
      <c r="B2306" s="15"/>
      <c r="C2306" s="15"/>
      <c r="D2306" s="15"/>
      <c r="E2306" s="727"/>
      <c r="F2306" s="15"/>
      <c r="G2306" s="15"/>
      <c r="H2306" s="58" t="str">
        <f t="array" ref="H2306">IF(ISERROR(INDEX(גיליון3!$U$14:$X$28,MATCH('דיווח פרטני'!G2306,גיליון3!$T$14:$T$28,0),MATCH('דיווח פרטני'!C2306,גיליון3!$U$13:$X$13,0)))," ",INDEX(גיליון3!$U$14:$X$28,MATCH('דיווח פרטני'!G2306,גיליון3!$T$14:$T$28,0),MATCH('דיווח פרטני'!C2306,גיליון3!$U$13:$X$13,0)))</f>
        <v xml:space="preserve"> </v>
      </c>
      <c r="I2306" s="15"/>
      <c r="J2306" s="15"/>
    </row>
    <row r="2307" spans="1:10" ht="18" customHeight="1" thickBot="1" x14ac:dyDescent="0.35">
      <c r="A2307" s="15"/>
      <c r="B2307" s="15"/>
      <c r="C2307" s="15"/>
      <c r="D2307" s="15"/>
      <c r="E2307" s="727"/>
      <c r="F2307" s="15"/>
      <c r="G2307" s="15"/>
      <c r="H2307" s="58" t="str">
        <f t="array" ref="H2307">IF(ISERROR(INDEX(גיליון3!$U$14:$X$28,MATCH('דיווח פרטני'!G2307,גיליון3!$T$14:$T$28,0),MATCH('דיווח פרטני'!C2307,גיליון3!$U$13:$X$13,0)))," ",INDEX(גיליון3!$U$14:$X$28,MATCH('דיווח פרטני'!G2307,גיליון3!$T$14:$T$28,0),MATCH('דיווח פרטני'!C2307,גיליון3!$U$13:$X$13,0)))</f>
        <v xml:space="preserve"> </v>
      </c>
      <c r="I2307" s="15"/>
      <c r="J2307" s="15"/>
    </row>
    <row r="2308" spans="1:10" ht="18" customHeight="1" thickBot="1" x14ac:dyDescent="0.35">
      <c r="A2308" s="15"/>
      <c r="B2308" s="15"/>
      <c r="C2308" s="15"/>
      <c r="D2308" s="15"/>
      <c r="E2308" s="727"/>
      <c r="F2308" s="15"/>
      <c r="G2308" s="15"/>
      <c r="H2308" s="58" t="str">
        <f t="array" ref="H2308">IF(ISERROR(INDEX(גיליון3!$U$14:$X$28,MATCH('דיווח פרטני'!G2308,גיליון3!$T$14:$T$28,0),MATCH('דיווח פרטני'!C2308,גיליון3!$U$13:$X$13,0)))," ",INDEX(גיליון3!$U$14:$X$28,MATCH('דיווח פרטני'!G2308,גיליון3!$T$14:$T$28,0),MATCH('דיווח פרטני'!C2308,גיליון3!$U$13:$X$13,0)))</f>
        <v xml:space="preserve"> </v>
      </c>
      <c r="I2308" s="15"/>
      <c r="J2308" s="15"/>
    </row>
    <row r="2309" spans="1:10" ht="18" customHeight="1" thickBot="1" x14ac:dyDescent="0.35">
      <c r="A2309" s="15"/>
      <c r="B2309" s="15"/>
      <c r="C2309" s="15"/>
      <c r="D2309" s="15"/>
      <c r="E2309" s="727"/>
      <c r="F2309" s="15"/>
      <c r="G2309" s="15"/>
      <c r="H2309" s="58" t="str">
        <f t="array" ref="H2309">IF(ISERROR(INDEX(גיליון3!$U$14:$X$28,MATCH('דיווח פרטני'!G2309,גיליון3!$T$14:$T$28,0),MATCH('דיווח פרטני'!C2309,גיליון3!$U$13:$X$13,0)))," ",INDEX(גיליון3!$U$14:$X$28,MATCH('דיווח פרטני'!G2309,גיליון3!$T$14:$T$28,0),MATCH('דיווח פרטני'!C2309,גיליון3!$U$13:$X$13,0)))</f>
        <v xml:space="preserve"> </v>
      </c>
      <c r="I2309" s="15"/>
      <c r="J2309" s="15"/>
    </row>
    <row r="2310" spans="1:10" ht="18" customHeight="1" thickBot="1" x14ac:dyDescent="0.35">
      <c r="A2310" s="15"/>
      <c r="B2310" s="15"/>
      <c r="C2310" s="15"/>
      <c r="D2310" s="15"/>
      <c r="E2310" s="727"/>
      <c r="F2310" s="15"/>
      <c r="G2310" s="15"/>
      <c r="H2310" s="58" t="str">
        <f t="array" ref="H2310">IF(ISERROR(INDEX(גיליון3!$U$14:$X$28,MATCH('דיווח פרטני'!G2310,גיליון3!$T$14:$T$28,0),MATCH('דיווח פרטני'!C2310,גיליון3!$U$13:$X$13,0)))," ",INDEX(גיליון3!$U$14:$X$28,MATCH('דיווח פרטני'!G2310,גיליון3!$T$14:$T$28,0),MATCH('דיווח פרטני'!C2310,גיליון3!$U$13:$X$13,0)))</f>
        <v xml:space="preserve"> </v>
      </c>
      <c r="I2310" s="15"/>
      <c r="J2310" s="15"/>
    </row>
    <row r="2311" spans="1:10" ht="18" customHeight="1" thickBot="1" x14ac:dyDescent="0.35">
      <c r="A2311" s="15"/>
      <c r="B2311" s="15"/>
      <c r="C2311" s="15"/>
      <c r="D2311" s="15"/>
      <c r="E2311" s="727"/>
      <c r="F2311" s="15"/>
      <c r="G2311" s="15"/>
      <c r="H2311" s="58" t="str">
        <f t="array" ref="H2311">IF(ISERROR(INDEX(גיליון3!$U$14:$X$28,MATCH('דיווח פרטני'!G2311,גיליון3!$T$14:$T$28,0),MATCH('דיווח פרטני'!C2311,גיליון3!$U$13:$X$13,0)))," ",INDEX(גיליון3!$U$14:$X$28,MATCH('דיווח פרטני'!G2311,גיליון3!$T$14:$T$28,0),MATCH('דיווח פרטני'!C2311,גיליון3!$U$13:$X$13,0)))</f>
        <v xml:space="preserve"> </v>
      </c>
      <c r="I2311" s="15"/>
      <c r="J2311" s="15"/>
    </row>
    <row r="2312" spans="1:10" ht="18" customHeight="1" thickBot="1" x14ac:dyDescent="0.35">
      <c r="A2312" s="15"/>
      <c r="B2312" s="15"/>
      <c r="C2312" s="15"/>
      <c r="D2312" s="15"/>
      <c r="E2312" s="727"/>
      <c r="F2312" s="15"/>
      <c r="G2312" s="15"/>
      <c r="H2312" s="58" t="str">
        <f t="array" ref="H2312">IF(ISERROR(INDEX(גיליון3!$U$14:$X$28,MATCH('דיווח פרטני'!G2312,גיליון3!$T$14:$T$28,0),MATCH('דיווח פרטני'!C2312,גיליון3!$U$13:$X$13,0)))," ",INDEX(גיליון3!$U$14:$X$28,MATCH('דיווח פרטני'!G2312,גיליון3!$T$14:$T$28,0),MATCH('דיווח פרטני'!C2312,גיליון3!$U$13:$X$13,0)))</f>
        <v xml:space="preserve"> </v>
      </c>
      <c r="I2312" s="15"/>
      <c r="J2312" s="15"/>
    </row>
    <row r="2313" spans="1:10" ht="18" customHeight="1" thickBot="1" x14ac:dyDescent="0.35">
      <c r="A2313" s="15"/>
      <c r="B2313" s="15"/>
      <c r="C2313" s="15"/>
      <c r="D2313" s="15"/>
      <c r="E2313" s="727"/>
      <c r="F2313" s="15"/>
      <c r="G2313" s="15"/>
      <c r="H2313" s="58" t="str">
        <f t="array" ref="H2313">IF(ISERROR(INDEX(גיליון3!$U$14:$X$28,MATCH('דיווח פרטני'!G2313,גיליון3!$T$14:$T$28,0),MATCH('דיווח פרטני'!C2313,גיליון3!$U$13:$X$13,0)))," ",INDEX(גיליון3!$U$14:$X$28,MATCH('דיווח פרטני'!G2313,גיליון3!$T$14:$T$28,0),MATCH('דיווח פרטני'!C2313,גיליון3!$U$13:$X$13,0)))</f>
        <v xml:space="preserve"> </v>
      </c>
      <c r="I2313" s="15"/>
      <c r="J2313" s="15"/>
    </row>
    <row r="2314" spans="1:10" ht="18" customHeight="1" thickBot="1" x14ac:dyDescent="0.35">
      <c r="A2314" s="15"/>
      <c r="B2314" s="15"/>
      <c r="C2314" s="15"/>
      <c r="D2314" s="15"/>
      <c r="E2314" s="727"/>
      <c r="F2314" s="15"/>
      <c r="G2314" s="15"/>
      <c r="H2314" s="58" t="str">
        <f t="array" ref="H2314">IF(ISERROR(INDEX(גיליון3!$U$14:$X$28,MATCH('דיווח פרטני'!G2314,גיליון3!$T$14:$T$28,0),MATCH('דיווח פרטני'!C2314,גיליון3!$U$13:$X$13,0)))," ",INDEX(גיליון3!$U$14:$X$28,MATCH('דיווח פרטני'!G2314,גיליון3!$T$14:$T$28,0),MATCH('דיווח פרטני'!C2314,גיליון3!$U$13:$X$13,0)))</f>
        <v xml:space="preserve"> </v>
      </c>
      <c r="I2314" s="15"/>
      <c r="J2314" s="15"/>
    </row>
    <row r="2315" spans="1:10" ht="18" customHeight="1" thickBot="1" x14ac:dyDescent="0.35">
      <c r="A2315" s="15"/>
      <c r="B2315" s="15"/>
      <c r="C2315" s="15"/>
      <c r="D2315" s="15"/>
      <c r="E2315" s="727"/>
      <c r="F2315" s="15"/>
      <c r="G2315" s="15"/>
      <c r="H2315" s="58" t="str">
        <f t="array" ref="H2315">IF(ISERROR(INDEX(גיליון3!$U$14:$X$28,MATCH('דיווח פרטני'!G2315,גיליון3!$T$14:$T$28,0),MATCH('דיווח פרטני'!C2315,גיליון3!$U$13:$X$13,0)))," ",INDEX(גיליון3!$U$14:$X$28,MATCH('דיווח פרטני'!G2315,גיליון3!$T$14:$T$28,0),MATCH('דיווח פרטני'!C2315,גיליון3!$U$13:$X$13,0)))</f>
        <v xml:space="preserve"> </v>
      </c>
      <c r="I2315" s="15"/>
      <c r="J2315" s="15"/>
    </row>
    <row r="2316" spans="1:10" ht="18" customHeight="1" thickBot="1" x14ac:dyDescent="0.35">
      <c r="A2316" s="15"/>
      <c r="B2316" s="15"/>
      <c r="C2316" s="15"/>
      <c r="D2316" s="15"/>
      <c r="E2316" s="727"/>
      <c r="F2316" s="15"/>
      <c r="G2316" s="15"/>
      <c r="H2316" s="58" t="str">
        <f t="array" ref="H2316">IF(ISERROR(INDEX(גיליון3!$U$14:$X$28,MATCH('דיווח פרטני'!G2316,גיליון3!$T$14:$T$28,0),MATCH('דיווח פרטני'!C2316,גיליון3!$U$13:$X$13,0)))," ",INDEX(גיליון3!$U$14:$X$28,MATCH('דיווח פרטני'!G2316,גיליון3!$T$14:$T$28,0),MATCH('דיווח פרטני'!C2316,גיליון3!$U$13:$X$13,0)))</f>
        <v xml:space="preserve"> </v>
      </c>
      <c r="I2316" s="15"/>
      <c r="J2316" s="15"/>
    </row>
    <row r="2317" spans="1:10" ht="18" customHeight="1" thickBot="1" x14ac:dyDescent="0.35">
      <c r="A2317" s="15"/>
      <c r="B2317" s="15"/>
      <c r="C2317" s="15"/>
      <c r="D2317" s="15"/>
      <c r="E2317" s="727"/>
      <c r="F2317" s="15"/>
      <c r="G2317" s="15"/>
      <c r="H2317" s="58" t="str">
        <f t="array" ref="H2317">IF(ISERROR(INDEX(גיליון3!$U$14:$X$28,MATCH('דיווח פרטני'!G2317,גיליון3!$T$14:$T$28,0),MATCH('דיווח פרטני'!C2317,גיליון3!$U$13:$X$13,0)))," ",INDEX(גיליון3!$U$14:$X$28,MATCH('דיווח פרטני'!G2317,גיליון3!$T$14:$T$28,0),MATCH('דיווח פרטני'!C2317,גיליון3!$U$13:$X$13,0)))</f>
        <v xml:space="preserve"> </v>
      </c>
      <c r="I2317" s="15"/>
      <c r="J2317" s="15"/>
    </row>
    <row r="2318" spans="1:10" ht="18" customHeight="1" thickBot="1" x14ac:dyDescent="0.35">
      <c r="A2318" s="15"/>
      <c r="B2318" s="15"/>
      <c r="C2318" s="15"/>
      <c r="D2318" s="15"/>
      <c r="E2318" s="727"/>
      <c r="F2318" s="15"/>
      <c r="G2318" s="15"/>
      <c r="H2318" s="58" t="str">
        <f t="array" ref="H2318">IF(ISERROR(INDEX(גיליון3!$U$14:$X$28,MATCH('דיווח פרטני'!G2318,גיליון3!$T$14:$T$28,0),MATCH('דיווח פרטני'!C2318,גיליון3!$U$13:$X$13,0)))," ",INDEX(גיליון3!$U$14:$X$28,MATCH('דיווח פרטני'!G2318,גיליון3!$T$14:$T$28,0),MATCH('דיווח פרטני'!C2318,גיליון3!$U$13:$X$13,0)))</f>
        <v xml:space="preserve"> </v>
      </c>
      <c r="I2318" s="15"/>
      <c r="J2318" s="15"/>
    </row>
    <row r="2319" spans="1:10" ht="18" customHeight="1" thickBot="1" x14ac:dyDescent="0.35">
      <c r="A2319" s="15"/>
      <c r="B2319" s="15"/>
      <c r="C2319" s="15"/>
      <c r="D2319" s="15"/>
      <c r="E2319" s="727"/>
      <c r="F2319" s="15"/>
      <c r="G2319" s="15"/>
      <c r="H2319" s="58" t="str">
        <f t="array" ref="H2319">IF(ISERROR(INDEX(גיליון3!$U$14:$X$28,MATCH('דיווח פרטני'!G2319,גיליון3!$T$14:$T$28,0),MATCH('דיווח פרטני'!C2319,גיליון3!$U$13:$X$13,0)))," ",INDEX(גיליון3!$U$14:$X$28,MATCH('דיווח פרטני'!G2319,גיליון3!$T$14:$T$28,0),MATCH('דיווח פרטני'!C2319,גיליון3!$U$13:$X$13,0)))</f>
        <v xml:space="preserve"> </v>
      </c>
      <c r="I2319" s="15"/>
      <c r="J2319" s="15"/>
    </row>
    <row r="2320" spans="1:10" ht="18" customHeight="1" thickBot="1" x14ac:dyDescent="0.35">
      <c r="A2320" s="15"/>
      <c r="B2320" s="15"/>
      <c r="C2320" s="15"/>
      <c r="D2320" s="15"/>
      <c r="E2320" s="727"/>
      <c r="F2320" s="15"/>
      <c r="G2320" s="15"/>
      <c r="H2320" s="58" t="str">
        <f t="array" ref="H2320">IF(ISERROR(INDEX(גיליון3!$U$14:$X$28,MATCH('דיווח פרטני'!G2320,גיליון3!$T$14:$T$28,0),MATCH('דיווח פרטני'!C2320,גיליון3!$U$13:$X$13,0)))," ",INDEX(גיליון3!$U$14:$X$28,MATCH('דיווח פרטני'!G2320,גיליון3!$T$14:$T$28,0),MATCH('דיווח פרטני'!C2320,גיליון3!$U$13:$X$13,0)))</f>
        <v xml:space="preserve"> </v>
      </c>
      <c r="I2320" s="15"/>
      <c r="J2320" s="15"/>
    </row>
    <row r="2321" spans="1:10" ht="18" customHeight="1" thickBot="1" x14ac:dyDescent="0.35">
      <c r="A2321" s="15"/>
      <c r="B2321" s="15"/>
      <c r="C2321" s="15"/>
      <c r="D2321" s="15"/>
      <c r="E2321" s="727"/>
      <c r="F2321" s="15"/>
      <c r="G2321" s="15"/>
      <c r="H2321" s="58" t="str">
        <f t="array" ref="H2321">IF(ISERROR(INDEX(גיליון3!$U$14:$X$28,MATCH('דיווח פרטני'!G2321,גיליון3!$T$14:$T$28,0),MATCH('דיווח פרטני'!C2321,גיליון3!$U$13:$X$13,0)))," ",INDEX(גיליון3!$U$14:$X$28,MATCH('דיווח פרטני'!G2321,גיליון3!$T$14:$T$28,0),MATCH('דיווח פרטני'!C2321,גיליון3!$U$13:$X$13,0)))</f>
        <v xml:space="preserve"> </v>
      </c>
      <c r="I2321" s="15"/>
      <c r="J2321" s="15"/>
    </row>
    <row r="2322" spans="1:10" ht="18" customHeight="1" thickBot="1" x14ac:dyDescent="0.35">
      <c r="A2322" s="15"/>
      <c r="B2322" s="15"/>
      <c r="C2322" s="15"/>
      <c r="D2322" s="15"/>
      <c r="E2322" s="727"/>
      <c r="F2322" s="15"/>
      <c r="G2322" s="15"/>
      <c r="H2322" s="58" t="str">
        <f t="array" ref="H2322">IF(ISERROR(INDEX(גיליון3!$U$14:$X$28,MATCH('דיווח פרטני'!G2322,גיליון3!$T$14:$T$28,0),MATCH('דיווח פרטני'!C2322,גיליון3!$U$13:$X$13,0)))," ",INDEX(גיליון3!$U$14:$X$28,MATCH('דיווח פרטני'!G2322,גיליון3!$T$14:$T$28,0),MATCH('דיווח פרטני'!C2322,גיליון3!$U$13:$X$13,0)))</f>
        <v xml:space="preserve"> </v>
      </c>
      <c r="I2322" s="15"/>
      <c r="J2322" s="15"/>
    </row>
    <row r="2323" spans="1:10" ht="18" customHeight="1" thickBot="1" x14ac:dyDescent="0.35">
      <c r="A2323" s="15"/>
      <c r="B2323" s="15"/>
      <c r="C2323" s="15"/>
      <c r="D2323" s="15"/>
      <c r="E2323" s="727"/>
      <c r="F2323" s="15"/>
      <c r="G2323" s="15"/>
      <c r="H2323" s="58" t="str">
        <f t="array" ref="H2323">IF(ISERROR(INDEX(גיליון3!$U$14:$X$28,MATCH('דיווח פרטני'!G2323,גיליון3!$T$14:$T$28,0),MATCH('דיווח פרטני'!C2323,גיליון3!$U$13:$X$13,0)))," ",INDEX(גיליון3!$U$14:$X$28,MATCH('דיווח פרטני'!G2323,גיליון3!$T$14:$T$28,0),MATCH('דיווח פרטני'!C2323,גיליון3!$U$13:$X$13,0)))</f>
        <v xml:space="preserve"> </v>
      </c>
      <c r="I2323" s="15"/>
      <c r="J2323" s="15"/>
    </row>
    <row r="2324" spans="1:10" ht="18" customHeight="1" thickBot="1" x14ac:dyDescent="0.35">
      <c r="A2324" s="15"/>
      <c r="B2324" s="15"/>
      <c r="C2324" s="15"/>
      <c r="D2324" s="15"/>
      <c r="E2324" s="727"/>
      <c r="F2324" s="15"/>
      <c r="G2324" s="15"/>
      <c r="H2324" s="58" t="str">
        <f t="array" ref="H2324">IF(ISERROR(INDEX(גיליון3!$U$14:$X$28,MATCH('דיווח פרטני'!G2324,גיליון3!$T$14:$T$28,0),MATCH('דיווח פרטני'!C2324,גיליון3!$U$13:$X$13,0)))," ",INDEX(גיליון3!$U$14:$X$28,MATCH('דיווח פרטני'!G2324,גיליון3!$T$14:$T$28,0),MATCH('דיווח פרטני'!C2324,גיליון3!$U$13:$X$13,0)))</f>
        <v xml:space="preserve"> </v>
      </c>
      <c r="I2324" s="15"/>
      <c r="J2324" s="15"/>
    </row>
    <row r="2325" spans="1:10" ht="18" customHeight="1" thickBot="1" x14ac:dyDescent="0.35">
      <c r="A2325" s="15"/>
      <c r="B2325" s="15"/>
      <c r="C2325" s="15"/>
      <c r="D2325" s="15"/>
      <c r="E2325" s="727"/>
      <c r="F2325" s="15"/>
      <c r="G2325" s="15"/>
      <c r="H2325" s="58" t="str">
        <f t="array" ref="H2325">IF(ISERROR(INDEX(גיליון3!$U$14:$X$28,MATCH('דיווח פרטני'!G2325,גיליון3!$T$14:$T$28,0),MATCH('דיווח פרטני'!C2325,גיליון3!$U$13:$X$13,0)))," ",INDEX(גיליון3!$U$14:$X$28,MATCH('דיווח פרטני'!G2325,גיליון3!$T$14:$T$28,0),MATCH('דיווח פרטני'!C2325,גיליון3!$U$13:$X$13,0)))</f>
        <v xml:space="preserve"> </v>
      </c>
      <c r="I2325" s="15"/>
      <c r="J2325" s="15"/>
    </row>
    <row r="2326" spans="1:10" ht="18" customHeight="1" thickBot="1" x14ac:dyDescent="0.35">
      <c r="A2326" s="15"/>
      <c r="B2326" s="15"/>
      <c r="C2326" s="15"/>
      <c r="D2326" s="15"/>
      <c r="E2326" s="727"/>
      <c r="F2326" s="15"/>
      <c r="G2326" s="15"/>
      <c r="H2326" s="58" t="str">
        <f t="array" ref="H2326">IF(ISERROR(INDEX(גיליון3!$U$14:$X$28,MATCH('דיווח פרטני'!G2326,גיליון3!$T$14:$T$28,0),MATCH('דיווח פרטני'!C2326,גיליון3!$U$13:$X$13,0)))," ",INDEX(גיליון3!$U$14:$X$28,MATCH('דיווח פרטני'!G2326,גיליון3!$T$14:$T$28,0),MATCH('דיווח פרטני'!C2326,גיליון3!$U$13:$X$13,0)))</f>
        <v xml:space="preserve"> </v>
      </c>
      <c r="I2326" s="15"/>
      <c r="J2326" s="15"/>
    </row>
    <row r="2327" spans="1:10" ht="18" customHeight="1" thickBot="1" x14ac:dyDescent="0.35">
      <c r="A2327" s="15"/>
      <c r="B2327" s="15"/>
      <c r="C2327" s="15"/>
      <c r="D2327" s="15"/>
      <c r="E2327" s="727"/>
      <c r="F2327" s="15"/>
      <c r="G2327" s="15"/>
      <c r="H2327" s="58" t="str">
        <f t="array" ref="H2327">IF(ISERROR(INDEX(גיליון3!$U$14:$X$28,MATCH('דיווח פרטני'!G2327,גיליון3!$T$14:$T$28,0),MATCH('דיווח פרטני'!C2327,גיליון3!$U$13:$X$13,0)))," ",INDEX(גיליון3!$U$14:$X$28,MATCH('דיווח פרטני'!G2327,גיליון3!$T$14:$T$28,0),MATCH('דיווח פרטני'!C2327,גיליון3!$U$13:$X$13,0)))</f>
        <v xml:space="preserve"> </v>
      </c>
      <c r="I2327" s="15"/>
      <c r="J2327" s="15"/>
    </row>
    <row r="2328" spans="1:10" ht="18" customHeight="1" thickBot="1" x14ac:dyDescent="0.35">
      <c r="A2328" s="15"/>
      <c r="B2328" s="15"/>
      <c r="C2328" s="15"/>
      <c r="D2328" s="15"/>
      <c r="E2328" s="727"/>
      <c r="F2328" s="15"/>
      <c r="G2328" s="15"/>
      <c r="H2328" s="58" t="str">
        <f t="array" ref="H2328">IF(ISERROR(INDEX(גיליון3!$U$14:$X$28,MATCH('דיווח פרטני'!G2328,גיליון3!$T$14:$T$28,0),MATCH('דיווח פרטני'!C2328,גיליון3!$U$13:$X$13,0)))," ",INDEX(גיליון3!$U$14:$X$28,MATCH('דיווח פרטני'!G2328,גיליון3!$T$14:$T$28,0),MATCH('דיווח פרטני'!C2328,גיליון3!$U$13:$X$13,0)))</f>
        <v xml:space="preserve"> </v>
      </c>
      <c r="I2328" s="15"/>
      <c r="J2328" s="15"/>
    </row>
    <row r="2329" spans="1:10" ht="18" customHeight="1" thickBot="1" x14ac:dyDescent="0.35">
      <c r="A2329" s="15"/>
      <c r="B2329" s="15"/>
      <c r="C2329" s="15"/>
      <c r="D2329" s="15"/>
      <c r="E2329" s="727"/>
      <c r="F2329" s="15"/>
      <c r="G2329" s="15"/>
      <c r="H2329" s="58" t="str">
        <f t="array" ref="H2329">IF(ISERROR(INDEX(גיליון3!$U$14:$X$28,MATCH('דיווח פרטני'!G2329,גיליון3!$T$14:$T$28,0),MATCH('דיווח פרטני'!C2329,גיליון3!$U$13:$X$13,0)))," ",INDEX(גיליון3!$U$14:$X$28,MATCH('דיווח פרטני'!G2329,גיליון3!$T$14:$T$28,0),MATCH('דיווח פרטני'!C2329,גיליון3!$U$13:$X$13,0)))</f>
        <v xml:space="preserve"> </v>
      </c>
      <c r="I2329" s="15"/>
      <c r="J2329" s="15"/>
    </row>
    <row r="2330" spans="1:10" ht="18" customHeight="1" thickBot="1" x14ac:dyDescent="0.35">
      <c r="A2330" s="15"/>
      <c r="B2330" s="15"/>
      <c r="C2330" s="15"/>
      <c r="D2330" s="15"/>
      <c r="E2330" s="727"/>
      <c r="F2330" s="15"/>
      <c r="G2330" s="15"/>
      <c r="H2330" s="58" t="str">
        <f t="array" ref="H2330">IF(ISERROR(INDEX(גיליון3!$U$14:$X$28,MATCH('דיווח פרטני'!G2330,גיליון3!$T$14:$T$28,0),MATCH('דיווח פרטני'!C2330,גיליון3!$U$13:$X$13,0)))," ",INDEX(גיליון3!$U$14:$X$28,MATCH('דיווח פרטני'!G2330,גיליון3!$T$14:$T$28,0),MATCH('דיווח פרטני'!C2330,גיליון3!$U$13:$X$13,0)))</f>
        <v xml:space="preserve"> </v>
      </c>
      <c r="I2330" s="15"/>
      <c r="J2330" s="15"/>
    </row>
    <row r="2331" spans="1:10" ht="18" customHeight="1" thickBot="1" x14ac:dyDescent="0.35">
      <c r="A2331" s="15"/>
      <c r="B2331" s="15"/>
      <c r="C2331" s="15"/>
      <c r="D2331" s="15"/>
      <c r="E2331" s="727"/>
      <c r="F2331" s="15"/>
      <c r="G2331" s="15"/>
      <c r="H2331" s="58" t="str">
        <f t="array" ref="H2331">IF(ISERROR(INDEX(גיליון3!$U$14:$X$28,MATCH('דיווח פרטני'!G2331,גיליון3!$T$14:$T$28,0),MATCH('דיווח פרטני'!C2331,גיליון3!$U$13:$X$13,0)))," ",INDEX(גיליון3!$U$14:$X$28,MATCH('דיווח פרטני'!G2331,גיליון3!$T$14:$T$28,0),MATCH('דיווח פרטני'!C2331,גיליון3!$U$13:$X$13,0)))</f>
        <v xml:space="preserve"> </v>
      </c>
      <c r="I2331" s="15"/>
      <c r="J2331" s="15"/>
    </row>
    <row r="2332" spans="1:10" ht="18" customHeight="1" thickBot="1" x14ac:dyDescent="0.35">
      <c r="A2332" s="15"/>
      <c r="B2332" s="15"/>
      <c r="C2332" s="15"/>
      <c r="D2332" s="15"/>
      <c r="E2332" s="727"/>
      <c r="F2332" s="15"/>
      <c r="G2332" s="15"/>
      <c r="H2332" s="58" t="str">
        <f t="array" ref="H2332">IF(ISERROR(INDEX(גיליון3!$U$14:$X$28,MATCH('דיווח פרטני'!G2332,גיליון3!$T$14:$T$28,0),MATCH('דיווח פרטני'!C2332,גיליון3!$U$13:$X$13,0)))," ",INDEX(גיליון3!$U$14:$X$28,MATCH('דיווח פרטני'!G2332,גיליון3!$T$14:$T$28,0),MATCH('דיווח פרטני'!C2332,גיליון3!$U$13:$X$13,0)))</f>
        <v xml:space="preserve"> </v>
      </c>
      <c r="I2332" s="15"/>
      <c r="J2332" s="15"/>
    </row>
    <row r="2333" spans="1:10" ht="18" customHeight="1" thickBot="1" x14ac:dyDescent="0.35">
      <c r="A2333" s="15"/>
      <c r="B2333" s="15"/>
      <c r="C2333" s="15"/>
      <c r="D2333" s="15"/>
      <c r="E2333" s="727"/>
      <c r="F2333" s="15"/>
      <c r="G2333" s="15"/>
      <c r="H2333" s="58" t="str">
        <f t="array" ref="H2333">IF(ISERROR(INDEX(גיליון3!$U$14:$X$28,MATCH('דיווח פרטני'!G2333,גיליון3!$T$14:$T$28,0),MATCH('דיווח פרטני'!C2333,גיליון3!$U$13:$X$13,0)))," ",INDEX(גיליון3!$U$14:$X$28,MATCH('דיווח פרטני'!G2333,גיליון3!$T$14:$T$28,0),MATCH('דיווח פרטני'!C2333,גיליון3!$U$13:$X$13,0)))</f>
        <v xml:space="preserve"> </v>
      </c>
      <c r="I2333" s="15"/>
      <c r="J2333" s="15"/>
    </row>
    <row r="2334" spans="1:10" ht="18" customHeight="1" thickBot="1" x14ac:dyDescent="0.35">
      <c r="A2334" s="15"/>
      <c r="B2334" s="15"/>
      <c r="C2334" s="15"/>
      <c r="D2334" s="15"/>
      <c r="E2334" s="727"/>
      <c r="F2334" s="15"/>
      <c r="G2334" s="15"/>
      <c r="H2334" s="58" t="str">
        <f t="array" ref="H2334">IF(ISERROR(INDEX(גיליון3!$U$14:$X$28,MATCH('דיווח פרטני'!G2334,גיליון3!$T$14:$T$28,0),MATCH('דיווח פרטני'!C2334,גיליון3!$U$13:$X$13,0)))," ",INDEX(גיליון3!$U$14:$X$28,MATCH('דיווח פרטני'!G2334,גיליון3!$T$14:$T$28,0),MATCH('דיווח פרטני'!C2334,גיליון3!$U$13:$X$13,0)))</f>
        <v xml:space="preserve"> </v>
      </c>
      <c r="I2334" s="15"/>
      <c r="J2334" s="15"/>
    </row>
    <row r="2335" spans="1:10" ht="18" customHeight="1" thickBot="1" x14ac:dyDescent="0.35">
      <c r="A2335" s="15"/>
      <c r="B2335" s="15"/>
      <c r="C2335" s="15"/>
      <c r="D2335" s="15"/>
      <c r="E2335" s="727"/>
      <c r="F2335" s="15"/>
      <c r="G2335" s="15"/>
      <c r="H2335" s="58" t="str">
        <f t="array" ref="H2335">IF(ISERROR(INDEX(גיליון3!$U$14:$X$28,MATCH('דיווח פרטני'!G2335,גיליון3!$T$14:$T$28,0),MATCH('דיווח פרטני'!C2335,גיליון3!$U$13:$X$13,0)))," ",INDEX(גיליון3!$U$14:$X$28,MATCH('דיווח פרטני'!G2335,גיליון3!$T$14:$T$28,0),MATCH('דיווח פרטני'!C2335,גיליון3!$U$13:$X$13,0)))</f>
        <v xml:space="preserve"> </v>
      </c>
      <c r="I2335" s="15"/>
      <c r="J2335" s="15"/>
    </row>
    <row r="2336" spans="1:10" ht="18" customHeight="1" thickBot="1" x14ac:dyDescent="0.35">
      <c r="A2336" s="15"/>
      <c r="B2336" s="15"/>
      <c r="C2336" s="15"/>
      <c r="D2336" s="15"/>
      <c r="E2336" s="727"/>
      <c r="F2336" s="15"/>
      <c r="G2336" s="15"/>
      <c r="H2336" s="58" t="str">
        <f t="array" ref="H2336">IF(ISERROR(INDEX(גיליון3!$U$14:$X$28,MATCH('דיווח פרטני'!G2336,גיליון3!$T$14:$T$28,0),MATCH('דיווח פרטני'!C2336,גיליון3!$U$13:$X$13,0)))," ",INDEX(גיליון3!$U$14:$X$28,MATCH('דיווח פרטני'!G2336,גיליון3!$T$14:$T$28,0),MATCH('דיווח פרטני'!C2336,גיליון3!$U$13:$X$13,0)))</f>
        <v xml:space="preserve"> </v>
      </c>
      <c r="I2336" s="15"/>
      <c r="J2336" s="15"/>
    </row>
    <row r="2337" spans="1:10" ht="18" customHeight="1" thickBot="1" x14ac:dyDescent="0.35">
      <c r="A2337" s="15"/>
      <c r="B2337" s="15"/>
      <c r="C2337" s="15"/>
      <c r="D2337" s="15"/>
      <c r="E2337" s="727"/>
      <c r="F2337" s="15"/>
      <c r="G2337" s="15"/>
      <c r="H2337" s="58" t="str">
        <f t="array" ref="H2337">IF(ISERROR(INDEX(גיליון3!$U$14:$X$28,MATCH('דיווח פרטני'!G2337,גיליון3!$T$14:$T$28,0),MATCH('דיווח פרטני'!C2337,גיליון3!$U$13:$X$13,0)))," ",INDEX(גיליון3!$U$14:$X$28,MATCH('דיווח פרטני'!G2337,גיליון3!$T$14:$T$28,0),MATCH('דיווח פרטני'!C2337,גיליון3!$U$13:$X$13,0)))</f>
        <v xml:space="preserve"> </v>
      </c>
      <c r="I2337" s="15"/>
      <c r="J2337" s="15"/>
    </row>
    <row r="2338" spans="1:10" ht="18" customHeight="1" thickBot="1" x14ac:dyDescent="0.35">
      <c r="A2338" s="15"/>
      <c r="B2338" s="15"/>
      <c r="C2338" s="15"/>
      <c r="D2338" s="15"/>
      <c r="E2338" s="727"/>
      <c r="F2338" s="15"/>
      <c r="G2338" s="15"/>
      <c r="H2338" s="58" t="str">
        <f t="array" ref="H2338">IF(ISERROR(INDEX(גיליון3!$U$14:$X$28,MATCH('דיווח פרטני'!G2338,גיליון3!$T$14:$T$28,0),MATCH('דיווח פרטני'!C2338,גיליון3!$U$13:$X$13,0)))," ",INDEX(גיליון3!$U$14:$X$28,MATCH('דיווח פרטני'!G2338,גיליון3!$T$14:$T$28,0),MATCH('דיווח פרטני'!C2338,גיליון3!$U$13:$X$13,0)))</f>
        <v xml:space="preserve"> </v>
      </c>
      <c r="I2338" s="15"/>
      <c r="J2338" s="15"/>
    </row>
    <row r="2339" spans="1:10" ht="18" customHeight="1" thickBot="1" x14ac:dyDescent="0.35">
      <c r="A2339" s="15"/>
      <c r="B2339" s="15"/>
      <c r="C2339" s="15"/>
      <c r="D2339" s="15"/>
      <c r="E2339" s="727"/>
      <c r="F2339" s="15"/>
      <c r="G2339" s="15"/>
      <c r="H2339" s="58" t="str">
        <f t="array" ref="H2339">IF(ISERROR(INDEX(גיליון3!$U$14:$X$28,MATCH('דיווח פרטני'!G2339,גיליון3!$T$14:$T$28,0),MATCH('דיווח פרטני'!C2339,גיליון3!$U$13:$X$13,0)))," ",INDEX(גיליון3!$U$14:$X$28,MATCH('דיווח פרטני'!G2339,גיליון3!$T$14:$T$28,0),MATCH('דיווח פרטני'!C2339,גיליון3!$U$13:$X$13,0)))</f>
        <v xml:space="preserve"> </v>
      </c>
      <c r="I2339" s="15"/>
      <c r="J2339" s="15"/>
    </row>
    <row r="2340" spans="1:10" ht="18" customHeight="1" thickBot="1" x14ac:dyDescent="0.35">
      <c r="A2340" s="15"/>
      <c r="B2340" s="15"/>
      <c r="C2340" s="15"/>
      <c r="D2340" s="15"/>
      <c r="E2340" s="727"/>
      <c r="F2340" s="15"/>
      <c r="G2340" s="15"/>
      <c r="H2340" s="58" t="str">
        <f t="array" ref="H2340">IF(ISERROR(INDEX(גיליון3!$U$14:$X$28,MATCH('דיווח פרטני'!G2340,גיליון3!$T$14:$T$28,0),MATCH('דיווח פרטני'!C2340,גיליון3!$U$13:$X$13,0)))," ",INDEX(גיליון3!$U$14:$X$28,MATCH('דיווח פרטני'!G2340,גיליון3!$T$14:$T$28,0),MATCH('דיווח פרטני'!C2340,גיליון3!$U$13:$X$13,0)))</f>
        <v xml:space="preserve"> </v>
      </c>
      <c r="I2340" s="15"/>
      <c r="J2340" s="15"/>
    </row>
    <row r="2341" spans="1:10" ht="18" customHeight="1" thickBot="1" x14ac:dyDescent="0.35">
      <c r="A2341" s="15"/>
      <c r="B2341" s="15"/>
      <c r="C2341" s="15"/>
      <c r="D2341" s="15"/>
      <c r="E2341" s="727"/>
      <c r="F2341" s="15"/>
      <c r="G2341" s="15"/>
      <c r="H2341" s="58" t="str">
        <f t="array" ref="H2341">IF(ISERROR(INDEX(גיליון3!$U$14:$X$28,MATCH('דיווח פרטני'!G2341,גיליון3!$T$14:$T$28,0),MATCH('דיווח פרטני'!C2341,גיליון3!$U$13:$X$13,0)))," ",INDEX(גיליון3!$U$14:$X$28,MATCH('דיווח פרטני'!G2341,גיליון3!$T$14:$T$28,0),MATCH('דיווח פרטני'!C2341,גיליון3!$U$13:$X$13,0)))</f>
        <v xml:space="preserve"> </v>
      </c>
      <c r="I2341" s="15"/>
      <c r="J2341" s="15"/>
    </row>
    <row r="2342" spans="1:10" ht="18" customHeight="1" thickBot="1" x14ac:dyDescent="0.35">
      <c r="A2342" s="15"/>
      <c r="B2342" s="15"/>
      <c r="C2342" s="15"/>
      <c r="D2342" s="15"/>
      <c r="E2342" s="727"/>
      <c r="F2342" s="15"/>
      <c r="G2342" s="15"/>
      <c r="H2342" s="58" t="str">
        <f t="array" ref="H2342">IF(ISERROR(INDEX(גיליון3!$U$14:$X$28,MATCH('דיווח פרטני'!G2342,גיליון3!$T$14:$T$28,0),MATCH('דיווח פרטני'!C2342,גיליון3!$U$13:$X$13,0)))," ",INDEX(גיליון3!$U$14:$X$28,MATCH('דיווח פרטני'!G2342,גיליון3!$T$14:$T$28,0),MATCH('דיווח פרטני'!C2342,גיליון3!$U$13:$X$13,0)))</f>
        <v xml:space="preserve"> </v>
      </c>
      <c r="I2342" s="15"/>
      <c r="J2342" s="15"/>
    </row>
    <row r="2343" spans="1:10" ht="18" customHeight="1" thickBot="1" x14ac:dyDescent="0.35">
      <c r="A2343" s="15"/>
      <c r="B2343" s="15"/>
      <c r="C2343" s="15"/>
      <c r="D2343" s="15"/>
      <c r="E2343" s="727"/>
      <c r="F2343" s="15"/>
      <c r="G2343" s="15"/>
      <c r="H2343" s="58" t="str">
        <f t="array" ref="H2343">IF(ISERROR(INDEX(גיליון3!$U$14:$X$28,MATCH('דיווח פרטני'!G2343,גיליון3!$T$14:$T$28,0),MATCH('דיווח פרטני'!C2343,גיליון3!$U$13:$X$13,0)))," ",INDEX(גיליון3!$U$14:$X$28,MATCH('דיווח פרטני'!G2343,גיליון3!$T$14:$T$28,0),MATCH('דיווח פרטני'!C2343,גיליון3!$U$13:$X$13,0)))</f>
        <v xml:space="preserve"> </v>
      </c>
      <c r="I2343" s="15"/>
      <c r="J2343" s="15"/>
    </row>
    <row r="2344" spans="1:10" ht="18" customHeight="1" thickBot="1" x14ac:dyDescent="0.35">
      <c r="A2344" s="15"/>
      <c r="B2344" s="15"/>
      <c r="C2344" s="15"/>
      <c r="D2344" s="15"/>
      <c r="E2344" s="727"/>
      <c r="F2344" s="15"/>
      <c r="G2344" s="15"/>
      <c r="H2344" s="58" t="str">
        <f t="array" ref="H2344">IF(ISERROR(INDEX(גיליון3!$U$14:$X$28,MATCH('דיווח פרטני'!G2344,גיליון3!$T$14:$T$28,0),MATCH('דיווח פרטני'!C2344,גיליון3!$U$13:$X$13,0)))," ",INDEX(גיליון3!$U$14:$X$28,MATCH('דיווח פרטני'!G2344,גיליון3!$T$14:$T$28,0),MATCH('דיווח פרטני'!C2344,גיליון3!$U$13:$X$13,0)))</f>
        <v xml:space="preserve"> </v>
      </c>
      <c r="I2344" s="15"/>
      <c r="J2344" s="15"/>
    </row>
    <row r="2345" spans="1:10" ht="18" customHeight="1" thickBot="1" x14ac:dyDescent="0.35">
      <c r="A2345" s="15"/>
      <c r="B2345" s="15"/>
      <c r="C2345" s="15"/>
      <c r="D2345" s="15"/>
      <c r="E2345" s="727"/>
      <c r="F2345" s="15"/>
      <c r="G2345" s="15"/>
      <c r="H2345" s="58" t="str">
        <f t="array" ref="H2345">IF(ISERROR(INDEX(גיליון3!$U$14:$X$28,MATCH('דיווח פרטני'!G2345,גיליון3!$T$14:$T$28,0),MATCH('דיווח פרטני'!C2345,גיליון3!$U$13:$X$13,0)))," ",INDEX(גיליון3!$U$14:$X$28,MATCH('דיווח פרטני'!G2345,גיליון3!$T$14:$T$28,0),MATCH('דיווח פרטני'!C2345,גיליון3!$U$13:$X$13,0)))</f>
        <v xml:space="preserve"> </v>
      </c>
      <c r="I2345" s="15"/>
      <c r="J2345" s="15"/>
    </row>
    <row r="2346" spans="1:10" ht="18" customHeight="1" thickBot="1" x14ac:dyDescent="0.35">
      <c r="A2346" s="15"/>
      <c r="B2346" s="15"/>
      <c r="C2346" s="15"/>
      <c r="D2346" s="15"/>
      <c r="E2346" s="727"/>
      <c r="F2346" s="15"/>
      <c r="G2346" s="15"/>
      <c r="H2346" s="58" t="str">
        <f t="array" ref="H2346">IF(ISERROR(INDEX(גיליון3!$U$14:$X$28,MATCH('דיווח פרטני'!G2346,גיליון3!$T$14:$T$28,0),MATCH('דיווח פרטני'!C2346,גיליון3!$U$13:$X$13,0)))," ",INDEX(גיליון3!$U$14:$X$28,MATCH('דיווח פרטני'!G2346,גיליון3!$T$14:$T$28,0),MATCH('דיווח פרטני'!C2346,גיליון3!$U$13:$X$13,0)))</f>
        <v xml:space="preserve"> </v>
      </c>
      <c r="I2346" s="15"/>
      <c r="J2346" s="15"/>
    </row>
    <row r="2347" spans="1:10" ht="18" customHeight="1" thickBot="1" x14ac:dyDescent="0.35">
      <c r="A2347" s="15"/>
      <c r="B2347" s="15"/>
      <c r="C2347" s="15"/>
      <c r="D2347" s="15"/>
      <c r="E2347" s="727"/>
      <c r="F2347" s="15"/>
      <c r="G2347" s="15"/>
      <c r="H2347" s="58" t="str">
        <f t="array" ref="H2347">IF(ISERROR(INDEX(גיליון3!$U$14:$X$28,MATCH('דיווח פרטני'!G2347,גיליון3!$T$14:$T$28,0),MATCH('דיווח פרטני'!C2347,גיליון3!$U$13:$X$13,0)))," ",INDEX(גיליון3!$U$14:$X$28,MATCH('דיווח פרטני'!G2347,גיליון3!$T$14:$T$28,0),MATCH('דיווח פרטני'!C2347,גיליון3!$U$13:$X$13,0)))</f>
        <v xml:space="preserve"> </v>
      </c>
      <c r="I2347" s="15"/>
      <c r="J2347" s="15"/>
    </row>
    <row r="2348" spans="1:10" ht="18" customHeight="1" thickBot="1" x14ac:dyDescent="0.35">
      <c r="A2348" s="15"/>
      <c r="B2348" s="15"/>
      <c r="C2348" s="15"/>
      <c r="D2348" s="15"/>
      <c r="E2348" s="727"/>
      <c r="F2348" s="15"/>
      <c r="G2348" s="15"/>
      <c r="H2348" s="58" t="str">
        <f t="array" ref="H2348">IF(ISERROR(INDEX(גיליון3!$U$14:$X$28,MATCH('דיווח פרטני'!G2348,גיליון3!$T$14:$T$28,0),MATCH('דיווח פרטני'!C2348,גיליון3!$U$13:$X$13,0)))," ",INDEX(גיליון3!$U$14:$X$28,MATCH('דיווח פרטני'!G2348,גיליון3!$T$14:$T$28,0),MATCH('דיווח פרטני'!C2348,גיליון3!$U$13:$X$13,0)))</f>
        <v xml:space="preserve"> </v>
      </c>
      <c r="I2348" s="15"/>
      <c r="J2348" s="15"/>
    </row>
    <row r="2349" spans="1:10" ht="18" customHeight="1" thickBot="1" x14ac:dyDescent="0.35">
      <c r="A2349" s="15"/>
      <c r="B2349" s="15"/>
      <c r="C2349" s="15"/>
      <c r="D2349" s="15"/>
      <c r="E2349" s="727"/>
      <c r="F2349" s="15"/>
      <c r="G2349" s="15"/>
      <c r="H2349" s="58" t="str">
        <f t="array" ref="H2349">IF(ISERROR(INDEX(גיליון3!$U$14:$X$28,MATCH('דיווח פרטני'!G2349,גיליון3!$T$14:$T$28,0),MATCH('דיווח פרטני'!C2349,גיליון3!$U$13:$X$13,0)))," ",INDEX(גיליון3!$U$14:$X$28,MATCH('דיווח פרטני'!G2349,גיליון3!$T$14:$T$28,0),MATCH('דיווח פרטני'!C2349,גיליון3!$U$13:$X$13,0)))</f>
        <v xml:space="preserve"> </v>
      </c>
      <c r="I2349" s="15"/>
      <c r="J2349" s="15"/>
    </row>
    <row r="2350" spans="1:10" ht="18" customHeight="1" thickBot="1" x14ac:dyDescent="0.35">
      <c r="A2350" s="15"/>
      <c r="B2350" s="15"/>
      <c r="C2350" s="15"/>
      <c r="D2350" s="15"/>
      <c r="E2350" s="727"/>
      <c r="F2350" s="15"/>
      <c r="G2350" s="15"/>
      <c r="H2350" s="58" t="str">
        <f t="array" ref="H2350">IF(ISERROR(INDEX(גיליון3!$U$14:$X$28,MATCH('דיווח פרטני'!G2350,גיליון3!$T$14:$T$28,0),MATCH('דיווח פרטני'!C2350,גיליון3!$U$13:$X$13,0)))," ",INDEX(גיליון3!$U$14:$X$28,MATCH('דיווח פרטני'!G2350,גיליון3!$T$14:$T$28,0),MATCH('דיווח פרטני'!C2350,גיליון3!$U$13:$X$13,0)))</f>
        <v xml:space="preserve"> </v>
      </c>
      <c r="I2350" s="15"/>
      <c r="J2350" s="15"/>
    </row>
    <row r="2351" spans="1:10" ht="18" customHeight="1" thickBot="1" x14ac:dyDescent="0.35">
      <c r="A2351" s="15"/>
      <c r="B2351" s="15"/>
      <c r="C2351" s="15"/>
      <c r="D2351" s="15"/>
      <c r="E2351" s="727"/>
      <c r="F2351" s="15"/>
      <c r="G2351" s="15"/>
      <c r="H2351" s="58" t="str">
        <f t="array" ref="H2351">IF(ISERROR(INDEX(גיליון3!$U$14:$X$28,MATCH('דיווח פרטני'!G2351,גיליון3!$T$14:$T$28,0),MATCH('דיווח פרטני'!C2351,גיליון3!$U$13:$X$13,0)))," ",INDEX(גיליון3!$U$14:$X$28,MATCH('דיווח פרטני'!G2351,גיליון3!$T$14:$T$28,0),MATCH('דיווח פרטני'!C2351,גיליון3!$U$13:$X$13,0)))</f>
        <v xml:space="preserve"> </v>
      </c>
      <c r="I2351" s="15"/>
      <c r="J2351" s="15"/>
    </row>
    <row r="2352" spans="1:10" ht="18" customHeight="1" thickBot="1" x14ac:dyDescent="0.35">
      <c r="A2352" s="15"/>
      <c r="B2352" s="15"/>
      <c r="C2352" s="15"/>
      <c r="D2352" s="15"/>
      <c r="E2352" s="727"/>
      <c r="F2352" s="15"/>
      <c r="G2352" s="15"/>
      <c r="H2352" s="58" t="str">
        <f t="array" ref="H2352">IF(ISERROR(INDEX(גיליון3!$U$14:$X$28,MATCH('דיווח פרטני'!G2352,גיליון3!$T$14:$T$28,0),MATCH('דיווח פרטני'!C2352,גיליון3!$U$13:$X$13,0)))," ",INDEX(גיליון3!$U$14:$X$28,MATCH('דיווח פרטני'!G2352,גיליון3!$T$14:$T$28,0),MATCH('דיווח פרטני'!C2352,גיליון3!$U$13:$X$13,0)))</f>
        <v xml:space="preserve"> </v>
      </c>
      <c r="I2352" s="15"/>
      <c r="J2352" s="15"/>
    </row>
    <row r="2353" spans="1:10" ht="18" customHeight="1" thickBot="1" x14ac:dyDescent="0.35">
      <c r="A2353" s="15"/>
      <c r="B2353" s="15"/>
      <c r="C2353" s="15"/>
      <c r="D2353" s="15"/>
      <c r="E2353" s="727"/>
      <c r="F2353" s="15"/>
      <c r="G2353" s="15"/>
      <c r="H2353" s="58" t="str">
        <f t="array" ref="H2353">IF(ISERROR(INDEX(גיליון3!$U$14:$X$28,MATCH('דיווח פרטני'!G2353,גיליון3!$T$14:$T$28,0),MATCH('דיווח פרטני'!C2353,גיליון3!$U$13:$X$13,0)))," ",INDEX(גיליון3!$U$14:$X$28,MATCH('דיווח פרטני'!G2353,גיליון3!$T$14:$T$28,0),MATCH('דיווח פרטני'!C2353,גיליון3!$U$13:$X$13,0)))</f>
        <v xml:space="preserve"> </v>
      </c>
      <c r="I2353" s="15"/>
      <c r="J2353" s="15"/>
    </row>
    <row r="2354" spans="1:10" ht="18" customHeight="1" thickBot="1" x14ac:dyDescent="0.35">
      <c r="A2354" s="15"/>
      <c r="B2354" s="15"/>
      <c r="C2354" s="15"/>
      <c r="D2354" s="15"/>
      <c r="E2354" s="727"/>
      <c r="F2354" s="15"/>
      <c r="G2354" s="15"/>
      <c r="H2354" s="58" t="str">
        <f t="array" ref="H2354">IF(ISERROR(INDEX(גיליון3!$U$14:$X$28,MATCH('דיווח פרטני'!G2354,גיליון3!$T$14:$T$28,0),MATCH('דיווח פרטני'!C2354,גיליון3!$U$13:$X$13,0)))," ",INDEX(גיליון3!$U$14:$X$28,MATCH('דיווח פרטני'!G2354,גיליון3!$T$14:$T$28,0),MATCH('דיווח פרטני'!C2354,גיליון3!$U$13:$X$13,0)))</f>
        <v xml:space="preserve"> </v>
      </c>
      <c r="I2354" s="15"/>
      <c r="J2354" s="15"/>
    </row>
    <row r="2355" spans="1:10" ht="18" customHeight="1" thickBot="1" x14ac:dyDescent="0.35">
      <c r="A2355" s="15"/>
      <c r="B2355" s="15"/>
      <c r="C2355" s="15"/>
      <c r="D2355" s="15"/>
      <c r="E2355" s="727"/>
      <c r="F2355" s="15"/>
      <c r="G2355" s="15"/>
      <c r="H2355" s="58" t="str">
        <f t="array" ref="H2355">IF(ISERROR(INDEX(גיליון3!$U$14:$X$28,MATCH('דיווח פרטני'!G2355,גיליון3!$T$14:$T$28,0),MATCH('דיווח פרטני'!C2355,גיליון3!$U$13:$X$13,0)))," ",INDEX(גיליון3!$U$14:$X$28,MATCH('דיווח פרטני'!G2355,גיליון3!$T$14:$T$28,0),MATCH('דיווח פרטני'!C2355,גיליון3!$U$13:$X$13,0)))</f>
        <v xml:space="preserve"> </v>
      </c>
      <c r="I2355" s="15"/>
      <c r="J2355" s="15"/>
    </row>
    <row r="2356" spans="1:10" ht="18" customHeight="1" thickBot="1" x14ac:dyDescent="0.35">
      <c r="A2356" s="15"/>
      <c r="B2356" s="15"/>
      <c r="C2356" s="15"/>
      <c r="D2356" s="15"/>
      <c r="E2356" s="727"/>
      <c r="F2356" s="15"/>
      <c r="G2356" s="15"/>
      <c r="H2356" s="58" t="str">
        <f t="array" ref="H2356">IF(ISERROR(INDEX(גיליון3!$U$14:$X$28,MATCH('דיווח פרטני'!G2356,גיליון3!$T$14:$T$28,0),MATCH('דיווח פרטני'!C2356,גיליון3!$U$13:$X$13,0)))," ",INDEX(גיליון3!$U$14:$X$28,MATCH('דיווח פרטני'!G2356,גיליון3!$T$14:$T$28,0),MATCH('דיווח פרטני'!C2356,גיליון3!$U$13:$X$13,0)))</f>
        <v xml:space="preserve"> </v>
      </c>
      <c r="I2356" s="15"/>
      <c r="J2356" s="15"/>
    </row>
    <row r="2357" spans="1:10" ht="18" customHeight="1" thickBot="1" x14ac:dyDescent="0.35">
      <c r="A2357" s="15"/>
      <c r="B2357" s="15"/>
      <c r="C2357" s="15"/>
      <c r="D2357" s="15"/>
      <c r="E2357" s="727"/>
      <c r="F2357" s="15"/>
      <c r="G2357" s="15"/>
      <c r="H2357" s="58" t="str">
        <f t="array" ref="H2357">IF(ISERROR(INDEX(גיליון3!$U$14:$X$28,MATCH('דיווח פרטני'!G2357,גיליון3!$T$14:$T$28,0),MATCH('דיווח פרטני'!C2357,גיליון3!$U$13:$X$13,0)))," ",INDEX(גיליון3!$U$14:$X$28,MATCH('דיווח פרטני'!G2357,גיליון3!$T$14:$T$28,0),MATCH('דיווח פרטני'!C2357,גיליון3!$U$13:$X$13,0)))</f>
        <v xml:space="preserve"> </v>
      </c>
      <c r="I2357" s="15"/>
      <c r="J2357" s="15"/>
    </row>
    <row r="2358" spans="1:10" ht="18" customHeight="1" thickBot="1" x14ac:dyDescent="0.35">
      <c r="A2358" s="15"/>
      <c r="B2358" s="15"/>
      <c r="C2358" s="15"/>
      <c r="D2358" s="15"/>
      <c r="E2358" s="727"/>
      <c r="F2358" s="15"/>
      <c r="G2358" s="15"/>
      <c r="H2358" s="58" t="str">
        <f t="array" ref="H2358">IF(ISERROR(INDEX(גיליון3!$U$14:$X$28,MATCH('דיווח פרטני'!G2358,גיליון3!$T$14:$T$28,0),MATCH('דיווח פרטני'!C2358,גיליון3!$U$13:$X$13,0)))," ",INDEX(גיליון3!$U$14:$X$28,MATCH('דיווח פרטני'!G2358,גיליון3!$T$14:$T$28,0),MATCH('דיווח פרטני'!C2358,גיליון3!$U$13:$X$13,0)))</f>
        <v xml:space="preserve"> </v>
      </c>
      <c r="I2358" s="15"/>
      <c r="J2358" s="15"/>
    </row>
    <row r="2359" spans="1:10" ht="18" customHeight="1" thickBot="1" x14ac:dyDescent="0.35">
      <c r="A2359" s="15"/>
      <c r="B2359" s="15"/>
      <c r="C2359" s="15"/>
      <c r="D2359" s="15"/>
      <c r="E2359" s="727"/>
      <c r="F2359" s="15"/>
      <c r="G2359" s="15"/>
      <c r="H2359" s="58" t="str">
        <f t="array" ref="H2359">IF(ISERROR(INDEX(גיליון3!$U$14:$X$28,MATCH('דיווח פרטני'!G2359,גיליון3!$T$14:$T$28,0),MATCH('דיווח פרטני'!C2359,גיליון3!$U$13:$X$13,0)))," ",INDEX(גיליון3!$U$14:$X$28,MATCH('דיווח פרטני'!G2359,גיליון3!$T$14:$T$28,0),MATCH('דיווח פרטני'!C2359,גיליון3!$U$13:$X$13,0)))</f>
        <v xml:space="preserve"> </v>
      </c>
      <c r="I2359" s="15"/>
      <c r="J2359" s="15"/>
    </row>
    <row r="2360" spans="1:10" ht="18" customHeight="1" thickBot="1" x14ac:dyDescent="0.35">
      <c r="A2360" s="15"/>
      <c r="B2360" s="15"/>
      <c r="C2360" s="15"/>
      <c r="D2360" s="15"/>
      <c r="E2360" s="727"/>
      <c r="F2360" s="15"/>
      <c r="G2360" s="15"/>
      <c r="H2360" s="58" t="str">
        <f t="array" ref="H2360">IF(ISERROR(INDEX(גיליון3!$U$14:$X$28,MATCH('דיווח פרטני'!G2360,גיליון3!$T$14:$T$28,0),MATCH('דיווח פרטני'!C2360,גיליון3!$U$13:$X$13,0)))," ",INDEX(גיליון3!$U$14:$X$28,MATCH('דיווח פרטני'!G2360,גיליון3!$T$14:$T$28,0),MATCH('דיווח פרטני'!C2360,גיליון3!$U$13:$X$13,0)))</f>
        <v xml:space="preserve"> </v>
      </c>
      <c r="I2360" s="15"/>
      <c r="J2360" s="15"/>
    </row>
    <row r="2361" spans="1:10" ht="18" customHeight="1" thickBot="1" x14ac:dyDescent="0.35">
      <c r="A2361" s="15"/>
      <c r="B2361" s="15"/>
      <c r="C2361" s="15"/>
      <c r="D2361" s="15"/>
      <c r="E2361" s="727"/>
      <c r="F2361" s="15"/>
      <c r="G2361" s="15"/>
      <c r="H2361" s="58" t="str">
        <f t="array" ref="H2361">IF(ISERROR(INDEX(גיליון3!$U$14:$X$28,MATCH('דיווח פרטני'!G2361,גיליון3!$T$14:$T$28,0),MATCH('דיווח פרטני'!C2361,גיליון3!$U$13:$X$13,0)))," ",INDEX(גיליון3!$U$14:$X$28,MATCH('דיווח פרטני'!G2361,גיליון3!$T$14:$T$28,0),MATCH('דיווח פרטני'!C2361,גיליון3!$U$13:$X$13,0)))</f>
        <v xml:space="preserve"> </v>
      </c>
      <c r="I2361" s="15"/>
      <c r="J2361" s="15"/>
    </row>
    <row r="2362" spans="1:10" ht="18" customHeight="1" thickBot="1" x14ac:dyDescent="0.35">
      <c r="A2362" s="15"/>
      <c r="B2362" s="15"/>
      <c r="C2362" s="15"/>
      <c r="D2362" s="15"/>
      <c r="E2362" s="727"/>
      <c r="F2362" s="15"/>
      <c r="G2362" s="15"/>
      <c r="H2362" s="58" t="str">
        <f t="array" ref="H2362">IF(ISERROR(INDEX(גיליון3!$U$14:$X$28,MATCH('דיווח פרטני'!G2362,גיליון3!$T$14:$T$28,0),MATCH('דיווח פרטני'!C2362,גיליון3!$U$13:$X$13,0)))," ",INDEX(גיליון3!$U$14:$X$28,MATCH('דיווח פרטני'!G2362,גיליון3!$T$14:$T$28,0),MATCH('דיווח פרטני'!C2362,גיליון3!$U$13:$X$13,0)))</f>
        <v xml:space="preserve"> </v>
      </c>
      <c r="I2362" s="15"/>
      <c r="J2362" s="15"/>
    </row>
    <row r="2363" spans="1:10" ht="18" customHeight="1" thickBot="1" x14ac:dyDescent="0.35">
      <c r="A2363" s="15"/>
      <c r="B2363" s="15"/>
      <c r="C2363" s="15"/>
      <c r="D2363" s="15"/>
      <c r="E2363" s="727"/>
      <c r="F2363" s="15"/>
      <c r="G2363" s="15"/>
      <c r="H2363" s="58" t="str">
        <f t="array" ref="H2363">IF(ISERROR(INDEX(גיליון3!$U$14:$X$28,MATCH('דיווח פרטני'!G2363,גיליון3!$T$14:$T$28,0),MATCH('דיווח פרטני'!C2363,גיליון3!$U$13:$X$13,0)))," ",INDEX(גיליון3!$U$14:$X$28,MATCH('דיווח פרטני'!G2363,גיליון3!$T$14:$T$28,0),MATCH('דיווח פרטני'!C2363,גיליון3!$U$13:$X$13,0)))</f>
        <v xml:space="preserve"> </v>
      </c>
      <c r="I2363" s="15"/>
      <c r="J2363" s="15"/>
    </row>
    <row r="2364" spans="1:10" ht="18" customHeight="1" thickBot="1" x14ac:dyDescent="0.35">
      <c r="A2364" s="15"/>
      <c r="B2364" s="15"/>
      <c r="C2364" s="15"/>
      <c r="D2364" s="15"/>
      <c r="E2364" s="727"/>
      <c r="F2364" s="15"/>
      <c r="G2364" s="15"/>
      <c r="H2364" s="58" t="str">
        <f t="array" ref="H2364">IF(ISERROR(INDEX(גיליון3!$U$14:$X$28,MATCH('דיווח פרטני'!G2364,גיליון3!$T$14:$T$28,0),MATCH('דיווח פרטני'!C2364,גיליון3!$U$13:$X$13,0)))," ",INDEX(גיליון3!$U$14:$X$28,MATCH('דיווח פרטני'!G2364,גיליון3!$T$14:$T$28,0),MATCH('דיווח פרטני'!C2364,גיליון3!$U$13:$X$13,0)))</f>
        <v xml:space="preserve"> </v>
      </c>
      <c r="I2364" s="15"/>
      <c r="J2364" s="15"/>
    </row>
    <row r="2365" spans="1:10" ht="18" customHeight="1" thickBot="1" x14ac:dyDescent="0.35">
      <c r="A2365" s="15"/>
      <c r="B2365" s="15"/>
      <c r="C2365" s="15"/>
      <c r="D2365" s="15"/>
      <c r="E2365" s="727"/>
      <c r="F2365" s="15"/>
      <c r="G2365" s="15"/>
      <c r="H2365" s="58" t="str">
        <f t="array" ref="H2365">IF(ISERROR(INDEX(גיליון3!$U$14:$X$28,MATCH('דיווח פרטני'!G2365,גיליון3!$T$14:$T$28,0),MATCH('דיווח פרטני'!C2365,גיליון3!$U$13:$X$13,0)))," ",INDEX(גיליון3!$U$14:$X$28,MATCH('דיווח פרטני'!G2365,גיליון3!$T$14:$T$28,0),MATCH('דיווח פרטני'!C2365,גיליון3!$U$13:$X$13,0)))</f>
        <v xml:space="preserve"> </v>
      </c>
      <c r="I2365" s="15"/>
      <c r="J2365" s="15"/>
    </row>
    <row r="2366" spans="1:10" ht="18" customHeight="1" thickBot="1" x14ac:dyDescent="0.35">
      <c r="A2366" s="15"/>
      <c r="B2366" s="15"/>
      <c r="C2366" s="15"/>
      <c r="D2366" s="15"/>
      <c r="E2366" s="727"/>
      <c r="F2366" s="15"/>
      <c r="G2366" s="15"/>
      <c r="H2366" s="58" t="str">
        <f t="array" ref="H2366">IF(ISERROR(INDEX(גיליון3!$U$14:$X$28,MATCH('דיווח פרטני'!G2366,גיליון3!$T$14:$T$28,0),MATCH('דיווח פרטני'!C2366,גיליון3!$U$13:$X$13,0)))," ",INDEX(גיליון3!$U$14:$X$28,MATCH('דיווח פרטני'!G2366,גיליון3!$T$14:$T$28,0),MATCH('דיווח פרטני'!C2366,גיליון3!$U$13:$X$13,0)))</f>
        <v xml:space="preserve"> </v>
      </c>
      <c r="I2366" s="15"/>
      <c r="J2366" s="15"/>
    </row>
    <row r="2367" spans="1:10" ht="18" customHeight="1" thickBot="1" x14ac:dyDescent="0.35">
      <c r="A2367" s="15"/>
      <c r="B2367" s="15"/>
      <c r="C2367" s="15"/>
      <c r="D2367" s="15"/>
      <c r="E2367" s="727"/>
      <c r="F2367" s="15"/>
      <c r="G2367" s="15"/>
      <c r="H2367" s="58" t="str">
        <f t="array" ref="H2367">IF(ISERROR(INDEX(גיליון3!$U$14:$X$28,MATCH('דיווח פרטני'!G2367,גיליון3!$T$14:$T$28,0),MATCH('דיווח פרטני'!C2367,גיליון3!$U$13:$X$13,0)))," ",INDEX(גיליון3!$U$14:$X$28,MATCH('דיווח פרטני'!G2367,גיליון3!$T$14:$T$28,0),MATCH('דיווח פרטני'!C2367,גיליון3!$U$13:$X$13,0)))</f>
        <v xml:space="preserve"> </v>
      </c>
      <c r="I2367" s="15"/>
      <c r="J2367" s="15"/>
    </row>
    <row r="2368" spans="1:10" ht="18" customHeight="1" thickBot="1" x14ac:dyDescent="0.35">
      <c r="A2368" s="15"/>
      <c r="B2368" s="15"/>
      <c r="C2368" s="15"/>
      <c r="D2368" s="15"/>
      <c r="E2368" s="727"/>
      <c r="F2368" s="15"/>
      <c r="G2368" s="15"/>
      <c r="H2368" s="58" t="str">
        <f t="array" ref="H2368">IF(ISERROR(INDEX(גיליון3!$U$14:$X$28,MATCH('דיווח פרטני'!G2368,גיליון3!$T$14:$T$28,0),MATCH('דיווח פרטני'!C2368,גיליון3!$U$13:$X$13,0)))," ",INDEX(גיליון3!$U$14:$X$28,MATCH('דיווח פרטני'!G2368,גיליון3!$T$14:$T$28,0),MATCH('דיווח פרטני'!C2368,גיליון3!$U$13:$X$13,0)))</f>
        <v xml:space="preserve"> </v>
      </c>
      <c r="I2368" s="15"/>
      <c r="J2368" s="15"/>
    </row>
    <row r="2369" spans="1:10" ht="18" customHeight="1" thickBot="1" x14ac:dyDescent="0.35">
      <c r="A2369" s="15"/>
      <c r="B2369" s="15"/>
      <c r="C2369" s="15"/>
      <c r="D2369" s="15"/>
      <c r="E2369" s="727"/>
      <c r="F2369" s="15"/>
      <c r="G2369" s="15"/>
      <c r="H2369" s="58" t="str">
        <f t="array" ref="H2369">IF(ISERROR(INDEX(גיליון3!$U$14:$X$28,MATCH('דיווח פרטני'!G2369,גיליון3!$T$14:$T$28,0),MATCH('דיווח פרטני'!C2369,גיליון3!$U$13:$X$13,0)))," ",INDEX(גיליון3!$U$14:$X$28,MATCH('דיווח פרטני'!G2369,גיליון3!$T$14:$T$28,0),MATCH('דיווח פרטני'!C2369,גיליון3!$U$13:$X$13,0)))</f>
        <v xml:space="preserve"> </v>
      </c>
      <c r="I2369" s="15"/>
      <c r="J2369" s="15"/>
    </row>
    <row r="2370" spans="1:10" ht="18" customHeight="1" thickBot="1" x14ac:dyDescent="0.35">
      <c r="A2370" s="15"/>
      <c r="B2370" s="15"/>
      <c r="C2370" s="15"/>
      <c r="D2370" s="15"/>
      <c r="E2370" s="727"/>
      <c r="F2370" s="15"/>
      <c r="G2370" s="15"/>
      <c r="H2370" s="58" t="str">
        <f t="array" ref="H2370">IF(ISERROR(INDEX(גיליון3!$U$14:$X$28,MATCH('דיווח פרטני'!G2370,גיליון3!$T$14:$T$28,0),MATCH('דיווח פרטני'!C2370,גיליון3!$U$13:$X$13,0)))," ",INDEX(גיליון3!$U$14:$X$28,MATCH('דיווח פרטני'!G2370,גיליון3!$T$14:$T$28,0),MATCH('דיווח פרטני'!C2370,גיליון3!$U$13:$X$13,0)))</f>
        <v xml:space="preserve"> </v>
      </c>
      <c r="I2370" s="15"/>
      <c r="J2370" s="15"/>
    </row>
    <row r="2371" spans="1:10" ht="18" customHeight="1" thickBot="1" x14ac:dyDescent="0.35">
      <c r="A2371" s="15"/>
      <c r="B2371" s="15"/>
      <c r="C2371" s="15"/>
      <c r="D2371" s="15"/>
      <c r="E2371" s="727"/>
      <c r="F2371" s="15"/>
      <c r="G2371" s="15"/>
      <c r="H2371" s="58" t="str">
        <f t="array" ref="H2371">IF(ISERROR(INDEX(גיליון3!$U$14:$X$28,MATCH('דיווח פרטני'!G2371,גיליון3!$T$14:$T$28,0),MATCH('דיווח פרטני'!C2371,גיליון3!$U$13:$X$13,0)))," ",INDEX(גיליון3!$U$14:$X$28,MATCH('דיווח פרטני'!G2371,גיליון3!$T$14:$T$28,0),MATCH('דיווח פרטני'!C2371,גיליון3!$U$13:$X$13,0)))</f>
        <v xml:space="preserve"> </v>
      </c>
      <c r="I2371" s="15"/>
      <c r="J2371" s="15"/>
    </row>
    <row r="2372" spans="1:10" ht="18" customHeight="1" thickBot="1" x14ac:dyDescent="0.35">
      <c r="A2372" s="15"/>
      <c r="B2372" s="15"/>
      <c r="C2372" s="15"/>
      <c r="D2372" s="15"/>
      <c r="E2372" s="727"/>
      <c r="F2372" s="15"/>
      <c r="G2372" s="15"/>
      <c r="H2372" s="58" t="str">
        <f t="array" ref="H2372">IF(ISERROR(INDEX(גיליון3!$U$14:$X$28,MATCH('דיווח פרטני'!G2372,גיליון3!$T$14:$T$28,0),MATCH('דיווח פרטני'!C2372,גיליון3!$U$13:$X$13,0)))," ",INDEX(גיליון3!$U$14:$X$28,MATCH('דיווח פרטני'!G2372,גיליון3!$T$14:$T$28,0),MATCH('דיווח פרטני'!C2372,גיליון3!$U$13:$X$13,0)))</f>
        <v xml:space="preserve"> </v>
      </c>
      <c r="I2372" s="15"/>
      <c r="J2372" s="15"/>
    </row>
    <row r="2373" spans="1:10" ht="18" customHeight="1" thickBot="1" x14ac:dyDescent="0.35">
      <c r="A2373" s="15"/>
      <c r="B2373" s="15"/>
      <c r="C2373" s="15"/>
      <c r="D2373" s="15"/>
      <c r="E2373" s="727"/>
      <c r="F2373" s="15"/>
      <c r="G2373" s="15"/>
      <c r="H2373" s="58" t="str">
        <f t="array" ref="H2373">IF(ISERROR(INDEX(גיליון3!$U$14:$X$28,MATCH('דיווח פרטני'!G2373,גיליון3!$T$14:$T$28,0),MATCH('דיווח פרטני'!C2373,גיליון3!$U$13:$X$13,0)))," ",INDEX(גיליון3!$U$14:$X$28,MATCH('דיווח פרטני'!G2373,גיליון3!$T$14:$T$28,0),MATCH('דיווח פרטני'!C2373,גיליון3!$U$13:$X$13,0)))</f>
        <v xml:space="preserve"> </v>
      </c>
      <c r="I2373" s="15"/>
      <c r="J2373" s="15"/>
    </row>
    <row r="2374" spans="1:10" ht="18" customHeight="1" thickBot="1" x14ac:dyDescent="0.35">
      <c r="A2374" s="15"/>
      <c r="B2374" s="15"/>
      <c r="C2374" s="15"/>
      <c r="D2374" s="15"/>
      <c r="E2374" s="727"/>
      <c r="F2374" s="15"/>
      <c r="G2374" s="15"/>
      <c r="H2374" s="58" t="str">
        <f t="array" ref="H2374">IF(ISERROR(INDEX(גיליון3!$U$14:$X$28,MATCH('דיווח פרטני'!G2374,גיליון3!$T$14:$T$28,0),MATCH('דיווח פרטני'!C2374,גיליון3!$U$13:$X$13,0)))," ",INDEX(גיליון3!$U$14:$X$28,MATCH('דיווח פרטני'!G2374,גיליון3!$T$14:$T$28,0),MATCH('דיווח פרטני'!C2374,גיליון3!$U$13:$X$13,0)))</f>
        <v xml:space="preserve"> </v>
      </c>
      <c r="I2374" s="15"/>
      <c r="J2374" s="15"/>
    </row>
    <row r="2375" spans="1:10" ht="18" customHeight="1" thickBot="1" x14ac:dyDescent="0.35">
      <c r="A2375" s="15"/>
      <c r="B2375" s="15"/>
      <c r="C2375" s="15"/>
      <c r="D2375" s="15"/>
      <c r="E2375" s="727"/>
      <c r="F2375" s="15"/>
      <c r="G2375" s="15"/>
      <c r="H2375" s="58" t="str">
        <f t="array" ref="H2375">IF(ISERROR(INDEX(גיליון3!$U$14:$X$28,MATCH('דיווח פרטני'!G2375,גיליון3!$T$14:$T$28,0),MATCH('דיווח פרטני'!C2375,גיליון3!$U$13:$X$13,0)))," ",INDEX(גיליון3!$U$14:$X$28,MATCH('דיווח פרטני'!G2375,גיליון3!$T$14:$T$28,0),MATCH('דיווח פרטני'!C2375,גיליון3!$U$13:$X$13,0)))</f>
        <v xml:space="preserve"> </v>
      </c>
      <c r="I2375" s="15"/>
      <c r="J2375" s="15"/>
    </row>
    <row r="2376" spans="1:10" ht="18" customHeight="1" thickBot="1" x14ac:dyDescent="0.35">
      <c r="A2376" s="15"/>
      <c r="B2376" s="15"/>
      <c r="C2376" s="15"/>
      <c r="D2376" s="15"/>
      <c r="E2376" s="727"/>
      <c r="F2376" s="15"/>
      <c r="G2376" s="15"/>
      <c r="H2376" s="58" t="str">
        <f t="array" ref="H2376">IF(ISERROR(INDEX(גיליון3!$U$14:$X$28,MATCH('דיווח פרטני'!G2376,גיליון3!$T$14:$T$28,0),MATCH('דיווח פרטני'!C2376,גיליון3!$U$13:$X$13,0)))," ",INDEX(גיליון3!$U$14:$X$28,MATCH('דיווח פרטני'!G2376,גיליון3!$T$14:$T$28,0),MATCH('דיווח פרטני'!C2376,גיליון3!$U$13:$X$13,0)))</f>
        <v xml:space="preserve"> </v>
      </c>
      <c r="I2376" s="15"/>
      <c r="J2376" s="15"/>
    </row>
    <row r="2377" spans="1:10" ht="18" customHeight="1" thickBot="1" x14ac:dyDescent="0.35">
      <c r="A2377" s="15"/>
      <c r="B2377" s="15"/>
      <c r="C2377" s="15"/>
      <c r="D2377" s="15"/>
      <c r="E2377" s="727"/>
      <c r="F2377" s="15"/>
      <c r="G2377" s="15"/>
      <c r="H2377" s="58" t="str">
        <f t="array" ref="H2377">IF(ISERROR(INDEX(גיליון3!$U$14:$X$28,MATCH('דיווח פרטני'!G2377,גיליון3!$T$14:$T$28,0),MATCH('דיווח פרטני'!C2377,גיליון3!$U$13:$X$13,0)))," ",INDEX(גיליון3!$U$14:$X$28,MATCH('דיווח פרטני'!G2377,גיליון3!$T$14:$T$28,0),MATCH('דיווח פרטני'!C2377,גיליון3!$U$13:$X$13,0)))</f>
        <v xml:space="preserve"> </v>
      </c>
      <c r="I2377" s="15"/>
      <c r="J2377" s="15"/>
    </row>
    <row r="2378" spans="1:10" ht="18" customHeight="1" thickBot="1" x14ac:dyDescent="0.35">
      <c r="A2378" s="15"/>
      <c r="B2378" s="15"/>
      <c r="C2378" s="15"/>
      <c r="D2378" s="15"/>
      <c r="E2378" s="727"/>
      <c r="F2378" s="15"/>
      <c r="G2378" s="15"/>
      <c r="H2378" s="58" t="str">
        <f t="array" ref="H2378">IF(ISERROR(INDEX(גיליון3!$U$14:$X$28,MATCH('דיווח פרטני'!G2378,גיליון3!$T$14:$T$28,0),MATCH('דיווח פרטני'!C2378,גיליון3!$U$13:$X$13,0)))," ",INDEX(גיליון3!$U$14:$X$28,MATCH('דיווח פרטני'!G2378,גיליון3!$T$14:$T$28,0),MATCH('דיווח פרטני'!C2378,גיליון3!$U$13:$X$13,0)))</f>
        <v xml:space="preserve"> </v>
      </c>
      <c r="I2378" s="15"/>
      <c r="J2378" s="15"/>
    </row>
    <row r="2379" spans="1:10" ht="18" customHeight="1" thickBot="1" x14ac:dyDescent="0.35">
      <c r="A2379" s="15"/>
      <c r="B2379" s="15"/>
      <c r="C2379" s="15"/>
      <c r="D2379" s="15"/>
      <c r="E2379" s="727"/>
      <c r="F2379" s="15"/>
      <c r="G2379" s="15"/>
      <c r="H2379" s="58" t="str">
        <f t="array" ref="H2379">IF(ISERROR(INDEX(גיליון3!$U$14:$X$28,MATCH('דיווח פרטני'!G2379,גיליון3!$T$14:$T$28,0),MATCH('דיווח פרטני'!C2379,גיליון3!$U$13:$X$13,0)))," ",INDEX(גיליון3!$U$14:$X$28,MATCH('דיווח פרטני'!G2379,גיליון3!$T$14:$T$28,0),MATCH('דיווח פרטני'!C2379,גיליון3!$U$13:$X$13,0)))</f>
        <v xml:space="preserve"> </v>
      </c>
      <c r="I2379" s="15"/>
      <c r="J2379" s="15"/>
    </row>
    <row r="2380" spans="1:10" ht="18" customHeight="1" thickBot="1" x14ac:dyDescent="0.35">
      <c r="A2380" s="15"/>
      <c r="B2380" s="15"/>
      <c r="C2380" s="15"/>
      <c r="D2380" s="15"/>
      <c r="E2380" s="727"/>
      <c r="F2380" s="15"/>
      <c r="G2380" s="15"/>
      <c r="H2380" s="58" t="str">
        <f t="array" ref="H2380">IF(ISERROR(INDEX(גיליון3!$U$14:$X$28,MATCH('דיווח פרטני'!G2380,גיליון3!$T$14:$T$28,0),MATCH('דיווח פרטני'!C2380,גיליון3!$U$13:$X$13,0)))," ",INDEX(גיליון3!$U$14:$X$28,MATCH('דיווח פרטני'!G2380,גיליון3!$T$14:$T$28,0),MATCH('דיווח פרטני'!C2380,גיליון3!$U$13:$X$13,0)))</f>
        <v xml:space="preserve"> </v>
      </c>
      <c r="I2380" s="15"/>
      <c r="J2380" s="15"/>
    </row>
    <row r="2381" spans="1:10" ht="18" customHeight="1" thickBot="1" x14ac:dyDescent="0.35">
      <c r="A2381" s="15"/>
      <c r="B2381" s="15"/>
      <c r="C2381" s="15"/>
      <c r="D2381" s="15"/>
      <c r="E2381" s="727"/>
      <c r="F2381" s="15"/>
      <c r="G2381" s="15"/>
      <c r="H2381" s="58" t="str">
        <f t="array" ref="H2381">IF(ISERROR(INDEX(גיליון3!$U$14:$X$28,MATCH('דיווח פרטני'!G2381,גיליון3!$T$14:$T$28,0),MATCH('דיווח פרטני'!C2381,גיליון3!$U$13:$X$13,0)))," ",INDEX(גיליון3!$U$14:$X$28,MATCH('דיווח פרטני'!G2381,גיליון3!$T$14:$T$28,0),MATCH('דיווח פרטני'!C2381,גיליון3!$U$13:$X$13,0)))</f>
        <v xml:space="preserve"> </v>
      </c>
      <c r="I2381" s="15"/>
      <c r="J2381" s="15"/>
    </row>
    <row r="2382" spans="1:10" ht="18" customHeight="1" thickBot="1" x14ac:dyDescent="0.35">
      <c r="A2382" s="15"/>
      <c r="B2382" s="15"/>
      <c r="C2382" s="15"/>
      <c r="D2382" s="15"/>
      <c r="E2382" s="727"/>
      <c r="F2382" s="15"/>
      <c r="G2382" s="15"/>
      <c r="H2382" s="58" t="str">
        <f t="array" ref="H2382">IF(ISERROR(INDEX(גיליון3!$U$14:$X$28,MATCH('דיווח פרטני'!G2382,גיליון3!$T$14:$T$28,0),MATCH('דיווח פרטני'!C2382,גיליון3!$U$13:$X$13,0)))," ",INDEX(גיליון3!$U$14:$X$28,MATCH('דיווח פרטני'!G2382,גיליון3!$T$14:$T$28,0),MATCH('דיווח פרטני'!C2382,גיליון3!$U$13:$X$13,0)))</f>
        <v xml:space="preserve"> </v>
      </c>
      <c r="I2382" s="15"/>
      <c r="J2382" s="15"/>
    </row>
    <row r="2383" spans="1:10" ht="18" customHeight="1" thickBot="1" x14ac:dyDescent="0.35">
      <c r="A2383" s="15"/>
      <c r="B2383" s="15"/>
      <c r="C2383" s="15"/>
      <c r="D2383" s="15"/>
      <c r="E2383" s="727"/>
      <c r="F2383" s="15"/>
      <c r="G2383" s="15"/>
      <c r="H2383" s="58" t="str">
        <f t="array" ref="H2383">IF(ISERROR(INDEX(גיליון3!$U$14:$X$28,MATCH('דיווח פרטני'!G2383,גיליון3!$T$14:$T$28,0),MATCH('דיווח פרטני'!C2383,גיליון3!$U$13:$X$13,0)))," ",INDEX(גיליון3!$U$14:$X$28,MATCH('דיווח פרטני'!G2383,גיליון3!$T$14:$T$28,0),MATCH('דיווח פרטני'!C2383,גיליון3!$U$13:$X$13,0)))</f>
        <v xml:space="preserve"> </v>
      </c>
      <c r="I2383" s="15"/>
      <c r="J2383" s="15"/>
    </row>
    <row r="2384" spans="1:10" ht="18" customHeight="1" thickBot="1" x14ac:dyDescent="0.35">
      <c r="A2384" s="15"/>
      <c r="B2384" s="15"/>
      <c r="C2384" s="15"/>
      <c r="D2384" s="15"/>
      <c r="E2384" s="727"/>
      <c r="F2384" s="15"/>
      <c r="G2384" s="15"/>
      <c r="H2384" s="58" t="str">
        <f t="array" ref="H2384">IF(ISERROR(INDEX(גיליון3!$U$14:$X$28,MATCH('דיווח פרטני'!G2384,גיליון3!$T$14:$T$28,0),MATCH('דיווח פרטני'!C2384,גיליון3!$U$13:$X$13,0)))," ",INDEX(גיליון3!$U$14:$X$28,MATCH('דיווח פרטני'!G2384,גיליון3!$T$14:$T$28,0),MATCH('דיווח פרטני'!C2384,גיליון3!$U$13:$X$13,0)))</f>
        <v xml:space="preserve"> </v>
      </c>
      <c r="I2384" s="15"/>
      <c r="J2384" s="15"/>
    </row>
    <row r="2385" spans="1:10" ht="18" customHeight="1" thickBot="1" x14ac:dyDescent="0.35">
      <c r="A2385" s="15"/>
      <c r="B2385" s="15"/>
      <c r="C2385" s="15"/>
      <c r="D2385" s="15"/>
      <c r="E2385" s="727"/>
      <c r="F2385" s="15"/>
      <c r="G2385" s="15"/>
      <c r="H2385" s="58" t="str">
        <f t="array" ref="H2385">IF(ISERROR(INDEX(גיליון3!$U$14:$X$28,MATCH('דיווח פרטני'!G2385,גיליון3!$T$14:$T$28,0),MATCH('דיווח פרטני'!C2385,גיליון3!$U$13:$X$13,0)))," ",INDEX(גיליון3!$U$14:$X$28,MATCH('דיווח פרטני'!G2385,גיליון3!$T$14:$T$28,0),MATCH('דיווח פרטני'!C2385,גיליון3!$U$13:$X$13,0)))</f>
        <v xml:space="preserve"> </v>
      </c>
      <c r="I2385" s="15"/>
      <c r="J2385" s="15"/>
    </row>
    <row r="2386" spans="1:10" ht="18" customHeight="1" thickBot="1" x14ac:dyDescent="0.35">
      <c r="A2386" s="15"/>
      <c r="B2386" s="15"/>
      <c r="C2386" s="15"/>
      <c r="D2386" s="15"/>
      <c r="E2386" s="727"/>
      <c r="F2386" s="15"/>
      <c r="G2386" s="15"/>
      <c r="H2386" s="58" t="str">
        <f t="array" ref="H2386">IF(ISERROR(INDEX(גיליון3!$U$14:$X$28,MATCH('דיווח פרטני'!G2386,גיליון3!$T$14:$T$28,0),MATCH('דיווח פרטני'!C2386,גיליון3!$U$13:$X$13,0)))," ",INDEX(גיליון3!$U$14:$X$28,MATCH('דיווח פרטני'!G2386,גיליון3!$T$14:$T$28,0),MATCH('דיווח פרטני'!C2386,גיליון3!$U$13:$X$13,0)))</f>
        <v xml:space="preserve"> </v>
      </c>
      <c r="I2386" s="15"/>
      <c r="J2386" s="15"/>
    </row>
    <row r="2387" spans="1:10" ht="18" customHeight="1" thickBot="1" x14ac:dyDescent="0.35">
      <c r="A2387" s="15"/>
      <c r="B2387" s="15"/>
      <c r="C2387" s="15"/>
      <c r="D2387" s="15"/>
      <c r="E2387" s="727"/>
      <c r="F2387" s="15"/>
      <c r="G2387" s="15"/>
      <c r="H2387" s="58" t="str">
        <f t="array" ref="H2387">IF(ISERROR(INDEX(גיליון3!$U$14:$X$28,MATCH('דיווח פרטני'!G2387,גיליון3!$T$14:$T$28,0),MATCH('דיווח פרטני'!C2387,גיליון3!$U$13:$X$13,0)))," ",INDEX(גיליון3!$U$14:$X$28,MATCH('דיווח פרטני'!G2387,גיליון3!$T$14:$T$28,0),MATCH('דיווח פרטני'!C2387,גיליון3!$U$13:$X$13,0)))</f>
        <v xml:space="preserve"> </v>
      </c>
      <c r="I2387" s="15"/>
      <c r="J2387" s="15"/>
    </row>
    <row r="2388" spans="1:10" ht="18" customHeight="1" thickBot="1" x14ac:dyDescent="0.35">
      <c r="A2388" s="15"/>
      <c r="B2388" s="15"/>
      <c r="C2388" s="15"/>
      <c r="D2388" s="15"/>
      <c r="E2388" s="727"/>
      <c r="F2388" s="15"/>
      <c r="G2388" s="15"/>
      <c r="H2388" s="58" t="str">
        <f t="array" ref="H2388">IF(ISERROR(INDEX(גיליון3!$U$14:$X$28,MATCH('דיווח פרטני'!G2388,גיליון3!$T$14:$T$28,0),MATCH('דיווח פרטני'!C2388,גיליון3!$U$13:$X$13,0)))," ",INDEX(גיליון3!$U$14:$X$28,MATCH('דיווח פרטני'!G2388,גיליון3!$T$14:$T$28,0),MATCH('דיווח פרטני'!C2388,גיליון3!$U$13:$X$13,0)))</f>
        <v xml:space="preserve"> </v>
      </c>
      <c r="I2388" s="15"/>
      <c r="J2388" s="15"/>
    </row>
    <row r="2389" spans="1:10" ht="18" customHeight="1" thickBot="1" x14ac:dyDescent="0.35">
      <c r="A2389" s="15"/>
      <c r="B2389" s="15"/>
      <c r="C2389" s="15"/>
      <c r="D2389" s="15"/>
      <c r="E2389" s="727"/>
      <c r="F2389" s="15"/>
      <c r="G2389" s="15"/>
      <c r="H2389" s="58" t="str">
        <f t="array" ref="H2389">IF(ISERROR(INDEX(גיליון3!$U$14:$X$28,MATCH('דיווח פרטני'!G2389,גיליון3!$T$14:$T$28,0),MATCH('דיווח פרטני'!C2389,גיליון3!$U$13:$X$13,0)))," ",INDEX(גיליון3!$U$14:$X$28,MATCH('דיווח פרטני'!G2389,גיליון3!$T$14:$T$28,0),MATCH('דיווח פרטני'!C2389,גיליון3!$U$13:$X$13,0)))</f>
        <v xml:space="preserve"> </v>
      </c>
      <c r="I2389" s="15"/>
      <c r="J2389" s="15"/>
    </row>
    <row r="2390" spans="1:10" ht="18" customHeight="1" thickBot="1" x14ac:dyDescent="0.35">
      <c r="A2390" s="15"/>
      <c r="B2390" s="15"/>
      <c r="C2390" s="15"/>
      <c r="D2390" s="15"/>
      <c r="E2390" s="727"/>
      <c r="F2390" s="15"/>
      <c r="G2390" s="15"/>
      <c r="H2390" s="58" t="str">
        <f t="array" ref="H2390">IF(ISERROR(INDEX(גיליון3!$U$14:$X$28,MATCH('דיווח פרטני'!G2390,גיליון3!$T$14:$T$28,0),MATCH('דיווח פרטני'!C2390,גיליון3!$U$13:$X$13,0)))," ",INDEX(גיליון3!$U$14:$X$28,MATCH('דיווח פרטני'!G2390,גיליון3!$T$14:$T$28,0),MATCH('דיווח פרטני'!C2390,גיליון3!$U$13:$X$13,0)))</f>
        <v xml:space="preserve"> </v>
      </c>
      <c r="I2390" s="15"/>
      <c r="J2390" s="15"/>
    </row>
    <row r="2391" spans="1:10" ht="18" customHeight="1" thickBot="1" x14ac:dyDescent="0.35">
      <c r="A2391" s="15"/>
      <c r="B2391" s="15"/>
      <c r="C2391" s="15"/>
      <c r="D2391" s="15"/>
      <c r="E2391" s="727"/>
      <c r="F2391" s="15"/>
      <c r="G2391" s="15"/>
      <c r="H2391" s="58" t="str">
        <f t="array" ref="H2391">IF(ISERROR(INDEX(גיליון3!$U$14:$X$28,MATCH('דיווח פרטני'!G2391,גיליון3!$T$14:$T$28,0),MATCH('דיווח פרטני'!C2391,גיליון3!$U$13:$X$13,0)))," ",INDEX(גיליון3!$U$14:$X$28,MATCH('דיווח פרטני'!G2391,גיליון3!$T$14:$T$28,0),MATCH('דיווח פרטני'!C2391,גיליון3!$U$13:$X$13,0)))</f>
        <v xml:space="preserve"> </v>
      </c>
      <c r="I2391" s="15"/>
      <c r="J2391" s="15"/>
    </row>
    <row r="2392" spans="1:10" ht="18" customHeight="1" thickBot="1" x14ac:dyDescent="0.35">
      <c r="A2392" s="15"/>
      <c r="B2392" s="15"/>
      <c r="C2392" s="15"/>
      <c r="D2392" s="15"/>
      <c r="E2392" s="727"/>
      <c r="F2392" s="15"/>
      <c r="G2392" s="15"/>
      <c r="H2392" s="58" t="str">
        <f t="array" ref="H2392">IF(ISERROR(INDEX(גיליון3!$U$14:$X$28,MATCH('דיווח פרטני'!G2392,גיליון3!$T$14:$T$28,0),MATCH('דיווח פרטני'!C2392,גיליון3!$U$13:$X$13,0)))," ",INDEX(גיליון3!$U$14:$X$28,MATCH('דיווח פרטני'!G2392,גיליון3!$T$14:$T$28,0),MATCH('דיווח פרטני'!C2392,גיליון3!$U$13:$X$13,0)))</f>
        <v xml:space="preserve"> </v>
      </c>
      <c r="I2392" s="15"/>
      <c r="J2392" s="15"/>
    </row>
    <row r="2393" spans="1:10" ht="18" customHeight="1" thickBot="1" x14ac:dyDescent="0.35">
      <c r="A2393" s="15"/>
      <c r="B2393" s="15"/>
      <c r="C2393" s="15"/>
      <c r="D2393" s="15"/>
      <c r="E2393" s="727"/>
      <c r="F2393" s="15"/>
      <c r="G2393" s="15"/>
      <c r="H2393" s="58" t="str">
        <f t="array" ref="H2393">IF(ISERROR(INDEX(גיליון3!$U$14:$X$28,MATCH('דיווח פרטני'!G2393,גיליון3!$T$14:$T$28,0),MATCH('דיווח פרטני'!C2393,גיליון3!$U$13:$X$13,0)))," ",INDEX(גיליון3!$U$14:$X$28,MATCH('דיווח פרטני'!G2393,גיליון3!$T$14:$T$28,0),MATCH('דיווח פרטני'!C2393,גיליון3!$U$13:$X$13,0)))</f>
        <v xml:space="preserve"> </v>
      </c>
      <c r="I2393" s="15"/>
      <c r="J2393" s="15"/>
    </row>
    <row r="2394" spans="1:10" ht="18" customHeight="1" thickBot="1" x14ac:dyDescent="0.35">
      <c r="A2394" s="15"/>
      <c r="B2394" s="15"/>
      <c r="C2394" s="15"/>
      <c r="D2394" s="15"/>
      <c r="E2394" s="727"/>
      <c r="F2394" s="15"/>
      <c r="G2394" s="15"/>
      <c r="H2394" s="58" t="str">
        <f t="array" ref="H2394">IF(ISERROR(INDEX(גיליון3!$U$14:$X$28,MATCH('דיווח פרטני'!G2394,גיליון3!$T$14:$T$28,0),MATCH('דיווח פרטני'!C2394,גיליון3!$U$13:$X$13,0)))," ",INDEX(גיליון3!$U$14:$X$28,MATCH('דיווח פרטני'!G2394,גיליון3!$T$14:$T$28,0),MATCH('דיווח פרטני'!C2394,גיליון3!$U$13:$X$13,0)))</f>
        <v xml:space="preserve"> </v>
      </c>
      <c r="I2394" s="15"/>
      <c r="J2394" s="15"/>
    </row>
    <row r="2395" spans="1:10" ht="18" customHeight="1" thickBot="1" x14ac:dyDescent="0.35">
      <c r="A2395" s="15"/>
      <c r="B2395" s="15"/>
      <c r="C2395" s="15"/>
      <c r="D2395" s="15"/>
      <c r="E2395" s="727"/>
      <c r="F2395" s="15"/>
      <c r="G2395" s="15"/>
      <c r="H2395" s="58" t="str">
        <f t="array" ref="H2395">IF(ISERROR(INDEX(גיליון3!$U$14:$X$28,MATCH('דיווח פרטני'!G2395,גיליון3!$T$14:$T$28,0),MATCH('דיווח פרטני'!C2395,גיליון3!$U$13:$X$13,0)))," ",INDEX(גיליון3!$U$14:$X$28,MATCH('דיווח פרטני'!G2395,גיליון3!$T$14:$T$28,0),MATCH('דיווח פרטני'!C2395,גיליון3!$U$13:$X$13,0)))</f>
        <v xml:space="preserve"> </v>
      </c>
      <c r="I2395" s="15"/>
      <c r="J2395" s="15"/>
    </row>
    <row r="2396" spans="1:10" ht="18" customHeight="1" thickBot="1" x14ac:dyDescent="0.35">
      <c r="A2396" s="15"/>
      <c r="B2396" s="15"/>
      <c r="C2396" s="15"/>
      <c r="D2396" s="15"/>
      <c r="E2396" s="727"/>
      <c r="F2396" s="15"/>
      <c r="G2396" s="15"/>
      <c r="H2396" s="58" t="str">
        <f t="array" ref="H2396">IF(ISERROR(INDEX(גיליון3!$U$14:$X$28,MATCH('דיווח פרטני'!G2396,גיליון3!$T$14:$T$28,0),MATCH('דיווח פרטני'!C2396,גיליון3!$U$13:$X$13,0)))," ",INDEX(גיליון3!$U$14:$X$28,MATCH('דיווח פרטני'!G2396,גיליון3!$T$14:$T$28,0),MATCH('דיווח פרטני'!C2396,גיליון3!$U$13:$X$13,0)))</f>
        <v xml:space="preserve"> </v>
      </c>
      <c r="I2396" s="15"/>
      <c r="J2396" s="15"/>
    </row>
    <row r="2397" spans="1:10" ht="18" customHeight="1" thickBot="1" x14ac:dyDescent="0.35">
      <c r="A2397" s="15"/>
      <c r="B2397" s="15"/>
      <c r="C2397" s="15"/>
      <c r="D2397" s="15"/>
      <c r="E2397" s="727"/>
      <c r="F2397" s="15"/>
      <c r="G2397" s="15"/>
      <c r="H2397" s="58" t="str">
        <f t="array" ref="H2397">IF(ISERROR(INDEX(גיליון3!$U$14:$X$28,MATCH('דיווח פרטני'!G2397,גיליון3!$T$14:$T$28,0),MATCH('דיווח פרטני'!C2397,גיליון3!$U$13:$X$13,0)))," ",INDEX(גיליון3!$U$14:$X$28,MATCH('דיווח פרטני'!G2397,גיליון3!$T$14:$T$28,0),MATCH('דיווח פרטני'!C2397,גיליון3!$U$13:$X$13,0)))</f>
        <v xml:space="preserve"> </v>
      </c>
      <c r="I2397" s="15"/>
      <c r="J2397" s="15"/>
    </row>
    <row r="2398" spans="1:10" ht="18" customHeight="1" thickBot="1" x14ac:dyDescent="0.35">
      <c r="A2398" s="15"/>
      <c r="B2398" s="15"/>
      <c r="C2398" s="15"/>
      <c r="D2398" s="15"/>
      <c r="E2398" s="727"/>
      <c r="F2398" s="15"/>
      <c r="G2398" s="15"/>
      <c r="H2398" s="58" t="str">
        <f t="array" ref="H2398">IF(ISERROR(INDEX(גיליון3!$U$14:$X$28,MATCH('דיווח פרטני'!G2398,גיליון3!$T$14:$T$28,0),MATCH('דיווח פרטני'!C2398,גיליון3!$U$13:$X$13,0)))," ",INDEX(גיליון3!$U$14:$X$28,MATCH('דיווח פרטני'!G2398,גיליון3!$T$14:$T$28,0),MATCH('דיווח פרטני'!C2398,גיליון3!$U$13:$X$13,0)))</f>
        <v xml:space="preserve"> </v>
      </c>
      <c r="I2398" s="15"/>
      <c r="J2398" s="15"/>
    </row>
    <row r="2399" spans="1:10" ht="18" customHeight="1" thickBot="1" x14ac:dyDescent="0.35">
      <c r="A2399" s="15"/>
      <c r="B2399" s="15"/>
      <c r="C2399" s="15"/>
      <c r="D2399" s="15"/>
      <c r="E2399" s="727"/>
      <c r="F2399" s="15"/>
      <c r="G2399" s="15"/>
      <c r="H2399" s="58" t="str">
        <f t="array" ref="H2399">IF(ISERROR(INDEX(גיליון3!$U$14:$X$28,MATCH('דיווח פרטני'!G2399,גיליון3!$T$14:$T$28,0),MATCH('דיווח פרטני'!C2399,גיליון3!$U$13:$X$13,0)))," ",INDEX(גיליון3!$U$14:$X$28,MATCH('דיווח פרטני'!G2399,גיליון3!$T$14:$T$28,0),MATCH('דיווח פרטני'!C2399,גיליון3!$U$13:$X$13,0)))</f>
        <v xml:space="preserve"> </v>
      </c>
      <c r="I2399" s="15"/>
      <c r="J2399" s="15"/>
    </row>
    <row r="2400" spans="1:10" ht="18" customHeight="1" thickBot="1" x14ac:dyDescent="0.35">
      <c r="A2400" s="15"/>
      <c r="B2400" s="15"/>
      <c r="C2400" s="15"/>
      <c r="D2400" s="15"/>
      <c r="E2400" s="727"/>
      <c r="F2400" s="15"/>
      <c r="G2400" s="15"/>
      <c r="H2400" s="58" t="str">
        <f t="array" ref="H2400">IF(ISERROR(INDEX(גיליון3!$U$14:$X$28,MATCH('דיווח פרטני'!G2400,גיליון3!$T$14:$T$28,0),MATCH('דיווח פרטני'!C2400,גיליון3!$U$13:$X$13,0)))," ",INDEX(גיליון3!$U$14:$X$28,MATCH('דיווח פרטני'!G2400,גיליון3!$T$14:$T$28,0),MATCH('דיווח פרטני'!C2400,גיליון3!$U$13:$X$13,0)))</f>
        <v xml:space="preserve"> </v>
      </c>
      <c r="I2400" s="15"/>
      <c r="J2400" s="15"/>
    </row>
    <row r="2401" spans="1:10" ht="18" customHeight="1" thickBot="1" x14ac:dyDescent="0.35">
      <c r="A2401" s="15"/>
      <c r="B2401" s="15"/>
      <c r="C2401" s="15"/>
      <c r="D2401" s="15"/>
      <c r="E2401" s="727"/>
      <c r="F2401" s="15"/>
      <c r="G2401" s="15"/>
      <c r="H2401" s="58" t="str">
        <f t="array" ref="H2401">IF(ISERROR(INDEX(גיליון3!$U$14:$X$28,MATCH('דיווח פרטני'!G2401,גיליון3!$T$14:$T$28,0),MATCH('דיווח פרטני'!C2401,גיליון3!$U$13:$X$13,0)))," ",INDEX(גיליון3!$U$14:$X$28,MATCH('דיווח פרטני'!G2401,גיליון3!$T$14:$T$28,0),MATCH('דיווח פרטני'!C2401,גיליון3!$U$13:$X$13,0)))</f>
        <v xml:space="preserve"> </v>
      </c>
      <c r="I2401" s="15"/>
      <c r="J2401" s="15"/>
    </row>
    <row r="2402" spans="1:10" ht="18" customHeight="1" thickBot="1" x14ac:dyDescent="0.35">
      <c r="A2402" s="15"/>
      <c r="B2402" s="15"/>
      <c r="C2402" s="15"/>
      <c r="D2402" s="15"/>
      <c r="E2402" s="727"/>
      <c r="F2402" s="15"/>
      <c r="G2402" s="15"/>
      <c r="H2402" s="58" t="str">
        <f t="array" ref="H2402">IF(ISERROR(INDEX(גיליון3!$U$14:$X$28,MATCH('דיווח פרטני'!G2402,גיליון3!$T$14:$T$28,0),MATCH('דיווח פרטני'!C2402,גיליון3!$U$13:$X$13,0)))," ",INDEX(גיליון3!$U$14:$X$28,MATCH('דיווח פרטני'!G2402,גיליון3!$T$14:$T$28,0),MATCH('דיווח פרטני'!C2402,גיליון3!$U$13:$X$13,0)))</f>
        <v xml:space="preserve"> </v>
      </c>
      <c r="I2402" s="15"/>
      <c r="J2402" s="15"/>
    </row>
    <row r="2403" spans="1:10" ht="18" customHeight="1" thickBot="1" x14ac:dyDescent="0.35">
      <c r="A2403" s="15"/>
      <c r="B2403" s="15"/>
      <c r="C2403" s="15"/>
      <c r="D2403" s="15"/>
      <c r="E2403" s="727"/>
      <c r="F2403" s="15"/>
      <c r="G2403" s="15"/>
      <c r="H2403" s="58" t="str">
        <f t="array" ref="H2403">IF(ISERROR(INDEX(גיליון3!$U$14:$X$28,MATCH('דיווח פרטני'!G2403,גיליון3!$T$14:$T$28,0),MATCH('דיווח פרטני'!C2403,גיליון3!$U$13:$X$13,0)))," ",INDEX(גיליון3!$U$14:$X$28,MATCH('דיווח פרטני'!G2403,גיליון3!$T$14:$T$28,0),MATCH('דיווח פרטני'!C2403,גיליון3!$U$13:$X$13,0)))</f>
        <v xml:space="preserve"> </v>
      </c>
      <c r="I2403" s="15"/>
      <c r="J2403" s="15"/>
    </row>
    <row r="2404" spans="1:10" ht="18" customHeight="1" thickBot="1" x14ac:dyDescent="0.35">
      <c r="A2404" s="15"/>
      <c r="B2404" s="15"/>
      <c r="C2404" s="15"/>
      <c r="D2404" s="15"/>
      <c r="E2404" s="727"/>
      <c r="F2404" s="15"/>
      <c r="G2404" s="15"/>
      <c r="H2404" s="58" t="str">
        <f t="array" ref="H2404">IF(ISERROR(INDEX(גיליון3!$U$14:$X$28,MATCH('דיווח פרטני'!G2404,גיליון3!$T$14:$T$28,0),MATCH('דיווח פרטני'!C2404,גיליון3!$U$13:$X$13,0)))," ",INDEX(גיליון3!$U$14:$X$28,MATCH('דיווח פרטני'!G2404,גיליון3!$T$14:$T$28,0),MATCH('דיווח פרטני'!C2404,גיליון3!$U$13:$X$13,0)))</f>
        <v xml:space="preserve"> </v>
      </c>
      <c r="I2404" s="15"/>
      <c r="J2404" s="15"/>
    </row>
    <row r="2405" spans="1:10" ht="18" customHeight="1" thickBot="1" x14ac:dyDescent="0.35">
      <c r="A2405" s="15"/>
      <c r="B2405" s="15"/>
      <c r="C2405" s="15"/>
      <c r="D2405" s="15"/>
      <c r="E2405" s="727"/>
      <c r="F2405" s="15"/>
      <c r="G2405" s="15"/>
      <c r="H2405" s="58" t="str">
        <f t="array" ref="H2405">IF(ISERROR(INDEX(גיליון3!$U$14:$X$28,MATCH('דיווח פרטני'!G2405,גיליון3!$T$14:$T$28,0),MATCH('דיווח פרטני'!C2405,גיליון3!$U$13:$X$13,0)))," ",INDEX(גיליון3!$U$14:$X$28,MATCH('דיווח פרטני'!G2405,גיליון3!$T$14:$T$28,0),MATCH('דיווח פרטני'!C2405,גיליון3!$U$13:$X$13,0)))</f>
        <v xml:space="preserve"> </v>
      </c>
      <c r="I2405" s="15"/>
      <c r="J2405" s="15"/>
    </row>
    <row r="2406" spans="1:10" ht="18" customHeight="1" thickBot="1" x14ac:dyDescent="0.35">
      <c r="A2406" s="15"/>
      <c r="B2406" s="15"/>
      <c r="C2406" s="15"/>
      <c r="D2406" s="15"/>
      <c r="E2406" s="727"/>
      <c r="F2406" s="15"/>
      <c r="G2406" s="15"/>
      <c r="H2406" s="58" t="str">
        <f t="array" ref="H2406">IF(ISERROR(INDEX(גיליון3!$U$14:$X$28,MATCH('דיווח פרטני'!G2406,גיליון3!$T$14:$T$28,0),MATCH('דיווח פרטני'!C2406,גיליון3!$U$13:$X$13,0)))," ",INDEX(גיליון3!$U$14:$X$28,MATCH('דיווח פרטני'!G2406,גיליון3!$T$14:$T$28,0),MATCH('דיווח פרטני'!C2406,גיליון3!$U$13:$X$13,0)))</f>
        <v xml:space="preserve"> </v>
      </c>
      <c r="I2406" s="15"/>
      <c r="J2406" s="15"/>
    </row>
    <row r="2407" spans="1:10" ht="18" customHeight="1" thickBot="1" x14ac:dyDescent="0.35">
      <c r="A2407" s="15"/>
      <c r="B2407" s="15"/>
      <c r="C2407" s="15"/>
      <c r="D2407" s="15"/>
      <c r="E2407" s="727"/>
      <c r="F2407" s="15"/>
      <c r="G2407" s="15"/>
      <c r="H2407" s="58" t="str">
        <f t="array" ref="H2407">IF(ISERROR(INDEX(גיליון3!$U$14:$X$28,MATCH('דיווח פרטני'!G2407,גיליון3!$T$14:$T$28,0),MATCH('דיווח פרטני'!C2407,גיליון3!$U$13:$X$13,0)))," ",INDEX(גיליון3!$U$14:$X$28,MATCH('דיווח פרטני'!G2407,גיליון3!$T$14:$T$28,0),MATCH('דיווח פרטני'!C2407,גיליון3!$U$13:$X$13,0)))</f>
        <v xml:space="preserve"> </v>
      </c>
      <c r="I2407" s="15"/>
      <c r="J2407" s="15"/>
    </row>
    <row r="2408" spans="1:10" ht="18" customHeight="1" thickBot="1" x14ac:dyDescent="0.35">
      <c r="A2408" s="15"/>
      <c r="B2408" s="15"/>
      <c r="C2408" s="15"/>
      <c r="D2408" s="15"/>
      <c r="E2408" s="727"/>
      <c r="F2408" s="15"/>
      <c r="G2408" s="15"/>
      <c r="H2408" s="58" t="str">
        <f t="array" ref="H2408">IF(ISERROR(INDEX(גיליון3!$U$14:$X$28,MATCH('דיווח פרטני'!G2408,גיליון3!$T$14:$T$28,0),MATCH('דיווח פרטני'!C2408,גיליון3!$U$13:$X$13,0)))," ",INDEX(גיליון3!$U$14:$X$28,MATCH('דיווח פרטני'!G2408,גיליון3!$T$14:$T$28,0),MATCH('דיווח פרטני'!C2408,גיליון3!$U$13:$X$13,0)))</f>
        <v xml:space="preserve"> </v>
      </c>
      <c r="I2408" s="15"/>
      <c r="J2408" s="15"/>
    </row>
    <row r="2409" spans="1:10" ht="18" customHeight="1" thickBot="1" x14ac:dyDescent="0.35">
      <c r="A2409" s="15"/>
      <c r="B2409" s="15"/>
      <c r="C2409" s="15"/>
      <c r="D2409" s="15"/>
      <c r="E2409" s="727"/>
      <c r="F2409" s="15"/>
      <c r="G2409" s="15"/>
      <c r="H2409" s="58" t="str">
        <f t="array" ref="H2409">IF(ISERROR(INDEX(גיליון3!$U$14:$X$28,MATCH('דיווח פרטני'!G2409,גיליון3!$T$14:$T$28,0),MATCH('דיווח פרטני'!C2409,גיליון3!$U$13:$X$13,0)))," ",INDEX(גיליון3!$U$14:$X$28,MATCH('דיווח פרטני'!G2409,גיליון3!$T$14:$T$28,0),MATCH('דיווח פרטני'!C2409,גיליון3!$U$13:$X$13,0)))</f>
        <v xml:space="preserve"> </v>
      </c>
      <c r="I2409" s="15"/>
      <c r="J2409" s="15"/>
    </row>
    <row r="2410" spans="1:10" ht="18" customHeight="1" thickBot="1" x14ac:dyDescent="0.35">
      <c r="A2410" s="15"/>
      <c r="B2410" s="15"/>
      <c r="C2410" s="15"/>
      <c r="D2410" s="15"/>
      <c r="E2410" s="727"/>
      <c r="F2410" s="15"/>
      <c r="G2410" s="15"/>
      <c r="H2410" s="58" t="str">
        <f t="array" ref="H2410">IF(ISERROR(INDEX(גיליון3!$U$14:$X$28,MATCH('דיווח פרטני'!G2410,גיליון3!$T$14:$T$28,0),MATCH('דיווח פרטני'!C2410,גיליון3!$U$13:$X$13,0)))," ",INDEX(גיליון3!$U$14:$X$28,MATCH('דיווח פרטני'!G2410,גיליון3!$T$14:$T$28,0),MATCH('דיווח פרטני'!C2410,גיליון3!$U$13:$X$13,0)))</f>
        <v xml:space="preserve"> </v>
      </c>
      <c r="I2410" s="15"/>
      <c r="J2410" s="15"/>
    </row>
    <row r="2411" spans="1:10" ht="18" customHeight="1" thickBot="1" x14ac:dyDescent="0.35">
      <c r="A2411" s="15"/>
      <c r="B2411" s="15"/>
      <c r="C2411" s="15"/>
      <c r="D2411" s="15"/>
      <c r="E2411" s="727"/>
      <c r="F2411" s="15"/>
      <c r="G2411" s="15"/>
      <c r="H2411" s="58" t="str">
        <f t="array" ref="H2411">IF(ISERROR(INDEX(גיליון3!$U$14:$X$28,MATCH('דיווח פרטני'!G2411,גיליון3!$T$14:$T$28,0),MATCH('דיווח פרטני'!C2411,גיליון3!$U$13:$X$13,0)))," ",INDEX(גיליון3!$U$14:$X$28,MATCH('דיווח פרטני'!G2411,גיליון3!$T$14:$T$28,0),MATCH('דיווח פרטני'!C2411,גיליון3!$U$13:$X$13,0)))</f>
        <v xml:space="preserve"> </v>
      </c>
      <c r="I2411" s="15"/>
      <c r="J2411" s="15"/>
    </row>
    <row r="2412" spans="1:10" ht="18" customHeight="1" thickBot="1" x14ac:dyDescent="0.35">
      <c r="A2412" s="15"/>
      <c r="B2412" s="15"/>
      <c r="C2412" s="15"/>
      <c r="D2412" s="15"/>
      <c r="E2412" s="727"/>
      <c r="F2412" s="15"/>
      <c r="G2412" s="15"/>
      <c r="H2412" s="58" t="str">
        <f t="array" ref="H2412">IF(ISERROR(INDEX(גיליון3!$U$14:$X$28,MATCH('דיווח פרטני'!G2412,גיליון3!$T$14:$T$28,0),MATCH('דיווח פרטני'!C2412,גיליון3!$U$13:$X$13,0)))," ",INDEX(גיליון3!$U$14:$X$28,MATCH('דיווח פרטני'!G2412,גיליון3!$T$14:$T$28,0),MATCH('דיווח פרטני'!C2412,גיליון3!$U$13:$X$13,0)))</f>
        <v xml:space="preserve"> </v>
      </c>
      <c r="I2412" s="15"/>
      <c r="J2412" s="15"/>
    </row>
    <row r="2413" spans="1:10" ht="18" customHeight="1" thickBot="1" x14ac:dyDescent="0.35">
      <c r="A2413" s="15"/>
      <c r="B2413" s="15"/>
      <c r="C2413" s="15"/>
      <c r="D2413" s="15"/>
      <c r="E2413" s="727"/>
      <c r="F2413" s="15"/>
      <c r="G2413" s="15"/>
      <c r="H2413" s="58" t="str">
        <f t="array" ref="H2413">IF(ISERROR(INDEX(גיליון3!$U$14:$X$28,MATCH('דיווח פרטני'!G2413,גיליון3!$T$14:$T$28,0),MATCH('דיווח פרטני'!C2413,גיליון3!$U$13:$X$13,0)))," ",INDEX(גיליון3!$U$14:$X$28,MATCH('דיווח פרטני'!G2413,גיליון3!$T$14:$T$28,0),MATCH('דיווח פרטני'!C2413,גיליון3!$U$13:$X$13,0)))</f>
        <v xml:space="preserve"> </v>
      </c>
      <c r="I2413" s="15"/>
      <c r="J2413" s="15"/>
    </row>
    <row r="2414" spans="1:10" ht="18" customHeight="1" thickBot="1" x14ac:dyDescent="0.35">
      <c r="A2414" s="15"/>
      <c r="B2414" s="15"/>
      <c r="C2414" s="15"/>
      <c r="D2414" s="15"/>
      <c r="E2414" s="727"/>
      <c r="F2414" s="15"/>
      <c r="G2414" s="15"/>
      <c r="H2414" s="58" t="str">
        <f t="array" ref="H2414">IF(ISERROR(INDEX(גיליון3!$U$14:$X$28,MATCH('דיווח פרטני'!G2414,גיליון3!$T$14:$T$28,0),MATCH('דיווח פרטני'!C2414,גיליון3!$U$13:$X$13,0)))," ",INDEX(גיליון3!$U$14:$X$28,MATCH('דיווח פרטני'!G2414,גיליון3!$T$14:$T$28,0),MATCH('דיווח פרטני'!C2414,גיליון3!$U$13:$X$13,0)))</f>
        <v xml:space="preserve"> </v>
      </c>
      <c r="I2414" s="15"/>
      <c r="J2414" s="15"/>
    </row>
    <row r="2415" spans="1:10" ht="18" customHeight="1" thickBot="1" x14ac:dyDescent="0.35">
      <c r="A2415" s="15"/>
      <c r="B2415" s="15"/>
      <c r="C2415" s="15"/>
      <c r="D2415" s="15"/>
      <c r="E2415" s="727"/>
      <c r="F2415" s="15"/>
      <c r="G2415" s="15"/>
      <c r="H2415" s="58" t="str">
        <f t="array" ref="H2415">IF(ISERROR(INDEX(גיליון3!$U$14:$X$28,MATCH('דיווח פרטני'!G2415,גיליון3!$T$14:$T$28,0),MATCH('דיווח פרטני'!C2415,גיליון3!$U$13:$X$13,0)))," ",INDEX(גיליון3!$U$14:$X$28,MATCH('דיווח פרטני'!G2415,גיליון3!$T$14:$T$28,0),MATCH('דיווח פרטני'!C2415,גיליון3!$U$13:$X$13,0)))</f>
        <v xml:space="preserve"> </v>
      </c>
      <c r="I2415" s="15"/>
      <c r="J2415" s="15"/>
    </row>
    <row r="2416" spans="1:10" ht="18" customHeight="1" thickBot="1" x14ac:dyDescent="0.35">
      <c r="A2416" s="15"/>
      <c r="B2416" s="15"/>
      <c r="C2416" s="15"/>
      <c r="D2416" s="15"/>
      <c r="E2416" s="727"/>
      <c r="F2416" s="15"/>
      <c r="G2416" s="15"/>
      <c r="H2416" s="58" t="str">
        <f t="array" ref="H2416">IF(ISERROR(INDEX(גיליון3!$U$14:$X$28,MATCH('דיווח פרטני'!G2416,גיליון3!$T$14:$T$28,0),MATCH('דיווח פרטני'!C2416,גיליון3!$U$13:$X$13,0)))," ",INDEX(גיליון3!$U$14:$X$28,MATCH('דיווח פרטני'!G2416,גיליון3!$T$14:$T$28,0),MATCH('דיווח פרטני'!C2416,גיליון3!$U$13:$X$13,0)))</f>
        <v xml:space="preserve"> </v>
      </c>
      <c r="I2416" s="15"/>
      <c r="J2416" s="15"/>
    </row>
    <row r="2417" spans="1:10" ht="18" customHeight="1" thickBot="1" x14ac:dyDescent="0.35">
      <c r="A2417" s="15"/>
      <c r="B2417" s="15"/>
      <c r="C2417" s="15"/>
      <c r="D2417" s="15"/>
      <c r="E2417" s="727"/>
      <c r="F2417" s="15"/>
      <c r="G2417" s="15"/>
      <c r="H2417" s="58" t="str">
        <f t="array" ref="H2417">IF(ISERROR(INDEX(גיליון3!$U$14:$X$28,MATCH('דיווח פרטני'!G2417,גיליון3!$T$14:$T$28,0),MATCH('דיווח פרטני'!C2417,גיליון3!$U$13:$X$13,0)))," ",INDEX(גיליון3!$U$14:$X$28,MATCH('דיווח פרטני'!G2417,גיליון3!$T$14:$T$28,0),MATCH('דיווח פרטני'!C2417,גיליון3!$U$13:$X$13,0)))</f>
        <v xml:space="preserve"> </v>
      </c>
      <c r="I2417" s="15"/>
      <c r="J2417" s="15"/>
    </row>
    <row r="2418" spans="1:10" ht="18" customHeight="1" thickBot="1" x14ac:dyDescent="0.35">
      <c r="A2418" s="15"/>
      <c r="B2418" s="15"/>
      <c r="C2418" s="15"/>
      <c r="D2418" s="15"/>
      <c r="E2418" s="727"/>
      <c r="F2418" s="15"/>
      <c r="G2418" s="15"/>
      <c r="H2418" s="58" t="str">
        <f t="array" ref="H2418">IF(ISERROR(INDEX(גיליון3!$U$14:$X$28,MATCH('דיווח פרטני'!G2418,גיליון3!$T$14:$T$28,0),MATCH('דיווח פרטני'!C2418,גיליון3!$U$13:$X$13,0)))," ",INDEX(גיליון3!$U$14:$X$28,MATCH('דיווח פרטני'!G2418,גיליון3!$T$14:$T$28,0),MATCH('דיווח פרטני'!C2418,גיליון3!$U$13:$X$13,0)))</f>
        <v xml:space="preserve"> </v>
      </c>
      <c r="I2418" s="15"/>
      <c r="J2418" s="15"/>
    </row>
    <row r="2419" spans="1:10" ht="18" customHeight="1" thickBot="1" x14ac:dyDescent="0.35">
      <c r="A2419" s="15"/>
      <c r="B2419" s="15"/>
      <c r="C2419" s="15"/>
      <c r="D2419" s="15"/>
      <c r="E2419" s="727"/>
      <c r="F2419" s="15"/>
      <c r="G2419" s="15"/>
      <c r="H2419" s="58" t="str">
        <f t="array" ref="H2419">IF(ISERROR(INDEX(גיליון3!$U$14:$X$28,MATCH('דיווח פרטני'!G2419,גיליון3!$T$14:$T$28,0),MATCH('דיווח פרטני'!C2419,גיליון3!$U$13:$X$13,0)))," ",INDEX(גיליון3!$U$14:$X$28,MATCH('דיווח פרטני'!G2419,גיליון3!$T$14:$T$28,0),MATCH('דיווח פרטני'!C2419,גיליון3!$U$13:$X$13,0)))</f>
        <v xml:space="preserve"> </v>
      </c>
      <c r="I2419" s="15"/>
      <c r="J2419" s="15"/>
    </row>
    <row r="2420" spans="1:10" ht="18" customHeight="1" thickBot="1" x14ac:dyDescent="0.35">
      <c r="A2420" s="15"/>
      <c r="B2420" s="15"/>
      <c r="C2420" s="15"/>
      <c r="D2420" s="15"/>
      <c r="E2420" s="727"/>
      <c r="F2420" s="15"/>
      <c r="G2420" s="15"/>
      <c r="H2420" s="58" t="str">
        <f t="array" ref="H2420">IF(ISERROR(INDEX(גיליון3!$U$14:$X$28,MATCH('דיווח פרטני'!G2420,גיליון3!$T$14:$T$28,0),MATCH('דיווח פרטני'!C2420,גיליון3!$U$13:$X$13,0)))," ",INDEX(גיליון3!$U$14:$X$28,MATCH('דיווח פרטני'!G2420,גיליון3!$T$14:$T$28,0),MATCH('דיווח פרטני'!C2420,גיליון3!$U$13:$X$13,0)))</f>
        <v xml:space="preserve"> </v>
      </c>
      <c r="I2420" s="15"/>
      <c r="J2420" s="15"/>
    </row>
    <row r="2421" spans="1:10" ht="18" customHeight="1" thickBot="1" x14ac:dyDescent="0.35">
      <c r="A2421" s="15"/>
      <c r="B2421" s="15"/>
      <c r="C2421" s="15"/>
      <c r="D2421" s="15"/>
      <c r="E2421" s="727"/>
      <c r="F2421" s="15"/>
      <c r="G2421" s="15"/>
      <c r="H2421" s="58" t="str">
        <f t="array" ref="H2421">IF(ISERROR(INDEX(גיליון3!$U$14:$X$28,MATCH('דיווח פרטני'!G2421,גיליון3!$T$14:$T$28,0),MATCH('דיווח פרטני'!C2421,גיליון3!$U$13:$X$13,0)))," ",INDEX(גיליון3!$U$14:$X$28,MATCH('דיווח פרטני'!G2421,גיליון3!$T$14:$T$28,0),MATCH('דיווח פרטני'!C2421,גיליון3!$U$13:$X$13,0)))</f>
        <v xml:space="preserve"> </v>
      </c>
      <c r="I2421" s="15"/>
      <c r="J2421" s="15"/>
    </row>
    <row r="2422" spans="1:10" ht="18" customHeight="1" thickBot="1" x14ac:dyDescent="0.35">
      <c r="A2422" s="15"/>
      <c r="B2422" s="15"/>
      <c r="C2422" s="15"/>
      <c r="D2422" s="15"/>
      <c r="E2422" s="727"/>
      <c r="F2422" s="15"/>
      <c r="G2422" s="15"/>
      <c r="H2422" s="58" t="str">
        <f t="array" ref="H2422">IF(ISERROR(INDEX(גיליון3!$U$14:$X$28,MATCH('דיווח פרטני'!G2422,גיליון3!$T$14:$T$28,0),MATCH('דיווח פרטני'!C2422,גיליון3!$U$13:$X$13,0)))," ",INDEX(גיליון3!$U$14:$X$28,MATCH('דיווח פרטני'!G2422,גיליון3!$T$14:$T$28,0),MATCH('דיווח פרטני'!C2422,גיליון3!$U$13:$X$13,0)))</f>
        <v xml:space="preserve"> </v>
      </c>
      <c r="I2422" s="15"/>
      <c r="J2422" s="15"/>
    </row>
    <row r="2423" spans="1:10" ht="18" customHeight="1" thickBot="1" x14ac:dyDescent="0.35">
      <c r="A2423" s="15"/>
      <c r="B2423" s="15"/>
      <c r="C2423" s="15"/>
      <c r="D2423" s="15"/>
      <c r="E2423" s="727"/>
      <c r="F2423" s="15"/>
      <c r="G2423" s="15"/>
      <c r="H2423" s="58" t="str">
        <f t="array" ref="H2423">IF(ISERROR(INDEX(גיליון3!$U$14:$X$28,MATCH('דיווח פרטני'!G2423,גיליון3!$T$14:$T$28,0),MATCH('דיווח פרטני'!C2423,גיליון3!$U$13:$X$13,0)))," ",INDEX(גיליון3!$U$14:$X$28,MATCH('דיווח פרטני'!G2423,גיליון3!$T$14:$T$28,0),MATCH('דיווח פרטני'!C2423,גיליון3!$U$13:$X$13,0)))</f>
        <v xml:space="preserve"> </v>
      </c>
      <c r="I2423" s="15"/>
      <c r="J2423" s="15"/>
    </row>
    <row r="2424" spans="1:10" ht="18" customHeight="1" thickBot="1" x14ac:dyDescent="0.35">
      <c r="A2424" s="15"/>
      <c r="B2424" s="15"/>
      <c r="C2424" s="15"/>
      <c r="D2424" s="15"/>
      <c r="E2424" s="727"/>
      <c r="F2424" s="15"/>
      <c r="G2424" s="15"/>
      <c r="H2424" s="58" t="str">
        <f t="array" ref="H2424">IF(ISERROR(INDEX(גיליון3!$U$14:$X$28,MATCH('דיווח פרטני'!G2424,גיליון3!$T$14:$T$28,0),MATCH('דיווח פרטני'!C2424,גיליון3!$U$13:$X$13,0)))," ",INDEX(גיליון3!$U$14:$X$28,MATCH('דיווח פרטני'!G2424,גיליון3!$T$14:$T$28,0),MATCH('דיווח פרטני'!C2424,גיליון3!$U$13:$X$13,0)))</f>
        <v xml:space="preserve"> </v>
      </c>
      <c r="I2424" s="15"/>
      <c r="J2424" s="15"/>
    </row>
    <row r="2425" spans="1:10" ht="18" customHeight="1" thickBot="1" x14ac:dyDescent="0.35">
      <c r="A2425" s="15"/>
      <c r="B2425" s="15"/>
      <c r="C2425" s="15"/>
      <c r="D2425" s="15"/>
      <c r="E2425" s="727"/>
      <c r="F2425" s="15"/>
      <c r="G2425" s="15"/>
      <c r="H2425" s="58" t="str">
        <f t="array" ref="H2425">IF(ISERROR(INDEX(גיליון3!$U$14:$X$28,MATCH('דיווח פרטני'!G2425,גיליון3!$T$14:$T$28,0),MATCH('דיווח פרטני'!C2425,גיליון3!$U$13:$X$13,0)))," ",INDEX(גיליון3!$U$14:$X$28,MATCH('דיווח פרטני'!G2425,גיליון3!$T$14:$T$28,0),MATCH('דיווח פרטני'!C2425,גיליון3!$U$13:$X$13,0)))</f>
        <v xml:space="preserve"> </v>
      </c>
      <c r="I2425" s="15"/>
      <c r="J2425" s="15"/>
    </row>
    <row r="2426" spans="1:10" ht="18" customHeight="1" thickBot="1" x14ac:dyDescent="0.35">
      <c r="A2426" s="15"/>
      <c r="B2426" s="15"/>
      <c r="C2426" s="15"/>
      <c r="D2426" s="15"/>
      <c r="E2426" s="727"/>
      <c r="F2426" s="15"/>
      <c r="G2426" s="15"/>
      <c r="H2426" s="58" t="str">
        <f t="array" ref="H2426">IF(ISERROR(INDEX(גיליון3!$U$14:$X$28,MATCH('דיווח פרטני'!G2426,גיליון3!$T$14:$T$28,0),MATCH('דיווח פרטני'!C2426,גיליון3!$U$13:$X$13,0)))," ",INDEX(גיליון3!$U$14:$X$28,MATCH('דיווח פרטני'!G2426,גיליון3!$T$14:$T$28,0),MATCH('דיווח פרטני'!C2426,גיליון3!$U$13:$X$13,0)))</f>
        <v xml:space="preserve"> </v>
      </c>
      <c r="I2426" s="15"/>
      <c r="J2426" s="15"/>
    </row>
    <row r="2427" spans="1:10" ht="18" customHeight="1" thickBot="1" x14ac:dyDescent="0.35">
      <c r="A2427" s="15"/>
      <c r="B2427" s="15"/>
      <c r="C2427" s="15"/>
      <c r="D2427" s="15"/>
      <c r="E2427" s="727"/>
      <c r="F2427" s="15"/>
      <c r="G2427" s="15"/>
      <c r="H2427" s="58" t="str">
        <f t="array" ref="H2427">IF(ISERROR(INDEX(גיליון3!$U$14:$X$28,MATCH('דיווח פרטני'!G2427,גיליון3!$T$14:$T$28,0),MATCH('דיווח פרטני'!C2427,גיליון3!$U$13:$X$13,0)))," ",INDEX(גיליון3!$U$14:$X$28,MATCH('דיווח פרטני'!G2427,גיליון3!$T$14:$T$28,0),MATCH('דיווח פרטני'!C2427,גיליון3!$U$13:$X$13,0)))</f>
        <v xml:space="preserve"> </v>
      </c>
      <c r="I2427" s="15"/>
      <c r="J2427" s="15"/>
    </row>
    <row r="2428" spans="1:10" ht="18" customHeight="1" thickBot="1" x14ac:dyDescent="0.35">
      <c r="A2428" s="15"/>
      <c r="B2428" s="15"/>
      <c r="C2428" s="15"/>
      <c r="D2428" s="15"/>
      <c r="E2428" s="727"/>
      <c r="F2428" s="15"/>
      <c r="G2428" s="15"/>
      <c r="H2428" s="58" t="str">
        <f t="array" ref="H2428">IF(ISERROR(INDEX(גיליון3!$U$14:$X$28,MATCH('דיווח פרטני'!G2428,גיליון3!$T$14:$T$28,0),MATCH('דיווח פרטני'!C2428,גיליון3!$U$13:$X$13,0)))," ",INDEX(גיליון3!$U$14:$X$28,MATCH('דיווח פרטני'!G2428,גיליון3!$T$14:$T$28,0),MATCH('דיווח פרטני'!C2428,גיליון3!$U$13:$X$13,0)))</f>
        <v xml:space="preserve"> </v>
      </c>
      <c r="I2428" s="15"/>
      <c r="J2428" s="15"/>
    </row>
    <row r="2429" spans="1:10" ht="18" customHeight="1" thickBot="1" x14ac:dyDescent="0.35">
      <c r="A2429" s="15"/>
      <c r="B2429" s="15"/>
      <c r="C2429" s="15"/>
      <c r="D2429" s="15"/>
      <c r="E2429" s="727"/>
      <c r="F2429" s="15"/>
      <c r="G2429" s="15"/>
      <c r="H2429" s="58" t="str">
        <f t="array" ref="H2429">IF(ISERROR(INDEX(גיליון3!$U$14:$X$28,MATCH('דיווח פרטני'!G2429,גיליון3!$T$14:$T$28,0),MATCH('דיווח פרטני'!C2429,גיליון3!$U$13:$X$13,0)))," ",INDEX(גיליון3!$U$14:$X$28,MATCH('דיווח פרטני'!G2429,גיליון3!$T$14:$T$28,0),MATCH('דיווח פרטני'!C2429,גיליון3!$U$13:$X$13,0)))</f>
        <v xml:space="preserve"> </v>
      </c>
      <c r="I2429" s="15"/>
      <c r="J2429" s="15"/>
    </row>
    <row r="2430" spans="1:10" ht="18" customHeight="1" thickBot="1" x14ac:dyDescent="0.35">
      <c r="A2430" s="15"/>
      <c r="B2430" s="15"/>
      <c r="C2430" s="15"/>
      <c r="D2430" s="15"/>
      <c r="E2430" s="727"/>
      <c r="F2430" s="15"/>
      <c r="G2430" s="15"/>
      <c r="H2430" s="58" t="str">
        <f t="array" ref="H2430">IF(ISERROR(INDEX(גיליון3!$U$14:$X$28,MATCH('דיווח פרטני'!G2430,גיליון3!$T$14:$T$28,0),MATCH('דיווח פרטני'!C2430,גיליון3!$U$13:$X$13,0)))," ",INDEX(גיליון3!$U$14:$X$28,MATCH('דיווח פרטני'!G2430,גיליון3!$T$14:$T$28,0),MATCH('דיווח פרטני'!C2430,גיליון3!$U$13:$X$13,0)))</f>
        <v xml:space="preserve"> </v>
      </c>
      <c r="I2430" s="15"/>
      <c r="J2430" s="15"/>
    </row>
    <row r="2431" spans="1:10" ht="18" customHeight="1" thickBot="1" x14ac:dyDescent="0.35">
      <c r="A2431" s="15"/>
      <c r="B2431" s="15"/>
      <c r="C2431" s="15"/>
      <c r="D2431" s="15"/>
      <c r="E2431" s="727"/>
      <c r="F2431" s="15"/>
      <c r="G2431" s="15"/>
      <c r="H2431" s="58" t="str">
        <f t="array" ref="H2431">IF(ISERROR(INDEX(גיליון3!$U$14:$X$28,MATCH('דיווח פרטני'!G2431,גיליון3!$T$14:$T$28,0),MATCH('דיווח פרטני'!C2431,גיליון3!$U$13:$X$13,0)))," ",INDEX(גיליון3!$U$14:$X$28,MATCH('דיווח פרטני'!G2431,גיליון3!$T$14:$T$28,0),MATCH('דיווח פרטני'!C2431,גיליון3!$U$13:$X$13,0)))</f>
        <v xml:space="preserve"> </v>
      </c>
      <c r="I2431" s="15"/>
      <c r="J2431" s="15"/>
    </row>
    <row r="2432" spans="1:10" ht="18" customHeight="1" thickBot="1" x14ac:dyDescent="0.35">
      <c r="A2432" s="15"/>
      <c r="B2432" s="15"/>
      <c r="C2432" s="15"/>
      <c r="D2432" s="15"/>
      <c r="E2432" s="727"/>
      <c r="F2432" s="15"/>
      <c r="G2432" s="15"/>
      <c r="H2432" s="58" t="str">
        <f t="array" ref="H2432">IF(ISERROR(INDEX(גיליון3!$U$14:$X$28,MATCH('דיווח פרטני'!G2432,גיליון3!$T$14:$T$28,0),MATCH('דיווח פרטני'!C2432,גיליון3!$U$13:$X$13,0)))," ",INDEX(גיליון3!$U$14:$X$28,MATCH('דיווח פרטני'!G2432,גיליון3!$T$14:$T$28,0),MATCH('דיווח פרטני'!C2432,גיליון3!$U$13:$X$13,0)))</f>
        <v xml:space="preserve"> </v>
      </c>
      <c r="I2432" s="15"/>
      <c r="J2432" s="15"/>
    </row>
    <row r="2433" spans="1:10" ht="18" customHeight="1" thickBot="1" x14ac:dyDescent="0.35">
      <c r="A2433" s="15"/>
      <c r="B2433" s="15"/>
      <c r="C2433" s="15"/>
      <c r="D2433" s="15"/>
      <c r="E2433" s="727"/>
      <c r="F2433" s="15"/>
      <c r="G2433" s="15"/>
      <c r="H2433" s="58" t="str">
        <f t="array" ref="H2433">IF(ISERROR(INDEX(גיליון3!$U$14:$X$28,MATCH('דיווח פרטני'!G2433,גיליון3!$T$14:$T$28,0),MATCH('דיווח פרטני'!C2433,גיליון3!$U$13:$X$13,0)))," ",INDEX(גיליון3!$U$14:$X$28,MATCH('דיווח פרטני'!G2433,גיליון3!$T$14:$T$28,0),MATCH('דיווח פרטני'!C2433,גיליון3!$U$13:$X$13,0)))</f>
        <v xml:space="preserve"> </v>
      </c>
      <c r="I2433" s="15"/>
      <c r="J2433" s="15"/>
    </row>
    <row r="2434" spans="1:10" ht="18" customHeight="1" thickBot="1" x14ac:dyDescent="0.35">
      <c r="A2434" s="15"/>
      <c r="B2434" s="15"/>
      <c r="C2434" s="15"/>
      <c r="D2434" s="15"/>
      <c r="E2434" s="727"/>
      <c r="F2434" s="15"/>
      <c r="G2434" s="15"/>
      <c r="H2434" s="58" t="str">
        <f t="array" ref="H2434">IF(ISERROR(INDEX(גיליון3!$U$14:$X$28,MATCH('דיווח פרטני'!G2434,גיליון3!$T$14:$T$28,0),MATCH('דיווח פרטני'!C2434,גיליון3!$U$13:$X$13,0)))," ",INDEX(גיליון3!$U$14:$X$28,MATCH('דיווח פרטני'!G2434,גיליון3!$T$14:$T$28,0),MATCH('דיווח פרטני'!C2434,גיליון3!$U$13:$X$13,0)))</f>
        <v xml:space="preserve"> </v>
      </c>
      <c r="I2434" s="15"/>
      <c r="J2434" s="15"/>
    </row>
    <row r="2435" spans="1:10" ht="18" customHeight="1" thickBot="1" x14ac:dyDescent="0.35">
      <c r="A2435" s="15"/>
      <c r="B2435" s="15"/>
      <c r="C2435" s="15"/>
      <c r="D2435" s="15"/>
      <c r="E2435" s="727"/>
      <c r="F2435" s="15"/>
      <c r="G2435" s="15"/>
      <c r="H2435" s="58" t="str">
        <f t="array" ref="H2435">IF(ISERROR(INDEX(גיליון3!$U$14:$X$28,MATCH('דיווח פרטני'!G2435,גיליון3!$T$14:$T$28,0),MATCH('דיווח פרטני'!C2435,גיליון3!$U$13:$X$13,0)))," ",INDEX(גיליון3!$U$14:$X$28,MATCH('דיווח פרטני'!G2435,גיליון3!$T$14:$T$28,0),MATCH('דיווח פרטני'!C2435,גיליון3!$U$13:$X$13,0)))</f>
        <v xml:space="preserve"> </v>
      </c>
      <c r="I2435" s="15"/>
      <c r="J2435" s="15"/>
    </row>
    <row r="2436" spans="1:10" ht="18" customHeight="1" thickBot="1" x14ac:dyDescent="0.35">
      <c r="A2436" s="15"/>
      <c r="B2436" s="15"/>
      <c r="C2436" s="15"/>
      <c r="D2436" s="15"/>
      <c r="E2436" s="727"/>
      <c r="F2436" s="15"/>
      <c r="G2436" s="15"/>
      <c r="H2436" s="59" t="str">
        <f t="array" ref="H2436">IF(ISERROR(INDEX(גיליון3!$U$14:$X$28,MATCH('דיווח פרטני'!G2436,גיליון3!$T$14:$T$28,0),MATCH('דיווח פרטני'!C2436,גיליון3!$U$13:$X$13,0)))," ",INDEX(גיליון3!$U$14:$X$28,MATCH('דיווח פרטני'!G2436,גיליון3!$T$14:$T$28,0),MATCH('דיווח פרטני'!C2436,גיליון3!$U$13:$X$13,0)))</f>
        <v xml:space="preserve"> </v>
      </c>
      <c r="I2436" s="15"/>
      <c r="J2436" s="15"/>
    </row>
    <row r="2437" spans="1:10" ht="18" customHeight="1" thickBot="1" x14ac:dyDescent="0.35">
      <c r="A2437" s="15"/>
      <c r="B2437" s="15"/>
      <c r="C2437" s="15"/>
      <c r="D2437" s="15"/>
      <c r="E2437" s="727"/>
      <c r="F2437" s="15"/>
      <c r="G2437" s="15"/>
      <c r="H2437" s="59" t="str">
        <f t="array" ref="H2437">IF(ISERROR(INDEX(גיליון3!$U$14:$X$28,MATCH('דיווח פרטני'!G2437,גיליון3!$T$14:$T$28,0),MATCH('דיווח פרטני'!C2437,גיליון3!$U$13:$X$13,0)))," ",INDEX(גיליון3!$U$14:$X$28,MATCH('דיווח פרטני'!G2437,גיליון3!$T$14:$T$28,0),MATCH('דיווח פרטני'!C2437,גיליון3!$U$13:$X$13,0)))</f>
        <v xml:space="preserve"> </v>
      </c>
      <c r="I2437" s="15"/>
      <c r="J2437" s="15"/>
    </row>
    <row r="2438" spans="1:10" ht="18" customHeight="1" thickBot="1" x14ac:dyDescent="0.35">
      <c r="A2438" s="15"/>
      <c r="B2438" s="15"/>
      <c r="C2438" s="15"/>
      <c r="D2438" s="15"/>
      <c r="E2438" s="727"/>
      <c r="F2438" s="15"/>
      <c r="G2438" s="15"/>
      <c r="H2438" s="59" t="str">
        <f t="array" ref="H2438">IF(ISERROR(INDEX(גיליון3!$U$14:$X$28,MATCH('דיווח פרטני'!G2438,גיליון3!$T$14:$T$28,0),MATCH('דיווח פרטני'!C2438,גיליון3!$U$13:$X$13,0)))," ",INDEX(גיליון3!$U$14:$X$28,MATCH('דיווח פרטני'!G2438,גיליון3!$T$14:$T$28,0),MATCH('דיווח פרטני'!C2438,גיליון3!$U$13:$X$13,0)))</f>
        <v xml:space="preserve"> </v>
      </c>
      <c r="I2438" s="15"/>
      <c r="J2438" s="15"/>
    </row>
    <row r="2439" spans="1:10" ht="18" customHeight="1" thickBot="1" x14ac:dyDescent="0.35">
      <c r="A2439" s="15"/>
      <c r="B2439" s="15"/>
      <c r="C2439" s="15"/>
      <c r="D2439" s="15"/>
      <c r="E2439" s="727"/>
      <c r="F2439" s="15"/>
      <c r="G2439" s="15"/>
      <c r="H2439" s="59" t="str">
        <f t="array" ref="H2439">IF(ISERROR(INDEX(גיליון3!$U$14:$X$28,MATCH('דיווח פרטני'!G2439,גיליון3!$T$14:$T$28,0),MATCH('דיווח פרטני'!C2439,גיליון3!$U$13:$X$13,0)))," ",INDEX(גיליון3!$U$14:$X$28,MATCH('דיווח פרטני'!G2439,גיליון3!$T$14:$T$28,0),MATCH('דיווח פרטני'!C2439,גיליון3!$U$13:$X$13,0)))</f>
        <v xml:space="preserve"> </v>
      </c>
      <c r="I2439" s="15"/>
      <c r="J2439" s="15"/>
    </row>
    <row r="2440" spans="1:10" ht="18" customHeight="1" thickBot="1" x14ac:dyDescent="0.35">
      <c r="A2440" s="15"/>
      <c r="B2440" s="15"/>
      <c r="C2440" s="15"/>
      <c r="D2440" s="15"/>
      <c r="E2440" s="727"/>
      <c r="F2440" s="15"/>
      <c r="G2440" s="15"/>
      <c r="H2440" s="59" t="str">
        <f t="array" ref="H2440">IF(ISERROR(INDEX(גיליון3!$U$14:$X$28,MATCH('דיווח פרטני'!G2440,גיליון3!$T$14:$T$28,0),MATCH('דיווח פרטני'!C2440,גיליון3!$U$13:$X$13,0)))," ",INDEX(גיליון3!$U$14:$X$28,MATCH('דיווח פרטני'!G2440,גיליון3!$T$14:$T$28,0),MATCH('דיווח פרטני'!C2440,גיליון3!$U$13:$X$13,0)))</f>
        <v xml:space="preserve"> </v>
      </c>
      <c r="I2440" s="15"/>
      <c r="J2440" s="15"/>
    </row>
    <row r="2441" spans="1:10" ht="18" customHeight="1" thickBot="1" x14ac:dyDescent="0.35">
      <c r="A2441" s="15"/>
      <c r="B2441" s="15"/>
      <c r="C2441" s="15"/>
      <c r="D2441" s="15"/>
      <c r="E2441" s="727"/>
      <c r="F2441" s="15"/>
      <c r="G2441" s="15"/>
      <c r="H2441" s="59" t="str">
        <f t="array" ref="H2441">IF(ISERROR(INDEX(גיליון3!$U$14:$X$28,MATCH('דיווח פרטני'!G2441,גיליון3!$T$14:$T$28,0),MATCH('דיווח פרטני'!C2441,גיליון3!$U$13:$X$13,0)))," ",INDEX(גיליון3!$U$14:$X$28,MATCH('דיווח פרטני'!G2441,גיליון3!$T$14:$T$28,0),MATCH('דיווח פרטני'!C2441,גיליון3!$U$13:$X$13,0)))</f>
        <v xml:space="preserve"> </v>
      </c>
      <c r="I2441" s="15"/>
      <c r="J2441" s="15"/>
    </row>
    <row r="2442" spans="1:10" ht="18" customHeight="1" thickBot="1" x14ac:dyDescent="0.35">
      <c r="A2442" s="15"/>
      <c r="B2442" s="15"/>
      <c r="C2442" s="15"/>
      <c r="D2442" s="15"/>
      <c r="E2442" s="727"/>
      <c r="F2442" s="15"/>
      <c r="G2442" s="15"/>
      <c r="H2442" s="59" t="str">
        <f t="array" ref="H2442">IF(ISERROR(INDEX(גיליון3!$U$14:$X$28,MATCH('דיווח פרטני'!G2442,גיליון3!$T$14:$T$28,0),MATCH('דיווח פרטני'!C2442,גיליון3!$U$13:$X$13,0)))," ",INDEX(גיליון3!$U$14:$X$28,MATCH('דיווח פרטני'!G2442,גיליון3!$T$14:$T$28,0),MATCH('דיווח פרטני'!C2442,גיליון3!$U$13:$X$13,0)))</f>
        <v xml:space="preserve"> </v>
      </c>
      <c r="I2442" s="15"/>
      <c r="J2442" s="15"/>
    </row>
    <row r="2443" spans="1:10" ht="18" customHeight="1" thickBot="1" x14ac:dyDescent="0.35">
      <c r="A2443" s="15"/>
      <c r="B2443" s="15"/>
      <c r="C2443" s="15"/>
      <c r="D2443" s="15"/>
      <c r="E2443" s="727"/>
      <c r="F2443" s="15"/>
      <c r="G2443" s="15"/>
      <c r="H2443" s="59" t="str">
        <f t="array" ref="H2443">IF(ISERROR(INDEX(גיליון3!$U$14:$X$28,MATCH('דיווח פרטני'!G2443,גיליון3!$T$14:$T$28,0),MATCH('דיווח פרטני'!C2443,גיליון3!$U$13:$X$13,0)))," ",INDEX(גיליון3!$U$14:$X$28,MATCH('דיווח פרטני'!G2443,גיליון3!$T$14:$T$28,0),MATCH('דיווח פרטני'!C2443,גיליון3!$U$13:$X$13,0)))</f>
        <v xml:space="preserve"> </v>
      </c>
      <c r="I2443" s="15"/>
      <c r="J2443" s="15"/>
    </row>
    <row r="2444" spans="1:10" ht="18" customHeight="1" thickBot="1" x14ac:dyDescent="0.35">
      <c r="A2444" s="15"/>
      <c r="B2444" s="15"/>
      <c r="C2444" s="15"/>
      <c r="D2444" s="15"/>
      <c r="E2444" s="727"/>
      <c r="F2444" s="15"/>
      <c r="G2444" s="15"/>
      <c r="H2444" s="59" t="str">
        <f t="array" ref="H2444">IF(ISERROR(INDEX(גיליון3!$U$14:$X$28,MATCH('דיווח פרטני'!G2444,גיליון3!$T$14:$T$28,0),MATCH('דיווח פרטני'!C2444,גיליון3!$U$13:$X$13,0)))," ",INDEX(גיליון3!$U$14:$X$28,MATCH('דיווח פרטני'!G2444,גיליון3!$T$14:$T$28,0),MATCH('דיווח פרטני'!C2444,גיליון3!$U$13:$X$13,0)))</f>
        <v xml:space="preserve"> </v>
      </c>
      <c r="I2444" s="15"/>
      <c r="J2444" s="15"/>
    </row>
    <row r="2445" spans="1:10" ht="18" customHeight="1" thickBot="1" x14ac:dyDescent="0.35">
      <c r="A2445" s="15"/>
      <c r="B2445" s="15"/>
      <c r="C2445" s="15"/>
      <c r="D2445" s="15"/>
      <c r="E2445" s="727"/>
      <c r="F2445" s="15"/>
      <c r="G2445" s="15"/>
      <c r="H2445" s="59" t="str">
        <f t="array" ref="H2445">IF(ISERROR(INDEX(גיליון3!$U$14:$X$28,MATCH('דיווח פרטני'!G2445,גיליון3!$T$14:$T$28,0),MATCH('דיווח פרטני'!C2445,גיליון3!$U$13:$X$13,0)))," ",INDEX(גיליון3!$U$14:$X$28,MATCH('דיווח פרטני'!G2445,גיליון3!$T$14:$T$28,0),MATCH('דיווח פרטני'!C2445,גיליון3!$U$13:$X$13,0)))</f>
        <v xml:space="preserve"> </v>
      </c>
      <c r="I2445" s="15"/>
      <c r="J2445" s="15"/>
    </row>
    <row r="2446" spans="1:10" ht="18" customHeight="1" thickBot="1" x14ac:dyDescent="0.35">
      <c r="A2446" s="15"/>
      <c r="B2446" s="15"/>
      <c r="C2446" s="15"/>
      <c r="D2446" s="15"/>
      <c r="E2446" s="727"/>
      <c r="F2446" s="15"/>
      <c r="G2446" s="15"/>
      <c r="H2446" s="59" t="str">
        <f t="array" ref="H2446">IF(ISERROR(INDEX(גיליון3!$U$14:$X$28,MATCH('דיווח פרטני'!G2446,גיליון3!$T$14:$T$28,0),MATCH('דיווח פרטני'!C2446,גיליון3!$U$13:$X$13,0)))," ",INDEX(גיליון3!$U$14:$X$28,MATCH('דיווח פרטני'!G2446,גיליון3!$T$14:$T$28,0),MATCH('דיווח פרטני'!C2446,גיליון3!$U$13:$X$13,0)))</f>
        <v xml:space="preserve"> </v>
      </c>
      <c r="I2446" s="15"/>
      <c r="J2446" s="15"/>
    </row>
    <row r="2447" spans="1:10" ht="18" customHeight="1" thickBot="1" x14ac:dyDescent="0.35">
      <c r="A2447" s="15"/>
      <c r="B2447" s="15"/>
      <c r="C2447" s="15"/>
      <c r="D2447" s="15"/>
      <c r="E2447" s="727"/>
      <c r="F2447" s="15"/>
      <c r="G2447" s="15"/>
      <c r="H2447" s="59" t="str">
        <f t="array" ref="H2447">IF(ISERROR(INDEX(גיליון3!$U$14:$X$28,MATCH('דיווח פרטני'!G2447,גיליון3!$T$14:$T$28,0),MATCH('דיווח פרטני'!C2447,גיליון3!$U$13:$X$13,0)))," ",INDEX(גיליון3!$U$14:$X$28,MATCH('דיווח פרטני'!G2447,גיליון3!$T$14:$T$28,0),MATCH('דיווח פרטני'!C2447,גיליון3!$U$13:$X$13,0)))</f>
        <v xml:space="preserve"> </v>
      </c>
      <c r="I2447" s="15"/>
      <c r="J2447" s="15"/>
    </row>
    <row r="2448" spans="1:10" ht="18" customHeight="1" thickBot="1" x14ac:dyDescent="0.35">
      <c r="A2448" s="15"/>
      <c r="B2448" s="15"/>
      <c r="C2448" s="15"/>
      <c r="D2448" s="15"/>
      <c r="E2448" s="727"/>
      <c r="F2448" s="15"/>
      <c r="G2448" s="15"/>
      <c r="H2448" s="59" t="str">
        <f t="array" ref="H2448">IF(ISERROR(INDEX(גיליון3!$U$14:$X$28,MATCH('דיווח פרטני'!G2448,גיליון3!$T$14:$T$28,0),MATCH('דיווח פרטני'!C2448,גיליון3!$U$13:$X$13,0)))," ",INDEX(גיליון3!$U$14:$X$28,MATCH('דיווח פרטני'!G2448,גיליון3!$T$14:$T$28,0),MATCH('דיווח פרטני'!C2448,גיליון3!$U$13:$X$13,0)))</f>
        <v xml:space="preserve"> </v>
      </c>
      <c r="I2448" s="15"/>
      <c r="J2448" s="15"/>
    </row>
    <row r="2449" spans="1:10" ht="18" customHeight="1" thickBot="1" x14ac:dyDescent="0.35">
      <c r="A2449" s="15"/>
      <c r="B2449" s="15"/>
      <c r="C2449" s="15"/>
      <c r="D2449" s="15"/>
      <c r="E2449" s="727"/>
      <c r="F2449" s="15"/>
      <c r="G2449" s="15"/>
      <c r="H2449" s="59" t="str">
        <f t="array" ref="H2449">IF(ISERROR(INDEX(גיליון3!$U$14:$X$28,MATCH('דיווח פרטני'!G2449,גיליון3!$T$14:$T$28,0),MATCH('דיווח פרטני'!C2449,גיליון3!$U$13:$X$13,0)))," ",INDEX(גיליון3!$U$14:$X$28,MATCH('דיווח פרטני'!G2449,גיליון3!$T$14:$T$28,0),MATCH('דיווח פרטני'!C2449,גיליון3!$U$13:$X$13,0)))</f>
        <v xml:space="preserve"> </v>
      </c>
      <c r="I2449" s="15"/>
      <c r="J2449" s="15"/>
    </row>
    <row r="2450" spans="1:10" ht="18" customHeight="1" thickBot="1" x14ac:dyDescent="0.35">
      <c r="A2450" s="15"/>
      <c r="B2450" s="15"/>
      <c r="C2450" s="15"/>
      <c r="D2450" s="15"/>
      <c r="E2450" s="727"/>
      <c r="F2450" s="15"/>
      <c r="G2450" s="15"/>
      <c r="H2450" s="59" t="str">
        <f t="array" ref="H2450">IF(ISERROR(INDEX(גיליון3!$U$14:$X$28,MATCH('דיווח פרטני'!G2450,גיליון3!$T$14:$T$28,0),MATCH('דיווח פרטני'!C2450,גיליון3!$U$13:$X$13,0)))," ",INDEX(גיליון3!$U$14:$X$28,MATCH('דיווח פרטני'!G2450,גיליון3!$T$14:$T$28,0),MATCH('דיווח פרטני'!C2450,גיליון3!$U$13:$X$13,0)))</f>
        <v xml:space="preserve"> </v>
      </c>
      <c r="I2450" s="15"/>
      <c r="J2450" s="15"/>
    </row>
    <row r="2451" spans="1:10" ht="18" customHeight="1" thickBot="1" x14ac:dyDescent="0.35">
      <c r="A2451" s="15"/>
      <c r="B2451" s="15"/>
      <c r="C2451" s="15"/>
      <c r="D2451" s="15"/>
      <c r="E2451" s="727"/>
      <c r="F2451" s="15"/>
      <c r="G2451" s="15"/>
      <c r="H2451" s="59" t="str">
        <f t="array" ref="H2451">IF(ISERROR(INDEX(גיליון3!$U$14:$X$28,MATCH('דיווח פרטני'!G2451,גיליון3!$T$14:$T$28,0),MATCH('דיווח פרטני'!C2451,גיליון3!$U$13:$X$13,0)))," ",INDEX(גיליון3!$U$14:$X$28,MATCH('דיווח פרטני'!G2451,גיליון3!$T$14:$T$28,0),MATCH('דיווח פרטני'!C2451,גיליון3!$U$13:$X$13,0)))</f>
        <v xml:space="preserve"> </v>
      </c>
      <c r="I2451" s="15"/>
      <c r="J2451" s="15"/>
    </row>
    <row r="2452" spans="1:10" ht="18" customHeight="1" thickBot="1" x14ac:dyDescent="0.35">
      <c r="A2452" s="15"/>
      <c r="B2452" s="15"/>
      <c r="C2452" s="15"/>
      <c r="D2452" s="15"/>
      <c r="E2452" s="727"/>
      <c r="F2452" s="15"/>
      <c r="G2452" s="15"/>
      <c r="H2452" s="59" t="str">
        <f t="array" ref="H2452">IF(ISERROR(INDEX(גיליון3!$U$14:$X$28,MATCH('דיווח פרטני'!G2452,גיליון3!$T$14:$T$28,0),MATCH('דיווח פרטני'!C2452,גיליון3!$U$13:$X$13,0)))," ",INDEX(גיליון3!$U$14:$X$28,MATCH('דיווח פרטני'!G2452,גיליון3!$T$14:$T$28,0),MATCH('דיווח פרטני'!C2452,גיליון3!$U$13:$X$13,0)))</f>
        <v xml:space="preserve"> </v>
      </c>
      <c r="I2452" s="15"/>
      <c r="J2452" s="15"/>
    </row>
    <row r="2453" spans="1:10" ht="18" customHeight="1" thickBot="1" x14ac:dyDescent="0.35">
      <c r="A2453" s="15"/>
      <c r="B2453" s="15"/>
      <c r="C2453" s="15"/>
      <c r="D2453" s="15"/>
      <c r="E2453" s="727"/>
      <c r="F2453" s="15"/>
      <c r="G2453" s="15"/>
      <c r="H2453" s="59" t="str">
        <f t="array" ref="H2453">IF(ISERROR(INDEX(גיליון3!$U$14:$X$28,MATCH('דיווח פרטני'!G2453,גיליון3!$T$14:$T$28,0),MATCH('דיווח פרטני'!C2453,גיליון3!$U$13:$X$13,0)))," ",INDEX(גיליון3!$U$14:$X$28,MATCH('דיווח פרטני'!G2453,גיליון3!$T$14:$T$28,0),MATCH('דיווח פרטני'!C2453,גיליון3!$U$13:$X$13,0)))</f>
        <v xml:space="preserve"> </v>
      </c>
      <c r="I2453" s="15"/>
      <c r="J2453" s="15"/>
    </row>
    <row r="2454" spans="1:10" ht="18" customHeight="1" thickBot="1" x14ac:dyDescent="0.35">
      <c r="A2454" s="15"/>
      <c r="B2454" s="15"/>
      <c r="C2454" s="15"/>
      <c r="D2454" s="15"/>
      <c r="E2454" s="727"/>
      <c r="F2454" s="15"/>
      <c r="G2454" s="15"/>
      <c r="H2454" s="59" t="str">
        <f t="array" ref="H2454">IF(ISERROR(INDEX(גיליון3!$U$14:$X$28,MATCH('דיווח פרטני'!G2454,גיליון3!$T$14:$T$28,0),MATCH('דיווח פרטני'!C2454,גיליון3!$U$13:$X$13,0)))," ",INDEX(גיליון3!$U$14:$X$28,MATCH('דיווח פרטני'!G2454,גיליון3!$T$14:$T$28,0),MATCH('דיווח פרטני'!C2454,גיליון3!$U$13:$X$13,0)))</f>
        <v xml:space="preserve"> </v>
      </c>
      <c r="I2454" s="15"/>
      <c r="J2454" s="15"/>
    </row>
    <row r="2455" spans="1:10" ht="18" customHeight="1" thickBot="1" x14ac:dyDescent="0.35">
      <c r="A2455" s="15"/>
      <c r="B2455" s="15"/>
      <c r="C2455" s="15"/>
      <c r="D2455" s="15"/>
      <c r="E2455" s="727"/>
      <c r="F2455" s="15"/>
      <c r="G2455" s="15"/>
      <c r="H2455" s="59" t="str">
        <f t="array" ref="H2455">IF(ISERROR(INDEX(גיליון3!$U$14:$X$28,MATCH('דיווח פרטני'!G2455,גיליון3!$T$14:$T$28,0),MATCH('דיווח פרטני'!C2455,גיליון3!$U$13:$X$13,0)))," ",INDEX(גיליון3!$U$14:$X$28,MATCH('דיווח פרטני'!G2455,גיליון3!$T$14:$T$28,0),MATCH('דיווח פרטני'!C2455,גיליון3!$U$13:$X$13,0)))</f>
        <v xml:space="preserve"> </v>
      </c>
      <c r="I2455" s="15"/>
      <c r="J2455" s="15"/>
    </row>
    <row r="2456" spans="1:10" ht="18" customHeight="1" thickBot="1" x14ac:dyDescent="0.35">
      <c r="A2456" s="15"/>
      <c r="B2456" s="15"/>
      <c r="C2456" s="15"/>
      <c r="D2456" s="15"/>
      <c r="E2456" s="727"/>
      <c r="F2456" s="15"/>
      <c r="G2456" s="15"/>
      <c r="H2456" s="59" t="str">
        <f t="array" ref="H2456">IF(ISERROR(INDEX(גיליון3!$U$14:$X$28,MATCH('דיווח פרטני'!G2456,גיליון3!$T$14:$T$28,0),MATCH('דיווח פרטני'!C2456,גיליון3!$U$13:$X$13,0)))," ",INDEX(גיליון3!$U$14:$X$28,MATCH('דיווח פרטני'!G2456,גיליון3!$T$14:$T$28,0),MATCH('דיווח פרטני'!C2456,גיליון3!$U$13:$X$13,0)))</f>
        <v xml:space="preserve"> </v>
      </c>
      <c r="I2456" s="15"/>
      <c r="J2456" s="15"/>
    </row>
    <row r="2457" spans="1:10" ht="18" customHeight="1" thickBot="1" x14ac:dyDescent="0.35">
      <c r="A2457" s="15"/>
      <c r="B2457" s="15"/>
      <c r="C2457" s="15"/>
      <c r="D2457" s="15"/>
      <c r="E2457" s="727"/>
      <c r="F2457" s="15"/>
      <c r="G2457" s="15"/>
      <c r="H2457" s="59" t="str">
        <f t="array" ref="H2457">IF(ISERROR(INDEX(גיליון3!$U$14:$X$28,MATCH('דיווח פרטני'!G2457,גיליון3!$T$14:$T$28,0),MATCH('דיווח פרטני'!C2457,גיליון3!$U$13:$X$13,0)))," ",INDEX(גיליון3!$U$14:$X$28,MATCH('דיווח פרטני'!G2457,גיליון3!$T$14:$T$28,0),MATCH('דיווח פרטני'!C2457,גיליון3!$U$13:$X$13,0)))</f>
        <v xml:space="preserve"> </v>
      </c>
      <c r="I2457" s="15"/>
      <c r="J2457" s="15"/>
    </row>
    <row r="2458" spans="1:10" ht="18" customHeight="1" thickBot="1" x14ac:dyDescent="0.35">
      <c r="A2458" s="15"/>
      <c r="B2458" s="15"/>
      <c r="C2458" s="15"/>
      <c r="D2458" s="15"/>
      <c r="E2458" s="727"/>
      <c r="F2458" s="15"/>
      <c r="G2458" s="15"/>
      <c r="H2458" s="59" t="str">
        <f t="array" ref="H2458">IF(ISERROR(INDEX(גיליון3!$U$14:$X$28,MATCH('דיווח פרטני'!G2458,גיליון3!$T$14:$T$28,0),MATCH('דיווח פרטני'!C2458,גיליון3!$U$13:$X$13,0)))," ",INDEX(גיליון3!$U$14:$X$28,MATCH('דיווח פרטני'!G2458,גיליון3!$T$14:$T$28,0),MATCH('דיווח פרטני'!C2458,גיליון3!$U$13:$X$13,0)))</f>
        <v xml:space="preserve"> </v>
      </c>
      <c r="I2458" s="15"/>
      <c r="J2458" s="15"/>
    </row>
    <row r="2459" spans="1:10" ht="18" customHeight="1" thickBot="1" x14ac:dyDescent="0.35">
      <c r="A2459" s="15"/>
      <c r="B2459" s="15"/>
      <c r="C2459" s="15"/>
      <c r="D2459" s="15"/>
      <c r="E2459" s="727"/>
      <c r="F2459" s="15"/>
      <c r="G2459" s="15"/>
      <c r="H2459" s="59" t="str">
        <f t="array" ref="H2459">IF(ISERROR(INDEX(גיליון3!$U$14:$X$28,MATCH('דיווח פרטני'!G2459,גיליון3!$T$14:$T$28,0),MATCH('דיווח פרטני'!C2459,גיליון3!$U$13:$X$13,0)))," ",INDEX(גיליון3!$U$14:$X$28,MATCH('דיווח פרטני'!G2459,גיליון3!$T$14:$T$28,0),MATCH('דיווח פרטני'!C2459,גיליון3!$U$13:$X$13,0)))</f>
        <v xml:space="preserve"> </v>
      </c>
      <c r="I2459" s="15"/>
      <c r="J2459" s="15"/>
    </row>
    <row r="2460" spans="1:10" ht="18" customHeight="1" thickBot="1" x14ac:dyDescent="0.35">
      <c r="A2460" s="15"/>
      <c r="B2460" s="15"/>
      <c r="C2460" s="15"/>
      <c r="D2460" s="15"/>
      <c r="E2460" s="727"/>
      <c r="F2460" s="15"/>
      <c r="G2460" s="15"/>
      <c r="H2460" s="59" t="str">
        <f t="array" ref="H2460">IF(ISERROR(INDEX(גיליון3!$U$14:$X$28,MATCH('דיווח פרטני'!G2460,גיליון3!$T$14:$T$28,0),MATCH('דיווח פרטני'!C2460,גיליון3!$U$13:$X$13,0)))," ",INDEX(גיליון3!$U$14:$X$28,MATCH('דיווח פרטני'!G2460,גיליון3!$T$14:$T$28,0),MATCH('דיווח פרטני'!C2460,גיליון3!$U$13:$X$13,0)))</f>
        <v xml:space="preserve"> </v>
      </c>
      <c r="I2460" s="15"/>
      <c r="J2460" s="15"/>
    </row>
    <row r="2461" spans="1:10" ht="18" customHeight="1" thickBot="1" x14ac:dyDescent="0.35">
      <c r="A2461" s="15"/>
      <c r="B2461" s="15"/>
      <c r="C2461" s="15"/>
      <c r="D2461" s="15"/>
      <c r="E2461" s="727"/>
      <c r="F2461" s="15"/>
      <c r="G2461" s="15"/>
      <c r="H2461" s="59" t="str">
        <f t="array" ref="H2461">IF(ISERROR(INDEX(גיליון3!$U$14:$X$28,MATCH('דיווח פרטני'!G2461,גיליון3!$T$14:$T$28,0),MATCH('דיווח פרטני'!C2461,גיליון3!$U$13:$X$13,0)))," ",INDEX(גיליון3!$U$14:$X$28,MATCH('דיווח פרטני'!G2461,גיליון3!$T$14:$T$28,0),MATCH('דיווח פרטני'!C2461,גיליון3!$U$13:$X$13,0)))</f>
        <v xml:space="preserve"> </v>
      </c>
      <c r="I2461" s="15"/>
      <c r="J2461" s="15"/>
    </row>
    <row r="2462" spans="1:10" ht="18" customHeight="1" thickBot="1" x14ac:dyDescent="0.35">
      <c r="A2462" s="15"/>
      <c r="B2462" s="15"/>
      <c r="C2462" s="15"/>
      <c r="D2462" s="15"/>
      <c r="E2462" s="727"/>
      <c r="F2462" s="15"/>
      <c r="G2462" s="15"/>
      <c r="H2462" s="59" t="str">
        <f t="array" ref="H2462">IF(ISERROR(INDEX(גיליון3!$U$14:$X$28,MATCH('דיווח פרטני'!G2462,גיליון3!$T$14:$T$28,0),MATCH('דיווח פרטני'!C2462,גיליון3!$U$13:$X$13,0)))," ",INDEX(גיליון3!$U$14:$X$28,MATCH('דיווח פרטני'!G2462,גיליון3!$T$14:$T$28,0),MATCH('דיווח פרטני'!C2462,גיליון3!$U$13:$X$13,0)))</f>
        <v xml:space="preserve"> </v>
      </c>
      <c r="I2462" s="15"/>
      <c r="J2462" s="15"/>
    </row>
    <row r="2463" spans="1:10" ht="18" customHeight="1" thickBot="1" x14ac:dyDescent="0.35">
      <c r="A2463" s="15"/>
      <c r="B2463" s="15"/>
      <c r="C2463" s="15"/>
      <c r="D2463" s="15"/>
      <c r="E2463" s="727"/>
      <c r="F2463" s="15"/>
      <c r="G2463" s="15"/>
      <c r="H2463" s="59" t="str">
        <f t="array" ref="H2463">IF(ISERROR(INDEX(גיליון3!$U$14:$X$28,MATCH('דיווח פרטני'!G2463,גיליון3!$T$14:$T$28,0),MATCH('דיווח פרטני'!C2463,גיליון3!$U$13:$X$13,0)))," ",INDEX(גיליון3!$U$14:$X$28,MATCH('דיווח פרטני'!G2463,גיליון3!$T$14:$T$28,0),MATCH('דיווח פרטני'!C2463,גיליון3!$U$13:$X$13,0)))</f>
        <v xml:space="preserve"> </v>
      </c>
      <c r="I2463" s="15"/>
      <c r="J2463" s="15"/>
    </row>
    <row r="2464" spans="1:10" ht="18" customHeight="1" thickBot="1" x14ac:dyDescent="0.35">
      <c r="A2464" s="15"/>
      <c r="B2464" s="15"/>
      <c r="C2464" s="15"/>
      <c r="D2464" s="15"/>
      <c r="E2464" s="727"/>
      <c r="F2464" s="15"/>
      <c r="G2464" s="15"/>
      <c r="H2464" s="59" t="str">
        <f t="array" ref="H2464">IF(ISERROR(INDEX(גיליון3!$U$14:$X$28,MATCH('דיווח פרטני'!G2464,גיליון3!$T$14:$T$28,0),MATCH('דיווח פרטני'!C2464,גיליון3!$U$13:$X$13,0)))," ",INDEX(גיליון3!$U$14:$X$28,MATCH('דיווח פרטני'!G2464,גיליון3!$T$14:$T$28,0),MATCH('דיווח פרטני'!C2464,גיליון3!$U$13:$X$13,0)))</f>
        <v xml:space="preserve"> </v>
      </c>
      <c r="I2464" s="15"/>
      <c r="J2464" s="15"/>
    </row>
    <row r="2465" spans="1:10" ht="18" customHeight="1" thickBot="1" x14ac:dyDescent="0.35">
      <c r="A2465" s="15"/>
      <c r="B2465" s="15"/>
      <c r="C2465" s="15"/>
      <c r="D2465" s="15"/>
      <c r="E2465" s="727"/>
      <c r="F2465" s="15"/>
      <c r="G2465" s="15"/>
      <c r="H2465" s="59" t="str">
        <f t="array" ref="H2465">IF(ISERROR(INDEX(גיליון3!$U$14:$X$28,MATCH('דיווח פרטני'!G2465,גיליון3!$T$14:$T$28,0),MATCH('דיווח פרטני'!C2465,גיליון3!$U$13:$X$13,0)))," ",INDEX(גיליון3!$U$14:$X$28,MATCH('דיווח פרטני'!G2465,גיליון3!$T$14:$T$28,0),MATCH('דיווח פרטני'!C2465,גיליון3!$U$13:$X$13,0)))</f>
        <v xml:space="preserve"> </v>
      </c>
      <c r="I2465" s="15"/>
      <c r="J2465" s="15"/>
    </row>
    <row r="2466" spans="1:10" ht="18" customHeight="1" thickBot="1" x14ac:dyDescent="0.35">
      <c r="A2466" s="15"/>
      <c r="B2466" s="15"/>
      <c r="C2466" s="15"/>
      <c r="D2466" s="15"/>
      <c r="E2466" s="727"/>
      <c r="F2466" s="15"/>
      <c r="G2466" s="15"/>
      <c r="H2466" s="59" t="str">
        <f t="array" ref="H2466">IF(ISERROR(INDEX(גיליון3!$U$14:$X$28,MATCH('דיווח פרטני'!G2466,גיליון3!$T$14:$T$28,0),MATCH('דיווח פרטני'!C2466,גיליון3!$U$13:$X$13,0)))," ",INDEX(גיליון3!$U$14:$X$28,MATCH('דיווח פרטני'!G2466,גיליון3!$T$14:$T$28,0),MATCH('דיווח פרטני'!C2466,גיליון3!$U$13:$X$13,0)))</f>
        <v xml:space="preserve"> </v>
      </c>
      <c r="I2466" s="15"/>
      <c r="J2466" s="15"/>
    </row>
    <row r="2467" spans="1:10" ht="18" customHeight="1" thickBot="1" x14ac:dyDescent="0.35">
      <c r="A2467" s="15"/>
      <c r="B2467" s="15"/>
      <c r="C2467" s="15"/>
      <c r="D2467" s="15"/>
      <c r="E2467" s="727"/>
      <c r="F2467" s="15"/>
      <c r="G2467" s="15"/>
      <c r="H2467" s="59" t="str">
        <f t="array" ref="H2467">IF(ISERROR(INDEX(גיליון3!$U$14:$X$28,MATCH('דיווח פרטני'!G2467,גיליון3!$T$14:$T$28,0),MATCH('דיווח פרטני'!C2467,גיליון3!$U$13:$X$13,0)))," ",INDEX(גיליון3!$U$14:$X$28,MATCH('דיווח פרטני'!G2467,גיליון3!$T$14:$T$28,0),MATCH('דיווח פרטני'!C2467,גיליון3!$U$13:$X$13,0)))</f>
        <v xml:space="preserve"> </v>
      </c>
      <c r="I2467" s="15"/>
      <c r="J2467" s="15"/>
    </row>
    <row r="2468" spans="1:10" ht="18" customHeight="1" thickBot="1" x14ac:dyDescent="0.35">
      <c r="A2468" s="15"/>
      <c r="B2468" s="15"/>
      <c r="C2468" s="15"/>
      <c r="D2468" s="15"/>
      <c r="E2468" s="727"/>
      <c r="F2468" s="15"/>
      <c r="G2468" s="15"/>
      <c r="H2468" s="59" t="str">
        <f t="array" ref="H2468">IF(ISERROR(INDEX(גיליון3!$U$14:$X$28,MATCH('דיווח פרטני'!G2468,גיליון3!$T$14:$T$28,0),MATCH('דיווח פרטני'!C2468,גיליון3!$U$13:$X$13,0)))," ",INDEX(גיליון3!$U$14:$X$28,MATCH('דיווח פרטני'!G2468,גיליון3!$T$14:$T$28,0),MATCH('דיווח פרטני'!C2468,גיליון3!$U$13:$X$13,0)))</f>
        <v xml:space="preserve"> </v>
      </c>
      <c r="I2468" s="15"/>
      <c r="J2468" s="15"/>
    </row>
    <row r="2469" spans="1:10" ht="18" customHeight="1" thickBot="1" x14ac:dyDescent="0.35">
      <c r="A2469" s="15"/>
      <c r="B2469" s="15"/>
      <c r="C2469" s="15"/>
      <c r="D2469" s="15"/>
      <c r="E2469" s="727"/>
      <c r="F2469" s="15"/>
      <c r="G2469" s="15"/>
      <c r="H2469" s="59" t="str">
        <f t="array" ref="H2469">IF(ISERROR(INDEX(גיליון3!$U$14:$X$28,MATCH('דיווח פרטני'!G2469,גיליון3!$T$14:$T$28,0),MATCH('דיווח פרטני'!C2469,גיליון3!$U$13:$X$13,0)))," ",INDEX(גיליון3!$U$14:$X$28,MATCH('דיווח פרטני'!G2469,גיליון3!$T$14:$T$28,0),MATCH('דיווח פרטני'!C2469,גיליון3!$U$13:$X$13,0)))</f>
        <v xml:space="preserve"> </v>
      </c>
      <c r="I2469" s="15"/>
      <c r="J2469" s="15"/>
    </row>
    <row r="2470" spans="1:10" ht="18" customHeight="1" thickBot="1" x14ac:dyDescent="0.35">
      <c r="A2470" s="15"/>
      <c r="B2470" s="15"/>
      <c r="C2470" s="15"/>
      <c r="D2470" s="15"/>
      <c r="E2470" s="727"/>
      <c r="F2470" s="15"/>
      <c r="G2470" s="15"/>
      <c r="H2470" s="59" t="str">
        <f t="array" ref="H2470">IF(ISERROR(INDEX(גיליון3!$U$14:$X$28,MATCH('דיווח פרטני'!G2470,גיליון3!$T$14:$T$28,0),MATCH('דיווח פרטני'!C2470,גיליון3!$U$13:$X$13,0)))," ",INDEX(גיליון3!$U$14:$X$28,MATCH('דיווח פרטני'!G2470,גיליון3!$T$14:$T$28,0),MATCH('דיווח פרטני'!C2470,גיליון3!$U$13:$X$13,0)))</f>
        <v xml:space="preserve"> </v>
      </c>
      <c r="I2470" s="15"/>
      <c r="J2470" s="15"/>
    </row>
    <row r="2471" spans="1:10" ht="18" customHeight="1" thickBot="1" x14ac:dyDescent="0.35">
      <c r="A2471" s="15"/>
      <c r="B2471" s="15"/>
      <c r="C2471" s="15"/>
      <c r="D2471" s="15"/>
      <c r="E2471" s="727"/>
      <c r="F2471" s="15"/>
      <c r="G2471" s="15"/>
      <c r="H2471" s="59" t="str">
        <f t="array" ref="H2471">IF(ISERROR(INDEX(גיליון3!$U$14:$X$28,MATCH('דיווח פרטני'!G2471,גיליון3!$T$14:$T$28,0),MATCH('דיווח פרטני'!C2471,גיליון3!$U$13:$X$13,0)))," ",INDEX(גיליון3!$U$14:$X$28,MATCH('דיווח פרטני'!G2471,גיליון3!$T$14:$T$28,0),MATCH('דיווח פרטני'!C2471,גיליון3!$U$13:$X$13,0)))</f>
        <v xml:space="preserve"> </v>
      </c>
      <c r="I2471" s="15"/>
      <c r="J2471" s="15"/>
    </row>
    <row r="2472" spans="1:10" ht="18" customHeight="1" thickBot="1" x14ac:dyDescent="0.35">
      <c r="A2472" s="15"/>
      <c r="B2472" s="15"/>
      <c r="C2472" s="15"/>
      <c r="D2472" s="15"/>
      <c r="E2472" s="727"/>
      <c r="F2472" s="15"/>
      <c r="G2472" s="15"/>
      <c r="H2472" s="59" t="str">
        <f t="array" ref="H2472">IF(ISERROR(INDEX(גיליון3!$U$14:$X$28,MATCH('דיווח פרטני'!G2472,גיליון3!$T$14:$T$28,0),MATCH('דיווח פרטני'!C2472,גיליון3!$U$13:$X$13,0)))," ",INDEX(גיליון3!$U$14:$X$28,MATCH('דיווח פרטני'!G2472,גיליון3!$T$14:$T$28,0),MATCH('דיווח פרטני'!C2472,גיליון3!$U$13:$X$13,0)))</f>
        <v xml:space="preserve"> </v>
      </c>
      <c r="I2472" s="15"/>
      <c r="J2472" s="15"/>
    </row>
    <row r="2473" spans="1:10" ht="18" customHeight="1" thickBot="1" x14ac:dyDescent="0.35">
      <c r="A2473" s="15"/>
      <c r="B2473" s="15"/>
      <c r="C2473" s="15"/>
      <c r="D2473" s="15"/>
      <c r="E2473" s="727"/>
      <c r="F2473" s="15"/>
      <c r="G2473" s="15"/>
      <c r="H2473" s="59" t="str">
        <f t="array" ref="H2473">IF(ISERROR(INDEX(גיליון3!$U$14:$X$28,MATCH('דיווח פרטני'!G2473,גיליון3!$T$14:$T$28,0),MATCH('דיווח פרטני'!C2473,גיליון3!$U$13:$X$13,0)))," ",INDEX(גיליון3!$U$14:$X$28,MATCH('דיווח פרטני'!G2473,גיליון3!$T$14:$T$28,0),MATCH('דיווח פרטני'!C2473,גיליון3!$U$13:$X$13,0)))</f>
        <v xml:space="preserve"> </v>
      </c>
      <c r="I2473" s="15"/>
      <c r="J2473" s="15"/>
    </row>
    <row r="2474" spans="1:10" ht="18" customHeight="1" thickBot="1" x14ac:dyDescent="0.35">
      <c r="A2474" s="15"/>
      <c r="B2474" s="15"/>
      <c r="C2474" s="15"/>
      <c r="D2474" s="15"/>
      <c r="E2474" s="727"/>
      <c r="F2474" s="15"/>
      <c r="G2474" s="15"/>
      <c r="H2474" s="59" t="str">
        <f t="array" ref="H2474">IF(ISERROR(INDEX(גיליון3!$U$14:$X$28,MATCH('דיווח פרטני'!G2474,גיליון3!$T$14:$T$28,0),MATCH('דיווח פרטני'!C2474,גיליון3!$U$13:$X$13,0)))," ",INDEX(גיליון3!$U$14:$X$28,MATCH('דיווח פרטני'!G2474,גיליון3!$T$14:$T$28,0),MATCH('דיווח פרטני'!C2474,גיליון3!$U$13:$X$13,0)))</f>
        <v xml:space="preserve"> </v>
      </c>
      <c r="I2474" s="15"/>
      <c r="J2474" s="15"/>
    </row>
    <row r="2475" spans="1:10" ht="18" customHeight="1" thickBot="1" x14ac:dyDescent="0.35">
      <c r="A2475" s="15"/>
      <c r="B2475" s="15"/>
      <c r="C2475" s="15"/>
      <c r="D2475" s="15"/>
      <c r="E2475" s="727"/>
      <c r="F2475" s="15"/>
      <c r="G2475" s="15"/>
      <c r="H2475" s="59" t="str">
        <f t="array" ref="H2475">IF(ISERROR(INDEX(גיליון3!$U$14:$X$28,MATCH('דיווח פרטני'!G2475,גיליון3!$T$14:$T$28,0),MATCH('דיווח פרטני'!C2475,גיליון3!$U$13:$X$13,0)))," ",INDEX(גיליון3!$U$14:$X$28,MATCH('דיווח פרטני'!G2475,גיליון3!$T$14:$T$28,0),MATCH('דיווח פרטני'!C2475,גיליון3!$U$13:$X$13,0)))</f>
        <v xml:space="preserve"> </v>
      </c>
      <c r="I2475" s="15"/>
      <c r="J2475" s="15"/>
    </row>
    <row r="2476" spans="1:10" ht="18" customHeight="1" thickBot="1" x14ac:dyDescent="0.35">
      <c r="A2476" s="15"/>
      <c r="B2476" s="15"/>
      <c r="C2476" s="15"/>
      <c r="D2476" s="15"/>
      <c r="E2476" s="727"/>
      <c r="F2476" s="15"/>
      <c r="G2476" s="15"/>
      <c r="H2476" s="59" t="str">
        <f t="array" ref="H2476">IF(ISERROR(INDEX(גיליון3!$U$14:$X$28,MATCH('דיווח פרטני'!G2476,גיליון3!$T$14:$T$28,0),MATCH('דיווח פרטני'!C2476,גיליון3!$U$13:$X$13,0)))," ",INDEX(גיליון3!$U$14:$X$28,MATCH('דיווח פרטני'!G2476,גיליון3!$T$14:$T$28,0),MATCH('דיווח פרטני'!C2476,גיליון3!$U$13:$X$13,0)))</f>
        <v xml:space="preserve"> </v>
      </c>
      <c r="I2476" s="15"/>
      <c r="J2476" s="15"/>
    </row>
    <row r="2477" spans="1:10" ht="18" customHeight="1" thickBot="1" x14ac:dyDescent="0.35">
      <c r="A2477" s="15"/>
      <c r="B2477" s="15"/>
      <c r="C2477" s="15"/>
      <c r="D2477" s="15"/>
      <c r="E2477" s="727"/>
      <c r="F2477" s="15"/>
      <c r="G2477" s="15"/>
      <c r="H2477" s="59" t="str">
        <f t="array" ref="H2477">IF(ISERROR(INDEX(גיליון3!$U$14:$X$28,MATCH('דיווח פרטני'!G2477,גיליון3!$T$14:$T$28,0),MATCH('דיווח פרטני'!C2477,גיליון3!$U$13:$X$13,0)))," ",INDEX(גיליון3!$U$14:$X$28,MATCH('דיווח פרטני'!G2477,גיליון3!$T$14:$T$28,0),MATCH('דיווח פרטני'!C2477,גיליון3!$U$13:$X$13,0)))</f>
        <v xml:space="preserve"> </v>
      </c>
      <c r="I2477" s="15"/>
      <c r="J2477" s="15"/>
    </row>
    <row r="2478" spans="1:10" ht="18" customHeight="1" thickBot="1" x14ac:dyDescent="0.35">
      <c r="A2478" s="15"/>
      <c r="B2478" s="15"/>
      <c r="C2478" s="15"/>
      <c r="D2478" s="15"/>
      <c r="E2478" s="727"/>
      <c r="F2478" s="15"/>
      <c r="G2478" s="15"/>
      <c r="H2478" s="59" t="str">
        <f t="array" ref="H2478">IF(ISERROR(INDEX(גיליון3!$U$14:$X$28,MATCH('דיווח פרטני'!G2478,גיליון3!$T$14:$T$28,0),MATCH('דיווח פרטני'!C2478,גיליון3!$U$13:$X$13,0)))," ",INDEX(גיליון3!$U$14:$X$28,MATCH('דיווח פרטני'!G2478,גיליון3!$T$14:$T$28,0),MATCH('דיווח פרטני'!C2478,גיליון3!$U$13:$X$13,0)))</f>
        <v xml:space="preserve"> </v>
      </c>
      <c r="I2478" s="15"/>
      <c r="J2478" s="15"/>
    </row>
    <row r="2479" spans="1:10" ht="18" customHeight="1" thickBot="1" x14ac:dyDescent="0.35">
      <c r="A2479" s="15"/>
      <c r="B2479" s="15"/>
      <c r="C2479" s="15"/>
      <c r="D2479" s="15"/>
      <c r="E2479" s="727"/>
      <c r="F2479" s="15"/>
      <c r="G2479" s="15"/>
      <c r="H2479" s="59" t="str">
        <f t="array" ref="H2479">IF(ISERROR(INDEX(גיליון3!$U$14:$X$28,MATCH('דיווח פרטני'!G2479,גיליון3!$T$14:$T$28,0),MATCH('דיווח פרטני'!C2479,גיליון3!$U$13:$X$13,0)))," ",INDEX(גיליון3!$U$14:$X$28,MATCH('דיווח פרטני'!G2479,גיליון3!$T$14:$T$28,0),MATCH('דיווח פרטני'!C2479,גיליון3!$U$13:$X$13,0)))</f>
        <v xml:space="preserve"> </v>
      </c>
      <c r="I2479" s="15"/>
      <c r="J2479" s="15"/>
    </row>
    <row r="2480" spans="1:10" ht="18" customHeight="1" thickBot="1" x14ac:dyDescent="0.35">
      <c r="A2480" s="15"/>
      <c r="B2480" s="15"/>
      <c r="C2480" s="15"/>
      <c r="D2480" s="15"/>
      <c r="E2480" s="727"/>
      <c r="F2480" s="15"/>
      <c r="G2480" s="15"/>
      <c r="H2480" s="59" t="str">
        <f t="array" ref="H2480">IF(ISERROR(INDEX(גיליון3!$U$14:$X$28,MATCH('דיווח פרטני'!G2480,גיליון3!$T$14:$T$28,0),MATCH('דיווח פרטני'!C2480,גיליון3!$U$13:$X$13,0)))," ",INDEX(גיליון3!$U$14:$X$28,MATCH('דיווח פרטני'!G2480,גיליון3!$T$14:$T$28,0),MATCH('דיווח פרטני'!C2480,גיליון3!$U$13:$X$13,0)))</f>
        <v xml:space="preserve"> </v>
      </c>
      <c r="I2480" s="15"/>
      <c r="J2480" s="15"/>
    </row>
    <row r="2481" spans="1:10" ht="18" customHeight="1" thickBot="1" x14ac:dyDescent="0.35">
      <c r="A2481" s="15"/>
      <c r="B2481" s="15"/>
      <c r="C2481" s="15"/>
      <c r="D2481" s="15"/>
      <c r="E2481" s="727"/>
      <c r="F2481" s="15"/>
      <c r="G2481" s="15"/>
      <c r="H2481" s="59" t="str">
        <f t="array" ref="H2481">IF(ISERROR(INDEX(גיליון3!$U$14:$X$28,MATCH('דיווח פרטני'!G2481,גיליון3!$T$14:$T$28,0),MATCH('דיווח פרטני'!C2481,גיליון3!$U$13:$X$13,0)))," ",INDEX(גיליון3!$U$14:$X$28,MATCH('דיווח פרטני'!G2481,גיליון3!$T$14:$T$28,0),MATCH('דיווח פרטני'!C2481,גיליון3!$U$13:$X$13,0)))</f>
        <v xml:space="preserve"> </v>
      </c>
      <c r="I2481" s="15"/>
      <c r="J2481" s="15"/>
    </row>
    <row r="2482" spans="1:10" ht="18" customHeight="1" thickBot="1" x14ac:dyDescent="0.35">
      <c r="A2482" s="15"/>
      <c r="B2482" s="15"/>
      <c r="C2482" s="15"/>
      <c r="D2482" s="15"/>
      <c r="E2482" s="727"/>
      <c r="F2482" s="15"/>
      <c r="G2482" s="15"/>
      <c r="H2482" s="59" t="str">
        <f t="array" ref="H2482">IF(ISERROR(INDEX(גיליון3!$U$14:$X$28,MATCH('דיווח פרטני'!G2482,גיליון3!$T$14:$T$28,0),MATCH('דיווח פרטני'!C2482,גיליון3!$U$13:$X$13,0)))," ",INDEX(גיליון3!$U$14:$X$28,MATCH('דיווח פרטני'!G2482,גיליון3!$T$14:$T$28,0),MATCH('דיווח פרטני'!C2482,גיליון3!$U$13:$X$13,0)))</f>
        <v xml:space="preserve"> </v>
      </c>
      <c r="I2482" s="15"/>
      <c r="J2482" s="15"/>
    </row>
    <row r="2483" spans="1:10" ht="18" customHeight="1" thickBot="1" x14ac:dyDescent="0.35">
      <c r="A2483" s="15"/>
      <c r="B2483" s="15"/>
      <c r="C2483" s="15"/>
      <c r="D2483" s="15"/>
      <c r="E2483" s="727"/>
      <c r="F2483" s="15"/>
      <c r="G2483" s="15"/>
      <c r="H2483" s="59" t="str">
        <f t="array" ref="H2483">IF(ISERROR(INDEX(גיליון3!$U$14:$X$28,MATCH('דיווח פרטני'!G2483,גיליון3!$T$14:$T$28,0),MATCH('דיווח פרטני'!C2483,גיליון3!$U$13:$X$13,0)))," ",INDEX(גיליון3!$U$14:$X$28,MATCH('דיווח פרטני'!G2483,גיליון3!$T$14:$T$28,0),MATCH('דיווח פרטני'!C2483,גיליון3!$U$13:$X$13,0)))</f>
        <v xml:space="preserve"> </v>
      </c>
      <c r="I2483" s="15"/>
      <c r="J2483" s="15"/>
    </row>
    <row r="2484" spans="1:10" ht="18" customHeight="1" thickBot="1" x14ac:dyDescent="0.35">
      <c r="A2484" s="15"/>
      <c r="B2484" s="15"/>
      <c r="C2484" s="15"/>
      <c r="D2484" s="15"/>
      <c r="E2484" s="727"/>
      <c r="F2484" s="15"/>
      <c r="G2484" s="15"/>
      <c r="H2484" s="59" t="str">
        <f t="array" ref="H2484">IF(ISERROR(INDEX(גיליון3!$U$14:$X$28,MATCH('דיווח פרטני'!G2484,גיליון3!$T$14:$T$28,0),MATCH('דיווח פרטני'!C2484,גיליון3!$U$13:$X$13,0)))," ",INDEX(גיליון3!$U$14:$X$28,MATCH('דיווח פרטני'!G2484,גיליון3!$T$14:$T$28,0),MATCH('דיווח פרטני'!C2484,גיליון3!$U$13:$X$13,0)))</f>
        <v xml:space="preserve"> </v>
      </c>
      <c r="I2484" s="15"/>
      <c r="J2484" s="15"/>
    </row>
    <row r="2485" spans="1:10" ht="18" customHeight="1" thickBot="1" x14ac:dyDescent="0.35">
      <c r="A2485" s="15"/>
      <c r="B2485" s="15"/>
      <c r="C2485" s="15"/>
      <c r="D2485" s="15"/>
      <c r="E2485" s="727"/>
      <c r="F2485" s="15"/>
      <c r="G2485" s="15"/>
      <c r="H2485" s="59" t="str">
        <f t="array" ref="H2485">IF(ISERROR(INDEX(גיליון3!$U$14:$X$28,MATCH('דיווח פרטני'!G2485,גיליון3!$T$14:$T$28,0),MATCH('דיווח פרטני'!C2485,גיליון3!$U$13:$X$13,0)))," ",INDEX(גיליון3!$U$14:$X$28,MATCH('דיווח פרטני'!G2485,גיליון3!$T$14:$T$28,0),MATCH('דיווח פרטני'!C2485,גיליון3!$U$13:$X$13,0)))</f>
        <v xml:space="preserve"> </v>
      </c>
      <c r="I2485" s="15"/>
      <c r="J2485" s="15"/>
    </row>
    <row r="2486" spans="1:10" ht="18" customHeight="1" thickBot="1" x14ac:dyDescent="0.35">
      <c r="A2486" s="15"/>
      <c r="B2486" s="15"/>
      <c r="C2486" s="15"/>
      <c r="D2486" s="15"/>
      <c r="E2486" s="727"/>
      <c r="F2486" s="15"/>
      <c r="G2486" s="15"/>
      <c r="H2486" s="59" t="str">
        <f t="array" ref="H2486">IF(ISERROR(INDEX(גיליון3!$U$14:$X$28,MATCH('דיווח פרטני'!G2486,גיליון3!$T$14:$T$28,0),MATCH('דיווח פרטני'!C2486,גיליון3!$U$13:$X$13,0)))," ",INDEX(גיליון3!$U$14:$X$28,MATCH('דיווח פרטני'!G2486,גיליון3!$T$14:$T$28,0),MATCH('דיווח פרטני'!C2486,גיליון3!$U$13:$X$13,0)))</f>
        <v xml:space="preserve"> </v>
      </c>
      <c r="I2486" s="15"/>
      <c r="J2486" s="15"/>
    </row>
    <row r="2487" spans="1:10" ht="18" customHeight="1" thickBot="1" x14ac:dyDescent="0.35">
      <c r="A2487" s="15"/>
      <c r="B2487" s="15"/>
      <c r="C2487" s="15"/>
      <c r="D2487" s="15"/>
      <c r="E2487" s="727"/>
      <c r="F2487" s="15"/>
      <c r="G2487" s="15"/>
      <c r="H2487" s="59" t="str">
        <f t="array" ref="H2487">IF(ISERROR(INDEX(גיליון3!$U$14:$X$28,MATCH('דיווח פרטני'!G2487,גיליון3!$T$14:$T$28,0),MATCH('דיווח פרטני'!C2487,גיליון3!$U$13:$X$13,0)))," ",INDEX(גיליון3!$U$14:$X$28,MATCH('דיווח פרטני'!G2487,גיליון3!$T$14:$T$28,0),MATCH('דיווח פרטני'!C2487,גיליון3!$U$13:$X$13,0)))</f>
        <v xml:space="preserve"> </v>
      </c>
      <c r="I2487" s="15"/>
      <c r="J2487" s="15"/>
    </row>
    <row r="2488" spans="1:10" ht="18" customHeight="1" thickBot="1" x14ac:dyDescent="0.35">
      <c r="A2488" s="15"/>
      <c r="B2488" s="15"/>
      <c r="C2488" s="15"/>
      <c r="D2488" s="15"/>
      <c r="E2488" s="727"/>
      <c r="F2488" s="15"/>
      <c r="G2488" s="15"/>
      <c r="H2488" s="59" t="str">
        <f t="array" ref="H2488">IF(ISERROR(INDEX(גיליון3!$U$14:$X$28,MATCH('דיווח פרטני'!G2488,גיליון3!$T$14:$T$28,0),MATCH('דיווח פרטני'!C2488,גיליון3!$U$13:$X$13,0)))," ",INDEX(גיליון3!$U$14:$X$28,MATCH('דיווח פרטני'!G2488,גיליון3!$T$14:$T$28,0),MATCH('דיווח פרטני'!C2488,גיליון3!$U$13:$X$13,0)))</f>
        <v xml:space="preserve"> </v>
      </c>
      <c r="I2488" s="15"/>
      <c r="J2488" s="15"/>
    </row>
    <row r="2489" spans="1:10" ht="18" customHeight="1" thickBot="1" x14ac:dyDescent="0.35">
      <c r="A2489" s="15"/>
      <c r="B2489" s="15"/>
      <c r="C2489" s="15"/>
      <c r="D2489" s="15"/>
      <c r="E2489" s="727"/>
      <c r="F2489" s="15"/>
      <c r="G2489" s="15"/>
      <c r="H2489" s="59" t="str">
        <f t="array" ref="H2489">IF(ISERROR(INDEX(גיליון3!$U$14:$X$28,MATCH('דיווח פרטני'!G2489,גיליון3!$T$14:$T$28,0),MATCH('דיווח פרטני'!C2489,גיליון3!$U$13:$X$13,0)))," ",INDEX(גיליון3!$U$14:$X$28,MATCH('דיווח פרטני'!G2489,גיליון3!$T$14:$T$28,0),MATCH('דיווח פרטני'!C2489,גיליון3!$U$13:$X$13,0)))</f>
        <v xml:space="preserve"> </v>
      </c>
      <c r="I2489" s="15"/>
      <c r="J2489" s="15"/>
    </row>
    <row r="2490" spans="1:10" ht="18" customHeight="1" thickBot="1" x14ac:dyDescent="0.35">
      <c r="A2490" s="15"/>
      <c r="B2490" s="15"/>
      <c r="C2490" s="15"/>
      <c r="D2490" s="15"/>
      <c r="E2490" s="727"/>
      <c r="F2490" s="15"/>
      <c r="G2490" s="15"/>
      <c r="H2490" s="59" t="str">
        <f t="array" ref="H2490">IF(ISERROR(INDEX(גיליון3!$U$14:$X$28,MATCH('דיווח פרטני'!G2490,גיליון3!$T$14:$T$28,0),MATCH('דיווח פרטני'!C2490,גיליון3!$U$13:$X$13,0)))," ",INDEX(גיליון3!$U$14:$X$28,MATCH('דיווח פרטני'!G2490,גיליון3!$T$14:$T$28,0),MATCH('דיווח פרטני'!C2490,גיליון3!$U$13:$X$13,0)))</f>
        <v xml:space="preserve"> </v>
      </c>
      <c r="I2490" s="15"/>
      <c r="J2490" s="15"/>
    </row>
    <row r="2491" spans="1:10" ht="18" customHeight="1" thickBot="1" x14ac:dyDescent="0.35">
      <c r="A2491" s="15"/>
      <c r="B2491" s="15"/>
      <c r="C2491" s="15"/>
      <c r="D2491" s="15"/>
      <c r="E2491" s="727"/>
      <c r="F2491" s="15"/>
      <c r="G2491" s="15"/>
      <c r="H2491" s="59" t="str">
        <f t="array" ref="H2491">IF(ISERROR(INDEX(גיליון3!$U$14:$X$28,MATCH('דיווח פרטני'!G2491,גיליון3!$T$14:$T$28,0),MATCH('דיווח פרטני'!C2491,גיליון3!$U$13:$X$13,0)))," ",INDEX(גיליון3!$U$14:$X$28,MATCH('דיווח פרטני'!G2491,גיליון3!$T$14:$T$28,0),MATCH('דיווח פרטני'!C2491,גיליון3!$U$13:$X$13,0)))</f>
        <v xml:space="preserve"> </v>
      </c>
      <c r="I2491" s="15"/>
      <c r="J2491" s="15"/>
    </row>
    <row r="2492" spans="1:10" ht="18" customHeight="1" thickBot="1" x14ac:dyDescent="0.35">
      <c r="A2492" s="15"/>
      <c r="B2492" s="15"/>
      <c r="C2492" s="15"/>
      <c r="D2492" s="15"/>
      <c r="E2492" s="727"/>
      <c r="F2492" s="15"/>
      <c r="G2492" s="15"/>
      <c r="H2492" s="59" t="str">
        <f t="array" ref="H2492">IF(ISERROR(INDEX(גיליון3!$U$14:$X$28,MATCH('דיווח פרטני'!G2492,גיליון3!$T$14:$T$28,0),MATCH('דיווח פרטני'!C2492,גיליון3!$U$13:$X$13,0)))," ",INDEX(גיליון3!$U$14:$X$28,MATCH('דיווח פרטני'!G2492,גיליון3!$T$14:$T$28,0),MATCH('דיווח פרטני'!C2492,גיליון3!$U$13:$X$13,0)))</f>
        <v xml:space="preserve"> </v>
      </c>
      <c r="I2492" s="15"/>
      <c r="J2492" s="15"/>
    </row>
    <row r="2493" spans="1:10" ht="18" customHeight="1" thickBot="1" x14ac:dyDescent="0.35">
      <c r="A2493" s="15"/>
      <c r="B2493" s="15"/>
      <c r="C2493" s="15"/>
      <c r="D2493" s="15"/>
      <c r="E2493" s="727"/>
      <c r="F2493" s="15"/>
      <c r="G2493" s="15"/>
      <c r="H2493" s="59" t="str">
        <f t="array" ref="H2493">IF(ISERROR(INDEX(גיליון3!$U$14:$X$28,MATCH('דיווח פרטני'!G2493,גיליון3!$T$14:$T$28,0),MATCH('דיווח פרטני'!C2493,גיליון3!$U$13:$X$13,0)))," ",INDEX(גיליון3!$U$14:$X$28,MATCH('דיווח פרטני'!G2493,גיליון3!$T$14:$T$28,0),MATCH('דיווח פרטני'!C2493,גיליון3!$U$13:$X$13,0)))</f>
        <v xml:space="preserve"> </v>
      </c>
      <c r="I2493" s="15"/>
      <c r="J2493" s="15"/>
    </row>
    <row r="2494" spans="1:10" ht="18" customHeight="1" thickBot="1" x14ac:dyDescent="0.35">
      <c r="A2494" s="15"/>
      <c r="B2494" s="15"/>
      <c r="C2494" s="15"/>
      <c r="D2494" s="15"/>
      <c r="E2494" s="727"/>
      <c r="F2494" s="15"/>
      <c r="G2494" s="15"/>
      <c r="H2494" s="59" t="str">
        <f t="array" ref="H2494">IF(ISERROR(INDEX(גיליון3!$U$14:$X$28,MATCH('דיווח פרטני'!G2494,גיליון3!$T$14:$T$28,0),MATCH('דיווח פרטני'!C2494,גיליון3!$U$13:$X$13,0)))," ",INDEX(גיליון3!$U$14:$X$28,MATCH('דיווח פרטני'!G2494,גיליון3!$T$14:$T$28,0),MATCH('דיווח פרטני'!C2494,גיליון3!$U$13:$X$13,0)))</f>
        <v xml:space="preserve"> </v>
      </c>
      <c r="I2494" s="15"/>
      <c r="J2494" s="15"/>
    </row>
    <row r="2495" spans="1:10" ht="18" customHeight="1" thickBot="1" x14ac:dyDescent="0.35">
      <c r="A2495" s="15"/>
      <c r="B2495" s="15"/>
      <c r="C2495" s="15"/>
      <c r="D2495" s="15"/>
      <c r="E2495" s="727"/>
      <c r="F2495" s="15"/>
      <c r="G2495" s="15"/>
      <c r="H2495" s="59" t="str">
        <f t="array" ref="H2495">IF(ISERROR(INDEX(גיליון3!$U$14:$X$28,MATCH('דיווח פרטני'!G2495,גיליון3!$T$14:$T$28,0),MATCH('דיווח פרטני'!C2495,גיליון3!$U$13:$X$13,0)))," ",INDEX(גיליון3!$U$14:$X$28,MATCH('דיווח פרטני'!G2495,גיליון3!$T$14:$T$28,0),MATCH('דיווח פרטני'!C2495,גיליון3!$U$13:$X$13,0)))</f>
        <v xml:space="preserve"> </v>
      </c>
      <c r="I2495" s="15"/>
      <c r="J2495" s="15"/>
    </row>
    <row r="2496" spans="1:10" ht="18" customHeight="1" thickBot="1" x14ac:dyDescent="0.35">
      <c r="A2496" s="15"/>
      <c r="B2496" s="15"/>
      <c r="C2496" s="15"/>
      <c r="D2496" s="15"/>
      <c r="E2496" s="727"/>
      <c r="F2496" s="15"/>
      <c r="G2496" s="15"/>
      <c r="H2496" s="59" t="str">
        <f t="array" ref="H2496">IF(ISERROR(INDEX(גיליון3!$U$14:$X$28,MATCH('דיווח פרטני'!G2496,גיליון3!$T$14:$T$28,0),MATCH('דיווח פרטני'!C2496,גיליון3!$U$13:$X$13,0)))," ",INDEX(גיליון3!$U$14:$X$28,MATCH('דיווח פרטני'!G2496,גיליון3!$T$14:$T$28,0),MATCH('דיווח פרטני'!C2496,גיליון3!$U$13:$X$13,0)))</f>
        <v xml:space="preserve"> </v>
      </c>
      <c r="I2496" s="15"/>
      <c r="J2496" s="15"/>
    </row>
    <row r="2497" spans="1:10" ht="18" customHeight="1" thickBot="1" x14ac:dyDescent="0.35">
      <c r="A2497" s="15"/>
      <c r="B2497" s="15"/>
      <c r="C2497" s="15"/>
      <c r="D2497" s="15"/>
      <c r="E2497" s="727"/>
      <c r="F2497" s="15"/>
      <c r="G2497" s="15"/>
      <c r="H2497" s="59" t="str">
        <f t="array" ref="H2497">IF(ISERROR(INDEX(גיליון3!$U$14:$X$28,MATCH('דיווח פרטני'!G2497,גיליון3!$T$14:$T$28,0),MATCH('דיווח פרטני'!C2497,גיליון3!$U$13:$X$13,0)))," ",INDEX(גיליון3!$U$14:$X$28,MATCH('דיווח פרטני'!G2497,גיליון3!$T$14:$T$28,0),MATCH('דיווח פרטני'!C2497,גיליון3!$U$13:$X$13,0)))</f>
        <v xml:space="preserve"> </v>
      </c>
      <c r="I2497" s="15"/>
      <c r="J2497" s="15"/>
    </row>
    <row r="2498" spans="1:10" ht="18" customHeight="1" thickBot="1" x14ac:dyDescent="0.35">
      <c r="A2498" s="15"/>
      <c r="B2498" s="15"/>
      <c r="C2498" s="15"/>
      <c r="D2498" s="15"/>
      <c r="E2498" s="727"/>
      <c r="F2498" s="15"/>
      <c r="G2498" s="15"/>
      <c r="H2498" s="59" t="str">
        <f t="array" ref="H2498">IF(ISERROR(INDEX(גיליון3!$U$14:$X$28,MATCH('דיווח פרטני'!G2498,גיליון3!$T$14:$T$28,0),MATCH('דיווח פרטני'!C2498,גיליון3!$U$13:$X$13,0)))," ",INDEX(גיליון3!$U$14:$X$28,MATCH('דיווח פרטני'!G2498,גיליון3!$T$14:$T$28,0),MATCH('דיווח פרטני'!C2498,גיליון3!$U$13:$X$13,0)))</f>
        <v xml:space="preserve"> </v>
      </c>
      <c r="I2498" s="15"/>
      <c r="J2498" s="15"/>
    </row>
    <row r="2499" spans="1:10" ht="18" customHeight="1" thickBot="1" x14ac:dyDescent="0.35">
      <c r="A2499" s="15"/>
      <c r="B2499" s="15"/>
      <c r="C2499" s="15"/>
      <c r="D2499" s="15"/>
      <c r="E2499" s="727"/>
      <c r="F2499" s="15"/>
      <c r="G2499" s="15"/>
      <c r="H2499" s="59" t="str">
        <f t="array" ref="H2499">IF(ISERROR(INDEX(גיליון3!$U$14:$X$28,MATCH('דיווח פרטני'!G2499,גיליון3!$T$14:$T$28,0),MATCH('דיווח פרטני'!C2499,גיליון3!$U$13:$X$13,0)))," ",INDEX(גיליון3!$U$14:$X$28,MATCH('דיווח פרטני'!G2499,גיליון3!$T$14:$T$28,0),MATCH('דיווח פרטני'!C2499,גיליון3!$U$13:$X$13,0)))</f>
        <v xml:space="preserve"> </v>
      </c>
      <c r="I2499" s="15"/>
      <c r="J2499" s="15"/>
    </row>
    <row r="2500" spans="1:10" ht="18" customHeight="1" thickBot="1" x14ac:dyDescent="0.35">
      <c r="A2500" s="15"/>
      <c r="B2500" s="15"/>
      <c r="C2500" s="15"/>
      <c r="D2500" s="15"/>
      <c r="E2500" s="727"/>
      <c r="F2500" s="15"/>
      <c r="G2500" s="15"/>
      <c r="H2500" s="59" t="str">
        <f t="array" ref="H2500">IF(ISERROR(INDEX(גיליון3!$U$14:$X$28,MATCH('דיווח פרטני'!G2500,גיליון3!$T$14:$T$28,0),MATCH('דיווח פרטני'!C2500,גיליון3!$U$13:$X$13,0)))," ",INDEX(גיליון3!$U$14:$X$28,MATCH('דיווח פרטני'!G2500,גיליון3!$T$14:$T$28,0),MATCH('דיווח פרטני'!C2500,גיליון3!$U$13:$X$13,0)))</f>
        <v xml:space="preserve"> </v>
      </c>
      <c r="I2500" s="15"/>
      <c r="J2500" s="15"/>
    </row>
    <row r="2501" spans="1:10" ht="18" customHeight="1" thickBot="1" x14ac:dyDescent="0.35">
      <c r="A2501" s="15"/>
      <c r="B2501" s="15"/>
      <c r="C2501" s="15"/>
      <c r="D2501" s="15"/>
      <c r="E2501" s="727"/>
      <c r="F2501" s="15"/>
      <c r="G2501" s="15"/>
      <c r="H2501" s="59" t="str">
        <f t="array" ref="H2501">IF(ISERROR(INDEX(גיליון3!$U$14:$X$28,MATCH('דיווח פרטני'!G2501,גיליון3!$T$14:$T$28,0),MATCH('דיווח פרטני'!C2501,גיליון3!$U$13:$X$13,0)))," ",INDEX(גיליון3!$U$14:$X$28,MATCH('דיווח פרטני'!G2501,גיליון3!$T$14:$T$28,0),MATCH('דיווח פרטני'!C2501,גיליון3!$U$13:$X$13,0)))</f>
        <v xml:space="preserve"> </v>
      </c>
      <c r="I2501" s="15"/>
      <c r="J2501" s="15"/>
    </row>
    <row r="2502" spans="1:10" ht="18" customHeight="1" thickBot="1" x14ac:dyDescent="0.35">
      <c r="A2502" s="15"/>
      <c r="B2502" s="15"/>
      <c r="C2502" s="15"/>
      <c r="D2502" s="15"/>
      <c r="E2502" s="727"/>
      <c r="F2502" s="15"/>
      <c r="G2502" s="15"/>
      <c r="H2502" s="59" t="str">
        <f t="array" ref="H2502">IF(ISERROR(INDEX(גיליון3!$U$14:$X$28,MATCH('דיווח פרטני'!G2502,גיליון3!$T$14:$T$28,0),MATCH('דיווח פרטני'!C2502,גיליון3!$U$13:$X$13,0)))," ",INDEX(גיליון3!$U$14:$X$28,MATCH('דיווח פרטני'!G2502,גיליון3!$T$14:$T$28,0),MATCH('דיווח פרטני'!C2502,גיליון3!$U$13:$X$13,0)))</f>
        <v xml:space="preserve"> </v>
      </c>
      <c r="I2502" s="15"/>
      <c r="J2502" s="15"/>
    </row>
    <row r="2503" spans="1:10" ht="18" customHeight="1" thickBot="1" x14ac:dyDescent="0.35">
      <c r="A2503" s="15"/>
      <c r="B2503" s="15"/>
      <c r="C2503" s="15"/>
      <c r="D2503" s="15"/>
      <c r="E2503" s="727"/>
      <c r="F2503" s="15"/>
      <c r="G2503" s="15"/>
      <c r="H2503" s="59" t="str">
        <f t="array" ref="H2503">IF(ISERROR(INDEX(גיליון3!$U$14:$X$28,MATCH('דיווח פרטני'!G2503,גיליון3!$T$14:$T$28,0),MATCH('דיווח פרטני'!C2503,גיליון3!$U$13:$X$13,0)))," ",INDEX(גיליון3!$U$14:$X$28,MATCH('דיווח פרטני'!G2503,גיליון3!$T$14:$T$28,0),MATCH('דיווח פרטני'!C2503,גיליון3!$U$13:$X$13,0)))</f>
        <v xml:space="preserve"> </v>
      </c>
      <c r="I2503" s="15"/>
      <c r="J2503" s="15"/>
    </row>
    <row r="2504" spans="1:10" ht="18" customHeight="1" thickBot="1" x14ac:dyDescent="0.35">
      <c r="A2504" s="15"/>
      <c r="B2504" s="15"/>
      <c r="C2504" s="15"/>
      <c r="D2504" s="15"/>
      <c r="E2504" s="727"/>
      <c r="F2504" s="15"/>
      <c r="G2504" s="15"/>
      <c r="H2504" s="59" t="str">
        <f t="array" ref="H2504">IF(ISERROR(INDEX(גיליון3!$U$14:$X$28,MATCH('דיווח פרטני'!G2504,גיליון3!$T$14:$T$28,0),MATCH('דיווח פרטני'!C2504,גיליון3!$U$13:$X$13,0)))," ",INDEX(גיליון3!$U$14:$X$28,MATCH('דיווח פרטני'!G2504,גיליון3!$T$14:$T$28,0),MATCH('דיווח פרטני'!C2504,גיליון3!$U$13:$X$13,0)))</f>
        <v xml:space="preserve"> </v>
      </c>
      <c r="I2504" s="15"/>
      <c r="J2504" s="15"/>
    </row>
    <row r="2505" spans="1:10" ht="18" customHeight="1" thickBot="1" x14ac:dyDescent="0.35">
      <c r="A2505" s="15"/>
      <c r="B2505" s="15"/>
      <c r="C2505" s="15"/>
      <c r="D2505" s="15"/>
      <c r="E2505" s="727"/>
      <c r="F2505" s="15"/>
      <c r="G2505" s="15"/>
      <c r="H2505" s="59" t="str">
        <f t="array" ref="H2505">IF(ISERROR(INDEX(גיליון3!$U$14:$X$28,MATCH('דיווח פרטני'!G2505,גיליון3!$T$14:$T$28,0),MATCH('דיווח פרטני'!C2505,גיליון3!$U$13:$X$13,0)))," ",INDEX(גיליון3!$U$14:$X$28,MATCH('דיווח פרטני'!G2505,גיליון3!$T$14:$T$28,0),MATCH('דיווח פרטני'!C2505,גיליון3!$U$13:$X$13,0)))</f>
        <v xml:space="preserve"> </v>
      </c>
      <c r="I2505" s="15"/>
      <c r="J2505" s="15"/>
    </row>
    <row r="2506" spans="1:10" ht="18" customHeight="1" thickBot="1" x14ac:dyDescent="0.35">
      <c r="A2506" s="15"/>
      <c r="B2506" s="15"/>
      <c r="C2506" s="15"/>
      <c r="D2506" s="15"/>
      <c r="E2506" s="727"/>
      <c r="F2506" s="15"/>
      <c r="G2506" s="15"/>
      <c r="H2506" s="59" t="str">
        <f t="array" ref="H2506">IF(ISERROR(INDEX(גיליון3!$U$14:$X$28,MATCH('דיווח פרטני'!G2506,גיליון3!$T$14:$T$28,0),MATCH('דיווח פרטני'!C2506,גיליון3!$U$13:$X$13,0)))," ",INDEX(גיליון3!$U$14:$X$28,MATCH('דיווח פרטני'!G2506,גיליון3!$T$14:$T$28,0),MATCH('דיווח פרטני'!C2506,גיליון3!$U$13:$X$13,0)))</f>
        <v xml:space="preserve"> </v>
      </c>
      <c r="I2506" s="15"/>
      <c r="J2506" s="15"/>
    </row>
    <row r="2507" spans="1:10" ht="18" customHeight="1" thickBot="1" x14ac:dyDescent="0.35">
      <c r="A2507" s="15"/>
      <c r="B2507" s="15"/>
      <c r="C2507" s="15"/>
      <c r="D2507" s="15"/>
      <c r="E2507" s="727"/>
      <c r="F2507" s="15"/>
      <c r="G2507" s="15"/>
      <c r="H2507" s="59" t="str">
        <f t="array" ref="H2507">IF(ISERROR(INDEX(גיליון3!$U$14:$X$28,MATCH('דיווח פרטני'!G2507,גיליון3!$T$14:$T$28,0),MATCH('דיווח פרטני'!C2507,גיליון3!$U$13:$X$13,0)))," ",INDEX(גיליון3!$U$14:$X$28,MATCH('דיווח פרטני'!G2507,גיליון3!$T$14:$T$28,0),MATCH('דיווח פרטני'!C2507,גיליון3!$U$13:$X$13,0)))</f>
        <v xml:space="preserve"> </v>
      </c>
      <c r="I2507" s="15"/>
      <c r="J2507" s="15"/>
    </row>
    <row r="2508" spans="1:10" ht="18" customHeight="1" thickBot="1" x14ac:dyDescent="0.35">
      <c r="A2508" s="15"/>
      <c r="B2508" s="15"/>
      <c r="C2508" s="15"/>
      <c r="D2508" s="15"/>
      <c r="E2508" s="727"/>
      <c r="F2508" s="15"/>
      <c r="G2508" s="15"/>
      <c r="H2508" s="59" t="str">
        <f t="array" ref="H2508">IF(ISERROR(INDEX(גיליון3!$U$14:$X$28,MATCH('דיווח פרטני'!G2508,גיליון3!$T$14:$T$28,0),MATCH('דיווח פרטני'!C2508,גיליון3!$U$13:$X$13,0)))," ",INDEX(גיליון3!$U$14:$X$28,MATCH('דיווח פרטני'!G2508,גיליון3!$T$14:$T$28,0),MATCH('דיווח פרטני'!C2508,גיליון3!$U$13:$X$13,0)))</f>
        <v xml:space="preserve"> </v>
      </c>
      <c r="I2508" s="15"/>
      <c r="J2508" s="15"/>
    </row>
    <row r="2509" spans="1:10" ht="18" customHeight="1" thickBot="1" x14ac:dyDescent="0.35">
      <c r="A2509" s="15"/>
      <c r="B2509" s="15"/>
      <c r="C2509" s="15"/>
      <c r="D2509" s="15"/>
      <c r="E2509" s="727"/>
      <c r="F2509" s="15"/>
      <c r="G2509" s="15"/>
      <c r="H2509" s="59" t="str">
        <f t="array" ref="H2509">IF(ISERROR(INDEX(גיליון3!$U$14:$X$28,MATCH('דיווח פרטני'!G2509,גיליון3!$T$14:$T$28,0),MATCH('דיווח פרטני'!C2509,גיליון3!$U$13:$X$13,0)))," ",INDEX(גיליון3!$U$14:$X$28,MATCH('דיווח פרטני'!G2509,גיליון3!$T$14:$T$28,0),MATCH('דיווח פרטני'!C2509,גיליון3!$U$13:$X$13,0)))</f>
        <v xml:space="preserve"> </v>
      </c>
      <c r="I2509" s="15"/>
      <c r="J2509" s="15"/>
    </row>
    <row r="2510" spans="1:10" ht="18" customHeight="1" thickBot="1" x14ac:dyDescent="0.35">
      <c r="A2510" s="15"/>
      <c r="B2510" s="15"/>
      <c r="C2510" s="15"/>
      <c r="D2510" s="15"/>
      <c r="E2510" s="727"/>
      <c r="F2510" s="15"/>
      <c r="G2510" s="15"/>
      <c r="H2510" s="59" t="str">
        <f t="array" ref="H2510">IF(ISERROR(INDEX(גיליון3!$U$14:$X$28,MATCH('דיווח פרטני'!G2510,גיליון3!$T$14:$T$28,0),MATCH('דיווח פרטני'!C2510,גיליון3!$U$13:$X$13,0)))," ",INDEX(גיליון3!$U$14:$X$28,MATCH('דיווח פרטני'!G2510,גיליון3!$T$14:$T$28,0),MATCH('דיווח פרטני'!C2510,גיליון3!$U$13:$X$13,0)))</f>
        <v xml:space="preserve"> </v>
      </c>
      <c r="I2510" s="15"/>
      <c r="J2510" s="15"/>
    </row>
    <row r="2511" spans="1:10" ht="18" customHeight="1" thickBot="1" x14ac:dyDescent="0.35">
      <c r="A2511" s="15"/>
      <c r="B2511" s="15"/>
      <c r="C2511" s="15"/>
      <c r="D2511" s="15"/>
      <c r="E2511" s="727"/>
      <c r="F2511" s="15"/>
      <c r="G2511" s="15"/>
      <c r="H2511" s="59" t="str">
        <f t="array" ref="H2511">IF(ISERROR(INDEX(גיליון3!$U$14:$X$28,MATCH('דיווח פרטני'!G2511,גיליון3!$T$14:$T$28,0),MATCH('דיווח פרטני'!C2511,גיליון3!$U$13:$X$13,0)))," ",INDEX(גיליון3!$U$14:$X$28,MATCH('דיווח פרטני'!G2511,גיליון3!$T$14:$T$28,0),MATCH('דיווח פרטני'!C2511,גיליון3!$U$13:$X$13,0)))</f>
        <v xml:space="preserve"> </v>
      </c>
      <c r="I2511" s="15"/>
      <c r="J2511" s="15"/>
    </row>
    <row r="2512" spans="1:10" ht="18" customHeight="1" thickBot="1" x14ac:dyDescent="0.35">
      <c r="A2512" s="15"/>
      <c r="B2512" s="15"/>
      <c r="C2512" s="15"/>
      <c r="D2512" s="15"/>
      <c r="E2512" s="727"/>
      <c r="F2512" s="15"/>
      <c r="G2512" s="15"/>
      <c r="H2512" s="59" t="str">
        <f t="array" ref="H2512">IF(ISERROR(INDEX(גיליון3!$U$14:$X$28,MATCH('דיווח פרטני'!G2512,גיליון3!$T$14:$T$28,0),MATCH('דיווח פרטני'!C2512,גיליון3!$U$13:$X$13,0)))," ",INDEX(גיליון3!$U$14:$X$28,MATCH('דיווח פרטני'!G2512,גיליון3!$T$14:$T$28,0),MATCH('דיווח פרטני'!C2512,גיליון3!$U$13:$X$13,0)))</f>
        <v xml:space="preserve"> </v>
      </c>
      <c r="I2512" s="15"/>
      <c r="J2512" s="15"/>
    </row>
    <row r="2513" spans="1:10" ht="18" customHeight="1" thickBot="1" x14ac:dyDescent="0.35">
      <c r="A2513" s="15"/>
      <c r="B2513" s="15"/>
      <c r="C2513" s="15"/>
      <c r="D2513" s="15"/>
      <c r="E2513" s="727"/>
      <c r="F2513" s="15"/>
      <c r="G2513" s="15"/>
      <c r="H2513" s="59" t="str">
        <f t="array" ref="H2513">IF(ISERROR(INDEX(גיליון3!$U$14:$X$28,MATCH('דיווח פרטני'!G2513,גיליון3!$T$14:$T$28,0),MATCH('דיווח פרטני'!C2513,גיליון3!$U$13:$X$13,0)))," ",INDEX(גיליון3!$U$14:$X$28,MATCH('דיווח פרטני'!G2513,גיליון3!$T$14:$T$28,0),MATCH('דיווח פרטני'!C2513,גיליון3!$U$13:$X$13,0)))</f>
        <v xml:space="preserve"> </v>
      </c>
      <c r="I2513" s="15"/>
      <c r="J2513" s="15"/>
    </row>
    <row r="2514" spans="1:10" ht="18" customHeight="1" thickBot="1" x14ac:dyDescent="0.35">
      <c r="A2514" s="15"/>
      <c r="B2514" s="15"/>
      <c r="C2514" s="15"/>
      <c r="D2514" s="15"/>
      <c r="E2514" s="727"/>
      <c r="F2514" s="15"/>
      <c r="G2514" s="15"/>
      <c r="H2514" s="59" t="str">
        <f t="array" ref="H2514">IF(ISERROR(INDEX(גיליון3!$U$14:$X$28,MATCH('דיווח פרטני'!G2514,גיליון3!$T$14:$T$28,0),MATCH('דיווח פרטני'!C2514,גיליון3!$U$13:$X$13,0)))," ",INDEX(גיליון3!$U$14:$X$28,MATCH('דיווח פרטני'!G2514,גיליון3!$T$14:$T$28,0),MATCH('דיווח פרטני'!C2514,גיליון3!$U$13:$X$13,0)))</f>
        <v xml:space="preserve"> </v>
      </c>
      <c r="I2514" s="15"/>
      <c r="J2514" s="15"/>
    </row>
    <row r="2515" spans="1:10" ht="18" customHeight="1" thickBot="1" x14ac:dyDescent="0.35">
      <c r="A2515" s="15"/>
      <c r="B2515" s="15"/>
      <c r="C2515" s="15"/>
      <c r="D2515" s="15"/>
      <c r="E2515" s="727"/>
      <c r="F2515" s="15"/>
      <c r="G2515" s="15"/>
      <c r="H2515" s="59" t="str">
        <f t="array" ref="H2515">IF(ISERROR(INDEX(גיליון3!$U$14:$X$28,MATCH('דיווח פרטני'!G2515,גיליון3!$T$14:$T$28,0),MATCH('דיווח פרטני'!C2515,גיליון3!$U$13:$X$13,0)))," ",INDEX(גיליון3!$U$14:$X$28,MATCH('דיווח פרטני'!G2515,גיליון3!$T$14:$T$28,0),MATCH('דיווח פרטני'!C2515,גיליון3!$U$13:$X$13,0)))</f>
        <v xml:space="preserve"> </v>
      </c>
      <c r="I2515" s="15"/>
      <c r="J2515" s="15"/>
    </row>
    <row r="2516" spans="1:10" ht="18" customHeight="1" thickBot="1" x14ac:dyDescent="0.35">
      <c r="A2516" s="15"/>
      <c r="B2516" s="15"/>
      <c r="C2516" s="15"/>
      <c r="D2516" s="15"/>
      <c r="E2516" s="727"/>
      <c r="F2516" s="15"/>
      <c r="G2516" s="15"/>
      <c r="H2516" s="59" t="str">
        <f t="array" ref="H2516">IF(ISERROR(INDEX(גיליון3!$U$14:$X$28,MATCH('דיווח פרטני'!G2516,גיליון3!$T$14:$T$28,0),MATCH('דיווח פרטני'!C2516,גיליון3!$U$13:$X$13,0)))," ",INDEX(גיליון3!$U$14:$X$28,MATCH('דיווח פרטני'!G2516,גיליון3!$T$14:$T$28,0),MATCH('דיווח פרטני'!C2516,גיליון3!$U$13:$X$13,0)))</f>
        <v xml:space="preserve"> </v>
      </c>
      <c r="I2516" s="15"/>
      <c r="J2516" s="15"/>
    </row>
    <row r="2517" spans="1:10" ht="18" customHeight="1" thickBot="1" x14ac:dyDescent="0.35">
      <c r="A2517" s="15"/>
      <c r="B2517" s="15"/>
      <c r="C2517" s="15"/>
      <c r="D2517" s="15"/>
      <c r="E2517" s="727"/>
      <c r="F2517" s="15"/>
      <c r="G2517" s="15"/>
      <c r="H2517" s="59" t="str">
        <f t="array" ref="H2517">IF(ISERROR(INDEX(גיליון3!$U$14:$X$28,MATCH('דיווח פרטני'!G2517,גיליון3!$T$14:$T$28,0),MATCH('דיווח פרטני'!C2517,גיליון3!$U$13:$X$13,0)))," ",INDEX(גיליון3!$U$14:$X$28,MATCH('דיווח פרטני'!G2517,גיליון3!$T$14:$T$28,0),MATCH('דיווח פרטני'!C2517,גיליון3!$U$13:$X$13,0)))</f>
        <v xml:space="preserve"> </v>
      </c>
      <c r="I2517" s="15"/>
      <c r="J2517" s="15"/>
    </row>
    <row r="2518" spans="1:10" ht="18" customHeight="1" thickBot="1" x14ac:dyDescent="0.35">
      <c r="A2518" s="15"/>
      <c r="B2518" s="15"/>
      <c r="C2518" s="15"/>
      <c r="D2518" s="15"/>
      <c r="E2518" s="727"/>
      <c r="F2518" s="15"/>
      <c r="G2518" s="15"/>
      <c r="H2518" s="59" t="str">
        <f t="array" ref="H2518">IF(ISERROR(INDEX(גיליון3!$U$14:$X$28,MATCH('דיווח פרטני'!G2518,גיליון3!$T$14:$T$28,0),MATCH('דיווח פרטני'!C2518,גיליון3!$U$13:$X$13,0)))," ",INDEX(גיליון3!$U$14:$X$28,MATCH('דיווח פרטני'!G2518,גיליון3!$T$14:$T$28,0),MATCH('דיווח פרטני'!C2518,גיליון3!$U$13:$X$13,0)))</f>
        <v xml:space="preserve"> </v>
      </c>
      <c r="I2518" s="15"/>
      <c r="J2518" s="15"/>
    </row>
    <row r="2519" spans="1:10" ht="18" customHeight="1" thickBot="1" x14ac:dyDescent="0.35">
      <c r="A2519" s="15"/>
      <c r="B2519" s="15"/>
      <c r="C2519" s="15"/>
      <c r="D2519" s="15"/>
      <c r="E2519" s="727"/>
      <c r="F2519" s="15"/>
      <c r="G2519" s="15"/>
      <c r="H2519" s="59" t="str">
        <f t="array" ref="H2519">IF(ISERROR(INDEX(גיליון3!$U$14:$X$28,MATCH('דיווח פרטני'!G2519,גיליון3!$T$14:$T$28,0),MATCH('דיווח פרטני'!C2519,גיליון3!$U$13:$X$13,0)))," ",INDEX(גיליון3!$U$14:$X$28,MATCH('דיווח פרטני'!G2519,גיליון3!$T$14:$T$28,0),MATCH('דיווח פרטני'!C2519,גיליון3!$U$13:$X$13,0)))</f>
        <v xml:space="preserve"> </v>
      </c>
      <c r="I2519" s="15"/>
      <c r="J2519" s="15"/>
    </row>
    <row r="2520" spans="1:10" ht="18" customHeight="1" thickBot="1" x14ac:dyDescent="0.35">
      <c r="A2520" s="15"/>
      <c r="B2520" s="15"/>
      <c r="C2520" s="15"/>
      <c r="D2520" s="15"/>
      <c r="E2520" s="727"/>
      <c r="F2520" s="15"/>
      <c r="G2520" s="15"/>
      <c r="H2520" s="59" t="str">
        <f t="array" ref="H2520">IF(ISERROR(INDEX(גיליון3!$U$14:$X$28,MATCH('דיווח פרטני'!G2520,גיליון3!$T$14:$T$28,0),MATCH('דיווח פרטני'!C2520,גיליון3!$U$13:$X$13,0)))," ",INDEX(גיליון3!$U$14:$X$28,MATCH('דיווח פרטני'!G2520,גיליון3!$T$14:$T$28,0),MATCH('דיווח פרטני'!C2520,גיליון3!$U$13:$X$13,0)))</f>
        <v xml:space="preserve"> </v>
      </c>
      <c r="I2520" s="15"/>
      <c r="J2520" s="15"/>
    </row>
    <row r="2521" spans="1:10" ht="18" customHeight="1" thickBot="1" x14ac:dyDescent="0.35">
      <c r="A2521" s="15"/>
      <c r="B2521" s="15"/>
      <c r="C2521" s="15"/>
      <c r="D2521" s="15"/>
      <c r="E2521" s="727"/>
      <c r="F2521" s="15"/>
      <c r="G2521" s="15"/>
      <c r="H2521" s="59" t="str">
        <f t="array" ref="H2521">IF(ISERROR(INDEX(גיליון3!$U$14:$X$28,MATCH('דיווח פרטני'!G2521,גיליון3!$T$14:$T$28,0),MATCH('דיווח פרטני'!C2521,גיליון3!$U$13:$X$13,0)))," ",INDEX(גיליון3!$U$14:$X$28,MATCH('דיווח פרטני'!G2521,גיליון3!$T$14:$T$28,0),MATCH('דיווח פרטני'!C2521,גיליון3!$U$13:$X$13,0)))</f>
        <v xml:space="preserve"> </v>
      </c>
      <c r="I2521" s="15"/>
      <c r="J2521" s="15"/>
    </row>
    <row r="2522" spans="1:10" ht="18" customHeight="1" thickBot="1" x14ac:dyDescent="0.35">
      <c r="A2522" s="15"/>
      <c r="B2522" s="15"/>
      <c r="C2522" s="15"/>
      <c r="D2522" s="15"/>
      <c r="E2522" s="727"/>
      <c r="F2522" s="15"/>
      <c r="G2522" s="15"/>
      <c r="H2522" s="59" t="str">
        <f t="array" ref="H2522">IF(ISERROR(INDEX(גיליון3!$U$14:$X$28,MATCH('דיווח פרטני'!G2522,גיליון3!$T$14:$T$28,0),MATCH('דיווח פרטני'!C2522,גיליון3!$U$13:$X$13,0)))," ",INDEX(גיליון3!$U$14:$X$28,MATCH('דיווח פרטני'!G2522,גיליון3!$T$14:$T$28,0),MATCH('דיווח פרטני'!C2522,גיליון3!$U$13:$X$13,0)))</f>
        <v xml:space="preserve"> </v>
      </c>
      <c r="I2522" s="15"/>
      <c r="J2522" s="15"/>
    </row>
    <row r="2523" spans="1:10" ht="18" customHeight="1" thickBot="1" x14ac:dyDescent="0.35">
      <c r="A2523" s="15"/>
      <c r="B2523" s="15"/>
      <c r="C2523" s="15"/>
      <c r="D2523" s="15"/>
      <c r="E2523" s="727"/>
      <c r="F2523" s="15"/>
      <c r="G2523" s="15"/>
      <c r="H2523" s="59" t="str">
        <f t="array" ref="H2523">IF(ISERROR(INDEX(גיליון3!$U$14:$X$28,MATCH('דיווח פרטני'!G2523,גיליון3!$T$14:$T$28,0),MATCH('דיווח פרטני'!C2523,גיליון3!$U$13:$X$13,0)))," ",INDEX(גיליון3!$U$14:$X$28,MATCH('דיווח פרטני'!G2523,גיליון3!$T$14:$T$28,0),MATCH('דיווח פרטני'!C2523,גיליון3!$U$13:$X$13,0)))</f>
        <v xml:space="preserve"> </v>
      </c>
      <c r="I2523" s="15"/>
      <c r="J2523" s="15"/>
    </row>
    <row r="2524" spans="1:10" ht="18" customHeight="1" thickBot="1" x14ac:dyDescent="0.35">
      <c r="A2524" s="15"/>
      <c r="B2524" s="15"/>
      <c r="C2524" s="15"/>
      <c r="D2524" s="15"/>
      <c r="E2524" s="727"/>
      <c r="F2524" s="15"/>
      <c r="G2524" s="15"/>
      <c r="H2524" s="59" t="str">
        <f t="array" ref="H2524">IF(ISERROR(INDEX(גיליון3!$U$14:$X$28,MATCH('דיווח פרטני'!G2524,גיליון3!$T$14:$T$28,0),MATCH('דיווח פרטני'!C2524,גיליון3!$U$13:$X$13,0)))," ",INDEX(גיליון3!$U$14:$X$28,MATCH('דיווח פרטני'!G2524,גיליון3!$T$14:$T$28,0),MATCH('דיווח פרטני'!C2524,גיליון3!$U$13:$X$13,0)))</f>
        <v xml:space="preserve"> </v>
      </c>
      <c r="I2524" s="15"/>
      <c r="J2524" s="15"/>
    </row>
    <row r="2525" spans="1:10" ht="18" customHeight="1" thickBot="1" x14ac:dyDescent="0.35">
      <c r="A2525" s="15"/>
      <c r="B2525" s="15"/>
      <c r="C2525" s="15"/>
      <c r="D2525" s="15"/>
      <c r="E2525" s="727"/>
      <c r="F2525" s="15"/>
      <c r="G2525" s="15"/>
      <c r="H2525" s="59" t="str">
        <f t="array" ref="H2525">IF(ISERROR(INDEX(גיליון3!$U$14:$X$28,MATCH('דיווח פרטני'!G2525,גיליון3!$T$14:$T$28,0),MATCH('דיווח פרטני'!C2525,גיליון3!$U$13:$X$13,0)))," ",INDEX(גיליון3!$U$14:$X$28,MATCH('דיווח פרטני'!G2525,גיליון3!$T$14:$T$28,0),MATCH('דיווח פרטני'!C2525,גיליון3!$U$13:$X$13,0)))</f>
        <v xml:space="preserve"> </v>
      </c>
      <c r="I2525" s="15"/>
      <c r="J2525" s="15"/>
    </row>
    <row r="2526" spans="1:10" ht="18" customHeight="1" thickBot="1" x14ac:dyDescent="0.35">
      <c r="A2526" s="15"/>
      <c r="B2526" s="15"/>
      <c r="C2526" s="15"/>
      <c r="D2526" s="15"/>
      <c r="E2526" s="727"/>
      <c r="F2526" s="15"/>
      <c r="G2526" s="15"/>
      <c r="H2526" s="59" t="str">
        <f t="array" ref="H2526">IF(ISERROR(INDEX(גיליון3!$U$14:$X$28,MATCH('דיווח פרטני'!G2526,גיליון3!$T$14:$T$28,0),MATCH('דיווח פרטני'!C2526,גיליון3!$U$13:$X$13,0)))," ",INDEX(גיליון3!$U$14:$X$28,MATCH('דיווח פרטני'!G2526,גיליון3!$T$14:$T$28,0),MATCH('דיווח פרטני'!C2526,גיליון3!$U$13:$X$13,0)))</f>
        <v xml:space="preserve"> </v>
      </c>
      <c r="I2526" s="15"/>
      <c r="J2526" s="15"/>
    </row>
    <row r="2527" spans="1:10" ht="18" customHeight="1" thickBot="1" x14ac:dyDescent="0.35">
      <c r="A2527" s="15"/>
      <c r="B2527" s="15"/>
      <c r="C2527" s="15"/>
      <c r="D2527" s="15"/>
      <c r="E2527" s="727"/>
      <c r="F2527" s="15"/>
      <c r="G2527" s="15"/>
      <c r="H2527" s="59" t="str">
        <f t="array" ref="H2527">IF(ISERROR(INDEX(גיליון3!$U$14:$X$28,MATCH('דיווח פרטני'!G2527,גיליון3!$T$14:$T$28,0),MATCH('דיווח פרטני'!C2527,גיליון3!$U$13:$X$13,0)))," ",INDEX(גיליון3!$U$14:$X$28,MATCH('דיווח פרטני'!G2527,גיליון3!$T$14:$T$28,0),MATCH('דיווח פרטני'!C2527,גיליון3!$U$13:$X$13,0)))</f>
        <v xml:space="preserve"> </v>
      </c>
      <c r="I2527" s="15"/>
      <c r="J2527" s="15"/>
    </row>
    <row r="2528" spans="1:10" ht="18" customHeight="1" thickBot="1" x14ac:dyDescent="0.35">
      <c r="A2528" s="15"/>
      <c r="B2528" s="15"/>
      <c r="C2528" s="15"/>
      <c r="D2528" s="15"/>
      <c r="E2528" s="727"/>
      <c r="F2528" s="15"/>
      <c r="G2528" s="15"/>
      <c r="H2528" s="59" t="str">
        <f t="array" ref="H2528">IF(ISERROR(INDEX(גיליון3!$U$14:$X$28,MATCH('דיווח פרטני'!G2528,גיליון3!$T$14:$T$28,0),MATCH('דיווח פרטני'!C2528,גיליון3!$U$13:$X$13,0)))," ",INDEX(גיליון3!$U$14:$X$28,MATCH('דיווח פרטני'!G2528,גיליון3!$T$14:$T$28,0),MATCH('דיווח פרטני'!C2528,גיליון3!$U$13:$X$13,0)))</f>
        <v xml:space="preserve"> </v>
      </c>
      <c r="I2528" s="15"/>
      <c r="J2528" s="15"/>
    </row>
    <row r="2529" spans="1:10" ht="18" customHeight="1" thickBot="1" x14ac:dyDescent="0.35">
      <c r="A2529" s="15"/>
      <c r="B2529" s="15"/>
      <c r="C2529" s="15"/>
      <c r="D2529" s="15"/>
      <c r="E2529" s="727"/>
      <c r="F2529" s="15"/>
      <c r="G2529" s="15"/>
      <c r="H2529" s="59" t="str">
        <f t="array" ref="H2529">IF(ISERROR(INDEX(גיליון3!$U$14:$X$28,MATCH('דיווח פרטני'!G2529,גיליון3!$T$14:$T$28,0),MATCH('דיווח פרטני'!C2529,גיליון3!$U$13:$X$13,0)))," ",INDEX(גיליון3!$U$14:$X$28,MATCH('דיווח פרטני'!G2529,גיליון3!$T$14:$T$28,0),MATCH('דיווח פרטני'!C2529,גיליון3!$U$13:$X$13,0)))</f>
        <v xml:space="preserve"> </v>
      </c>
      <c r="I2529" s="15"/>
      <c r="J2529" s="15"/>
    </row>
    <row r="2530" spans="1:10" ht="18" customHeight="1" thickBot="1" x14ac:dyDescent="0.35">
      <c r="A2530" s="15"/>
      <c r="B2530" s="15"/>
      <c r="C2530" s="15"/>
      <c r="D2530" s="15"/>
      <c r="E2530" s="727"/>
      <c r="F2530" s="15"/>
      <c r="G2530" s="15"/>
      <c r="H2530" s="59" t="str">
        <f t="array" ref="H2530">IF(ISERROR(INDEX(גיליון3!$U$14:$X$28,MATCH('דיווח פרטני'!G2530,גיליון3!$T$14:$T$28,0),MATCH('דיווח פרטני'!C2530,גיליון3!$U$13:$X$13,0)))," ",INDEX(גיליון3!$U$14:$X$28,MATCH('דיווח פרטני'!G2530,גיליון3!$T$14:$T$28,0),MATCH('דיווח פרטני'!C2530,גיליון3!$U$13:$X$13,0)))</f>
        <v xml:space="preserve"> </v>
      </c>
      <c r="I2530" s="15"/>
      <c r="J2530" s="15"/>
    </row>
    <row r="2531" spans="1:10" ht="18" customHeight="1" thickBot="1" x14ac:dyDescent="0.35">
      <c r="A2531" s="15"/>
      <c r="B2531" s="15"/>
      <c r="C2531" s="15"/>
      <c r="D2531" s="15"/>
      <c r="E2531" s="727"/>
      <c r="F2531" s="15"/>
      <c r="G2531" s="15"/>
      <c r="H2531" s="59" t="str">
        <f t="array" ref="H2531">IF(ISERROR(INDEX(גיליון3!$U$14:$X$28,MATCH('דיווח פרטני'!G2531,גיליון3!$T$14:$T$28,0),MATCH('דיווח פרטני'!C2531,גיליון3!$U$13:$X$13,0)))," ",INDEX(גיליון3!$U$14:$X$28,MATCH('דיווח פרטני'!G2531,גיליון3!$T$14:$T$28,0),MATCH('דיווח פרטני'!C2531,גיליון3!$U$13:$X$13,0)))</f>
        <v xml:space="preserve"> </v>
      </c>
      <c r="I2531" s="15"/>
      <c r="J2531" s="15"/>
    </row>
    <row r="2532" spans="1:10" ht="18" customHeight="1" thickBot="1" x14ac:dyDescent="0.35">
      <c r="A2532" s="15"/>
      <c r="B2532" s="15"/>
      <c r="C2532" s="15"/>
      <c r="D2532" s="15"/>
      <c r="E2532" s="727"/>
      <c r="F2532" s="15"/>
      <c r="G2532" s="15"/>
      <c r="H2532" s="59" t="str">
        <f t="array" ref="H2532">IF(ISERROR(INDEX(גיליון3!$U$14:$X$28,MATCH('דיווח פרטני'!G2532,גיליון3!$T$14:$T$28,0),MATCH('דיווח פרטני'!C2532,גיליון3!$U$13:$X$13,0)))," ",INDEX(גיליון3!$U$14:$X$28,MATCH('דיווח פרטני'!G2532,גיליון3!$T$14:$T$28,0),MATCH('דיווח פרטני'!C2532,גיליון3!$U$13:$X$13,0)))</f>
        <v xml:space="preserve"> </v>
      </c>
      <c r="I2532" s="15"/>
      <c r="J2532" s="15"/>
    </row>
    <row r="2533" spans="1:10" ht="18" customHeight="1" thickBot="1" x14ac:dyDescent="0.35">
      <c r="A2533" s="15"/>
      <c r="B2533" s="15"/>
      <c r="C2533" s="15"/>
      <c r="D2533" s="15"/>
      <c r="E2533" s="727"/>
      <c r="F2533" s="15"/>
      <c r="G2533" s="15"/>
      <c r="H2533" s="59" t="str">
        <f t="array" ref="H2533">IF(ISERROR(INDEX(גיליון3!$U$14:$X$28,MATCH('דיווח פרטני'!G2533,גיליון3!$T$14:$T$28,0),MATCH('דיווח פרטני'!C2533,גיליון3!$U$13:$X$13,0)))," ",INDEX(גיליון3!$U$14:$X$28,MATCH('דיווח פרטני'!G2533,גיליון3!$T$14:$T$28,0),MATCH('דיווח פרטני'!C2533,גיליון3!$U$13:$X$13,0)))</f>
        <v xml:space="preserve"> </v>
      </c>
      <c r="I2533" s="15"/>
      <c r="J2533" s="15"/>
    </row>
    <row r="2534" spans="1:10" ht="18" customHeight="1" thickBot="1" x14ac:dyDescent="0.35">
      <c r="A2534" s="15"/>
      <c r="B2534" s="15"/>
      <c r="C2534" s="15"/>
      <c r="D2534" s="15"/>
      <c r="E2534" s="727"/>
      <c r="F2534" s="15"/>
      <c r="G2534" s="15"/>
      <c r="H2534" s="59" t="str">
        <f t="array" ref="H2534">IF(ISERROR(INDEX(גיליון3!$U$14:$X$28,MATCH('דיווח פרטני'!G2534,גיליון3!$T$14:$T$28,0),MATCH('דיווח פרטני'!C2534,גיליון3!$U$13:$X$13,0)))," ",INDEX(גיליון3!$U$14:$X$28,MATCH('דיווח פרטני'!G2534,גיליון3!$T$14:$T$28,0),MATCH('דיווח פרטני'!C2534,גיליון3!$U$13:$X$13,0)))</f>
        <v xml:space="preserve"> </v>
      </c>
      <c r="I2534" s="15"/>
      <c r="J2534" s="15"/>
    </row>
    <row r="2535" spans="1:10" ht="18" customHeight="1" thickBot="1" x14ac:dyDescent="0.35">
      <c r="A2535" s="15"/>
      <c r="B2535" s="15"/>
      <c r="C2535" s="15"/>
      <c r="D2535" s="15"/>
      <c r="E2535" s="727"/>
      <c r="F2535" s="15"/>
      <c r="G2535" s="15"/>
      <c r="H2535" s="59" t="str">
        <f t="array" ref="H2535">IF(ISERROR(INDEX(גיליון3!$U$14:$X$28,MATCH('דיווח פרטני'!G2535,גיליון3!$T$14:$T$28,0),MATCH('דיווח פרטני'!C2535,גיליון3!$U$13:$X$13,0)))," ",INDEX(גיליון3!$U$14:$X$28,MATCH('דיווח פרטני'!G2535,גיליון3!$T$14:$T$28,0),MATCH('דיווח פרטני'!C2535,גיליון3!$U$13:$X$13,0)))</f>
        <v xml:space="preserve"> </v>
      </c>
      <c r="I2535" s="15"/>
      <c r="J2535" s="15"/>
    </row>
    <row r="2536" spans="1:10" ht="18" customHeight="1" thickBot="1" x14ac:dyDescent="0.35">
      <c r="A2536" s="15"/>
      <c r="B2536" s="15"/>
      <c r="C2536" s="15"/>
      <c r="D2536" s="15"/>
      <c r="E2536" s="727"/>
      <c r="F2536" s="15"/>
      <c r="G2536" s="15"/>
      <c r="H2536" s="59" t="str">
        <f t="array" ref="H2536">IF(ISERROR(INDEX(גיליון3!$U$14:$X$28,MATCH('דיווח פרטני'!G2536,גיליון3!$T$14:$T$28,0),MATCH('דיווח פרטני'!C2536,גיליון3!$U$13:$X$13,0)))," ",INDEX(גיליון3!$U$14:$X$28,MATCH('דיווח פרטני'!G2536,גיליון3!$T$14:$T$28,0),MATCH('דיווח פרטני'!C2536,גיליון3!$U$13:$X$13,0)))</f>
        <v xml:space="preserve"> </v>
      </c>
      <c r="I2536" s="15"/>
      <c r="J2536" s="15"/>
    </row>
    <row r="2537" spans="1:10" ht="18" customHeight="1" thickBot="1" x14ac:dyDescent="0.35">
      <c r="A2537" s="15"/>
      <c r="B2537" s="15"/>
      <c r="C2537" s="15"/>
      <c r="D2537" s="15"/>
      <c r="E2537" s="727"/>
      <c r="F2537" s="15"/>
      <c r="G2537" s="15"/>
      <c r="H2537" s="59" t="str">
        <f t="array" ref="H2537">IF(ISERROR(INDEX(גיליון3!$U$14:$X$28,MATCH('דיווח פרטני'!G2537,גיליון3!$T$14:$T$28,0),MATCH('דיווח פרטני'!C2537,גיליון3!$U$13:$X$13,0)))," ",INDEX(גיליון3!$U$14:$X$28,MATCH('דיווח פרטני'!G2537,גיליון3!$T$14:$T$28,0),MATCH('דיווח פרטני'!C2537,גיליון3!$U$13:$X$13,0)))</f>
        <v xml:space="preserve"> </v>
      </c>
      <c r="I2537" s="15"/>
      <c r="J2537" s="15"/>
    </row>
    <row r="2538" spans="1:10" ht="18" customHeight="1" thickBot="1" x14ac:dyDescent="0.35">
      <c r="A2538" s="15"/>
      <c r="B2538" s="15"/>
      <c r="C2538" s="15"/>
      <c r="D2538" s="15"/>
      <c r="E2538" s="727"/>
      <c r="F2538" s="15"/>
      <c r="G2538" s="15"/>
      <c r="H2538" s="59" t="str">
        <f t="array" ref="H2538">IF(ISERROR(INDEX(גיליון3!$U$14:$X$28,MATCH('דיווח פרטני'!G2538,גיליון3!$T$14:$T$28,0),MATCH('דיווח פרטני'!C2538,גיליון3!$U$13:$X$13,0)))," ",INDEX(גיליון3!$U$14:$X$28,MATCH('דיווח פרטני'!G2538,גיליון3!$T$14:$T$28,0),MATCH('דיווח פרטני'!C2538,גיליון3!$U$13:$X$13,0)))</f>
        <v xml:space="preserve"> </v>
      </c>
      <c r="I2538" s="15"/>
      <c r="J2538" s="15"/>
    </row>
    <row r="2539" spans="1:10" ht="18" customHeight="1" thickBot="1" x14ac:dyDescent="0.35">
      <c r="A2539" s="15"/>
      <c r="B2539" s="15"/>
      <c r="C2539" s="15"/>
      <c r="D2539" s="15"/>
      <c r="E2539" s="727"/>
      <c r="F2539" s="15"/>
      <c r="G2539" s="15"/>
      <c r="H2539" s="59" t="str">
        <f t="array" ref="H2539">IF(ISERROR(INDEX(גיליון3!$U$14:$X$28,MATCH('דיווח פרטני'!G2539,גיליון3!$T$14:$T$28,0),MATCH('דיווח פרטני'!C2539,גיליון3!$U$13:$X$13,0)))," ",INDEX(גיליון3!$U$14:$X$28,MATCH('דיווח פרטני'!G2539,גיליון3!$T$14:$T$28,0),MATCH('דיווח פרטני'!C2539,גיליון3!$U$13:$X$13,0)))</f>
        <v xml:space="preserve"> </v>
      </c>
      <c r="I2539" s="15"/>
      <c r="J2539" s="15"/>
    </row>
    <row r="2540" spans="1:10" ht="18" customHeight="1" thickBot="1" x14ac:dyDescent="0.35">
      <c r="A2540" s="15"/>
      <c r="B2540" s="15"/>
      <c r="C2540" s="15"/>
      <c r="D2540" s="15"/>
      <c r="E2540" s="727"/>
      <c r="F2540" s="15"/>
      <c r="G2540" s="15"/>
      <c r="H2540" s="59" t="str">
        <f t="array" ref="H2540">IF(ISERROR(INDEX(גיליון3!$U$14:$X$28,MATCH('דיווח פרטני'!G2540,גיליון3!$T$14:$T$28,0),MATCH('דיווח פרטני'!C2540,גיליון3!$U$13:$X$13,0)))," ",INDEX(גיליון3!$U$14:$X$28,MATCH('דיווח פרטני'!G2540,גיליון3!$T$14:$T$28,0),MATCH('דיווח פרטני'!C2540,גיליון3!$U$13:$X$13,0)))</f>
        <v xml:space="preserve"> </v>
      </c>
      <c r="I2540" s="15"/>
      <c r="J2540" s="15"/>
    </row>
    <row r="2541" spans="1:10" ht="18" customHeight="1" thickBot="1" x14ac:dyDescent="0.35">
      <c r="A2541" s="15"/>
      <c r="B2541" s="15"/>
      <c r="C2541" s="15"/>
      <c r="D2541" s="15"/>
      <c r="E2541" s="727"/>
      <c r="F2541" s="15"/>
      <c r="G2541" s="15"/>
      <c r="H2541" s="59" t="str">
        <f t="array" ref="H2541">IF(ISERROR(INDEX(גיליון3!$U$14:$X$28,MATCH('דיווח פרטני'!G2541,גיליון3!$T$14:$T$28,0),MATCH('דיווח פרטני'!C2541,גיליון3!$U$13:$X$13,0)))," ",INDEX(גיליון3!$U$14:$X$28,MATCH('דיווח פרטני'!G2541,גיליון3!$T$14:$T$28,0),MATCH('דיווח פרטני'!C2541,גיליון3!$U$13:$X$13,0)))</f>
        <v xml:space="preserve"> </v>
      </c>
      <c r="I2541" s="15"/>
      <c r="J2541" s="15"/>
    </row>
    <row r="2542" spans="1:10" ht="18" customHeight="1" thickBot="1" x14ac:dyDescent="0.35">
      <c r="A2542" s="15"/>
      <c r="B2542" s="15"/>
      <c r="C2542" s="15"/>
      <c r="D2542" s="15"/>
      <c r="E2542" s="727"/>
      <c r="F2542" s="15"/>
      <c r="G2542" s="15"/>
      <c r="H2542" s="59" t="str">
        <f t="array" ref="H2542">IF(ISERROR(INDEX(גיליון3!$U$14:$X$28,MATCH('דיווח פרטני'!G2542,גיליון3!$T$14:$T$28,0),MATCH('דיווח פרטני'!C2542,גיליון3!$U$13:$X$13,0)))," ",INDEX(גיליון3!$U$14:$X$28,MATCH('דיווח פרטני'!G2542,גיליון3!$T$14:$T$28,0),MATCH('דיווח פרטני'!C2542,גיליון3!$U$13:$X$13,0)))</f>
        <v xml:space="preserve"> </v>
      </c>
      <c r="I2542" s="15"/>
      <c r="J2542" s="15"/>
    </row>
    <row r="2543" spans="1:10" ht="18" customHeight="1" thickBot="1" x14ac:dyDescent="0.35">
      <c r="A2543" s="15"/>
      <c r="B2543" s="15"/>
      <c r="C2543" s="15"/>
      <c r="D2543" s="15"/>
      <c r="E2543" s="727"/>
      <c r="F2543" s="15"/>
      <c r="G2543" s="15"/>
      <c r="H2543" s="59" t="str">
        <f t="array" ref="H2543">IF(ISERROR(INDEX(גיליון3!$U$14:$X$28,MATCH('דיווח פרטני'!G2543,גיליון3!$T$14:$T$28,0),MATCH('דיווח פרטני'!C2543,גיליון3!$U$13:$X$13,0)))," ",INDEX(גיליון3!$U$14:$X$28,MATCH('דיווח פרטני'!G2543,גיליון3!$T$14:$T$28,0),MATCH('דיווח פרטני'!C2543,גיליון3!$U$13:$X$13,0)))</f>
        <v xml:space="preserve"> </v>
      </c>
      <c r="I2543" s="15"/>
      <c r="J2543" s="15"/>
    </row>
    <row r="2544" spans="1:10" ht="18" customHeight="1" thickBot="1" x14ac:dyDescent="0.35">
      <c r="A2544" s="15"/>
      <c r="B2544" s="15"/>
      <c r="C2544" s="15"/>
      <c r="D2544" s="15"/>
      <c r="E2544" s="727"/>
      <c r="F2544" s="15"/>
      <c r="G2544" s="15"/>
      <c r="H2544" s="59" t="str">
        <f t="array" ref="H2544">IF(ISERROR(INDEX(גיליון3!$U$14:$X$28,MATCH('דיווח פרטני'!G2544,גיליון3!$T$14:$T$28,0),MATCH('דיווח פרטני'!C2544,גיליון3!$U$13:$X$13,0)))," ",INDEX(גיליון3!$U$14:$X$28,MATCH('דיווח פרטני'!G2544,גיליון3!$T$14:$T$28,0),MATCH('דיווח פרטני'!C2544,גיליון3!$U$13:$X$13,0)))</f>
        <v xml:space="preserve"> </v>
      </c>
      <c r="I2544" s="15"/>
      <c r="J2544" s="15"/>
    </row>
    <row r="2545" spans="1:10" ht="18" customHeight="1" thickBot="1" x14ac:dyDescent="0.35">
      <c r="A2545" s="15"/>
      <c r="B2545" s="15"/>
      <c r="C2545" s="15"/>
      <c r="D2545" s="15"/>
      <c r="E2545" s="727"/>
      <c r="F2545" s="15"/>
      <c r="G2545" s="15"/>
      <c r="H2545" s="59" t="str">
        <f t="array" ref="H2545">IF(ISERROR(INDEX(גיליון3!$U$14:$X$28,MATCH('דיווח פרטני'!G2545,גיליון3!$T$14:$T$28,0),MATCH('דיווח פרטני'!C2545,גיליון3!$U$13:$X$13,0)))," ",INDEX(גיליון3!$U$14:$X$28,MATCH('דיווח פרטני'!G2545,גיליון3!$T$14:$T$28,0),MATCH('דיווח פרטני'!C2545,גיליון3!$U$13:$X$13,0)))</f>
        <v xml:space="preserve"> </v>
      </c>
      <c r="I2545" s="15"/>
      <c r="J2545" s="15"/>
    </row>
    <row r="2546" spans="1:10" ht="18" customHeight="1" thickBot="1" x14ac:dyDescent="0.35">
      <c r="A2546" s="15"/>
      <c r="B2546" s="15"/>
      <c r="C2546" s="15"/>
      <c r="D2546" s="15"/>
      <c r="E2546" s="727"/>
      <c r="F2546" s="15"/>
      <c r="G2546" s="15"/>
      <c r="H2546" s="59" t="str">
        <f t="array" ref="H2546">IF(ISERROR(INDEX(גיליון3!$U$14:$X$28,MATCH('דיווח פרטני'!G2546,גיליון3!$T$14:$T$28,0),MATCH('דיווח פרטני'!C2546,גיליון3!$U$13:$X$13,0)))," ",INDEX(גיליון3!$U$14:$X$28,MATCH('דיווח פרטני'!G2546,גיליון3!$T$14:$T$28,0),MATCH('דיווח פרטני'!C2546,גיליון3!$U$13:$X$13,0)))</f>
        <v xml:space="preserve"> </v>
      </c>
      <c r="I2546" s="15"/>
      <c r="J2546" s="15"/>
    </row>
    <row r="2547" spans="1:10" ht="18" customHeight="1" thickBot="1" x14ac:dyDescent="0.35">
      <c r="A2547" s="15"/>
      <c r="B2547" s="15"/>
      <c r="C2547" s="15"/>
      <c r="D2547" s="15"/>
      <c r="E2547" s="727"/>
      <c r="F2547" s="15"/>
      <c r="G2547" s="15"/>
      <c r="H2547" s="59" t="str">
        <f t="array" ref="H2547">IF(ISERROR(INDEX(גיליון3!$U$14:$X$28,MATCH('דיווח פרטני'!G2547,גיליון3!$T$14:$T$28,0),MATCH('דיווח פרטני'!C2547,גיליון3!$U$13:$X$13,0)))," ",INDEX(גיליון3!$U$14:$X$28,MATCH('דיווח פרטני'!G2547,גיליון3!$T$14:$T$28,0),MATCH('דיווח פרטני'!C2547,גיליון3!$U$13:$X$13,0)))</f>
        <v xml:space="preserve"> </v>
      </c>
      <c r="I2547" s="15"/>
      <c r="J2547" s="15"/>
    </row>
    <row r="2548" spans="1:10" ht="18" customHeight="1" thickBot="1" x14ac:dyDescent="0.35">
      <c r="A2548" s="15"/>
      <c r="B2548" s="15"/>
      <c r="C2548" s="15"/>
      <c r="D2548" s="15"/>
      <c r="E2548" s="727"/>
      <c r="F2548" s="15"/>
      <c r="G2548" s="15"/>
      <c r="H2548" s="59" t="str">
        <f t="array" ref="H2548">IF(ISERROR(INDEX(גיליון3!$U$14:$X$28,MATCH('דיווח פרטני'!G2548,גיליון3!$T$14:$T$28,0),MATCH('דיווח פרטני'!C2548,גיליון3!$U$13:$X$13,0)))," ",INDEX(גיליון3!$U$14:$X$28,MATCH('דיווח פרטני'!G2548,גיליון3!$T$14:$T$28,0),MATCH('דיווח פרטני'!C2548,גיליון3!$U$13:$X$13,0)))</f>
        <v xml:space="preserve"> </v>
      </c>
      <c r="I2548" s="15"/>
      <c r="J2548" s="15"/>
    </row>
    <row r="2549" spans="1:10" ht="18" customHeight="1" thickBot="1" x14ac:dyDescent="0.35">
      <c r="A2549" s="15"/>
      <c r="B2549" s="15"/>
      <c r="C2549" s="15"/>
      <c r="D2549" s="15"/>
      <c r="E2549" s="727"/>
      <c r="F2549" s="15"/>
      <c r="G2549" s="15"/>
      <c r="H2549" s="59" t="str">
        <f t="array" ref="H2549">IF(ISERROR(INDEX(גיליון3!$U$14:$X$28,MATCH('דיווח פרטני'!G2549,גיליון3!$T$14:$T$28,0),MATCH('דיווח פרטני'!C2549,גיליון3!$U$13:$X$13,0)))," ",INDEX(גיליון3!$U$14:$X$28,MATCH('דיווח פרטני'!G2549,גיליון3!$T$14:$T$28,0),MATCH('דיווח פרטני'!C2549,גיליון3!$U$13:$X$13,0)))</f>
        <v xml:space="preserve"> </v>
      </c>
      <c r="I2549" s="15"/>
      <c r="J2549" s="15"/>
    </row>
    <row r="2550" spans="1:10" ht="18" customHeight="1" thickBot="1" x14ac:dyDescent="0.35">
      <c r="A2550" s="15"/>
      <c r="B2550" s="15"/>
      <c r="C2550" s="15"/>
      <c r="D2550" s="15"/>
      <c r="E2550" s="727"/>
      <c r="F2550" s="15"/>
      <c r="G2550" s="15"/>
      <c r="H2550" s="59" t="str">
        <f t="array" ref="H2550">IF(ISERROR(INDEX(גיליון3!$U$14:$X$28,MATCH('דיווח פרטני'!G2550,גיליון3!$T$14:$T$28,0),MATCH('דיווח פרטני'!C2550,גיליון3!$U$13:$X$13,0)))," ",INDEX(גיליון3!$U$14:$X$28,MATCH('דיווח פרטני'!G2550,גיליון3!$T$14:$T$28,0),MATCH('דיווח פרטני'!C2550,גיליון3!$U$13:$X$13,0)))</f>
        <v xml:space="preserve"> </v>
      </c>
      <c r="I2550" s="15"/>
      <c r="J2550" s="15"/>
    </row>
    <row r="2551" spans="1:10" ht="18" customHeight="1" thickBot="1" x14ac:dyDescent="0.35">
      <c r="A2551" s="15"/>
      <c r="B2551" s="15"/>
      <c r="C2551" s="15"/>
      <c r="D2551" s="15"/>
      <c r="E2551" s="727"/>
      <c r="F2551" s="15"/>
      <c r="G2551" s="15"/>
      <c r="H2551" s="59" t="str">
        <f t="array" ref="H2551">IF(ISERROR(INDEX(גיליון3!$U$14:$X$28,MATCH('דיווח פרטני'!G2551,גיליון3!$T$14:$T$28,0),MATCH('דיווח פרטני'!C2551,גיליון3!$U$13:$X$13,0)))," ",INDEX(גיליון3!$U$14:$X$28,MATCH('דיווח פרטני'!G2551,גיליון3!$T$14:$T$28,0),MATCH('דיווח פרטני'!C2551,גיליון3!$U$13:$X$13,0)))</f>
        <v xml:space="preserve"> </v>
      </c>
      <c r="I2551" s="15"/>
      <c r="J2551" s="15"/>
    </row>
    <row r="2552" spans="1:10" ht="18" customHeight="1" thickBot="1" x14ac:dyDescent="0.35">
      <c r="A2552" s="15"/>
      <c r="B2552" s="15"/>
      <c r="C2552" s="15"/>
      <c r="D2552" s="15"/>
      <c r="E2552" s="727"/>
      <c r="F2552" s="15"/>
      <c r="G2552" s="15"/>
      <c r="H2552" s="59" t="str">
        <f t="array" ref="H2552">IF(ISERROR(INDEX(גיליון3!$U$14:$X$28,MATCH('דיווח פרטני'!G2552,גיליון3!$T$14:$T$28,0),MATCH('דיווח פרטני'!C2552,גיליון3!$U$13:$X$13,0)))," ",INDEX(גיליון3!$U$14:$X$28,MATCH('דיווח פרטני'!G2552,גיליון3!$T$14:$T$28,0),MATCH('דיווח פרטני'!C2552,גיליון3!$U$13:$X$13,0)))</f>
        <v xml:space="preserve"> </v>
      </c>
      <c r="I2552" s="15"/>
      <c r="J2552" s="15"/>
    </row>
    <row r="2553" spans="1:10" ht="18" customHeight="1" thickBot="1" x14ac:dyDescent="0.35">
      <c r="A2553" s="15"/>
      <c r="B2553" s="15"/>
      <c r="C2553" s="15"/>
      <c r="D2553" s="15"/>
      <c r="E2553" s="727"/>
      <c r="F2553" s="15"/>
      <c r="G2553" s="15"/>
      <c r="H2553" s="59" t="str">
        <f t="array" ref="H2553">IF(ISERROR(INDEX(גיליון3!$U$14:$X$28,MATCH('דיווח פרטני'!G2553,גיליון3!$T$14:$T$28,0),MATCH('דיווח פרטני'!C2553,גיליון3!$U$13:$X$13,0)))," ",INDEX(גיליון3!$U$14:$X$28,MATCH('דיווח פרטני'!G2553,גיליון3!$T$14:$T$28,0),MATCH('דיווח פרטני'!C2553,גיליון3!$U$13:$X$13,0)))</f>
        <v xml:space="preserve"> </v>
      </c>
      <c r="I2553" s="15"/>
      <c r="J2553" s="15"/>
    </row>
    <row r="2554" spans="1:10" ht="18" customHeight="1" thickBot="1" x14ac:dyDescent="0.35">
      <c r="A2554" s="15"/>
      <c r="B2554" s="15"/>
      <c r="C2554" s="15"/>
      <c r="D2554" s="15"/>
      <c r="E2554" s="727"/>
      <c r="F2554" s="15"/>
      <c r="G2554" s="15"/>
      <c r="H2554" s="59" t="str">
        <f t="array" ref="H2554">IF(ISERROR(INDEX(גיליון3!$U$14:$X$28,MATCH('דיווח פרטני'!G2554,גיליון3!$T$14:$T$28,0),MATCH('דיווח פרטני'!C2554,גיליון3!$U$13:$X$13,0)))," ",INDEX(גיליון3!$U$14:$X$28,MATCH('דיווח פרטני'!G2554,גיליון3!$T$14:$T$28,0),MATCH('דיווח פרטני'!C2554,גיליון3!$U$13:$X$13,0)))</f>
        <v xml:space="preserve"> </v>
      </c>
      <c r="I2554" s="15"/>
      <c r="J2554" s="15"/>
    </row>
    <row r="2555" spans="1:10" ht="18" customHeight="1" thickBot="1" x14ac:dyDescent="0.35">
      <c r="A2555" s="15"/>
      <c r="B2555" s="15"/>
      <c r="C2555" s="15"/>
      <c r="D2555" s="15"/>
      <c r="E2555" s="727"/>
      <c r="F2555" s="15"/>
      <c r="G2555" s="15"/>
      <c r="H2555" s="59" t="str">
        <f t="array" ref="H2555">IF(ISERROR(INDEX(גיליון3!$U$14:$X$28,MATCH('דיווח פרטני'!G2555,גיליון3!$T$14:$T$28,0),MATCH('דיווח פרטני'!C2555,גיליון3!$U$13:$X$13,0)))," ",INDEX(גיליון3!$U$14:$X$28,MATCH('דיווח פרטני'!G2555,גיליון3!$T$14:$T$28,0),MATCH('דיווח פרטני'!C2555,גיליון3!$U$13:$X$13,0)))</f>
        <v xml:space="preserve"> </v>
      </c>
      <c r="I2555" s="15"/>
      <c r="J2555" s="15"/>
    </row>
    <row r="2556" spans="1:10" ht="18" customHeight="1" thickBot="1" x14ac:dyDescent="0.35">
      <c r="A2556" s="15"/>
      <c r="B2556" s="15"/>
      <c r="C2556" s="15"/>
      <c r="D2556" s="15"/>
      <c r="E2556" s="727"/>
      <c r="F2556" s="15"/>
      <c r="G2556" s="15"/>
      <c r="H2556" s="59" t="str">
        <f t="array" ref="H2556">IF(ISERROR(INDEX(גיליון3!$U$14:$X$28,MATCH('דיווח פרטני'!G2556,גיליון3!$T$14:$T$28,0),MATCH('דיווח פרטני'!C2556,גיליון3!$U$13:$X$13,0)))," ",INDEX(גיליון3!$U$14:$X$28,MATCH('דיווח פרטני'!G2556,גיליון3!$T$14:$T$28,0),MATCH('דיווח פרטני'!C2556,גיליון3!$U$13:$X$13,0)))</f>
        <v xml:space="preserve"> </v>
      </c>
      <c r="I2556" s="15"/>
      <c r="J2556" s="15"/>
    </row>
    <row r="2557" spans="1:10" ht="18" customHeight="1" thickBot="1" x14ac:dyDescent="0.35">
      <c r="A2557" s="15"/>
      <c r="B2557" s="15"/>
      <c r="C2557" s="15"/>
      <c r="D2557" s="15"/>
      <c r="E2557" s="727"/>
      <c r="F2557" s="15"/>
      <c r="G2557" s="15"/>
      <c r="H2557" s="59" t="str">
        <f t="array" ref="H2557">IF(ISERROR(INDEX(גיליון3!$U$14:$X$28,MATCH('דיווח פרטני'!G2557,גיליון3!$T$14:$T$28,0),MATCH('דיווח פרטני'!C2557,גיליון3!$U$13:$X$13,0)))," ",INDEX(גיליון3!$U$14:$X$28,MATCH('דיווח פרטני'!G2557,גיליון3!$T$14:$T$28,0),MATCH('דיווח פרטני'!C2557,גיליון3!$U$13:$X$13,0)))</f>
        <v xml:space="preserve"> </v>
      </c>
      <c r="I2557" s="15"/>
      <c r="J2557" s="15"/>
    </row>
    <row r="2558" spans="1:10" ht="18" customHeight="1" thickBot="1" x14ac:dyDescent="0.35">
      <c r="A2558" s="15"/>
      <c r="B2558" s="15"/>
      <c r="C2558" s="15"/>
      <c r="D2558" s="15"/>
      <c r="E2558" s="727"/>
      <c r="F2558" s="15"/>
      <c r="G2558" s="15"/>
      <c r="H2558" s="59" t="str">
        <f t="array" ref="H2558">IF(ISERROR(INDEX(גיליון3!$U$14:$X$28,MATCH('דיווח פרטני'!G2558,גיליון3!$T$14:$T$28,0),MATCH('דיווח פרטני'!C2558,גיליון3!$U$13:$X$13,0)))," ",INDEX(גיליון3!$U$14:$X$28,MATCH('דיווח פרטני'!G2558,גיליון3!$T$14:$T$28,0),MATCH('דיווח פרטני'!C2558,גיליון3!$U$13:$X$13,0)))</f>
        <v xml:space="preserve"> </v>
      </c>
      <c r="I2558" s="15"/>
      <c r="J2558" s="15"/>
    </row>
    <row r="2559" spans="1:10" ht="18" customHeight="1" thickBot="1" x14ac:dyDescent="0.35">
      <c r="A2559" s="15"/>
      <c r="B2559" s="15"/>
      <c r="C2559" s="15"/>
      <c r="D2559" s="15"/>
      <c r="E2559" s="727"/>
      <c r="F2559" s="15"/>
      <c r="G2559" s="15"/>
      <c r="H2559" s="59" t="str">
        <f t="array" ref="H2559">IF(ISERROR(INDEX(גיליון3!$U$14:$X$28,MATCH('דיווח פרטני'!G2559,גיליון3!$T$14:$T$28,0),MATCH('דיווח פרטני'!C2559,גיליון3!$U$13:$X$13,0)))," ",INDEX(גיליון3!$U$14:$X$28,MATCH('דיווח פרטני'!G2559,גיליון3!$T$14:$T$28,0),MATCH('דיווח פרטני'!C2559,גיליון3!$U$13:$X$13,0)))</f>
        <v xml:space="preserve"> </v>
      </c>
      <c r="I2559" s="15"/>
      <c r="J2559" s="15"/>
    </row>
    <row r="2560" spans="1:10" ht="18" customHeight="1" thickBot="1" x14ac:dyDescent="0.35">
      <c r="A2560" s="15"/>
      <c r="B2560" s="15"/>
      <c r="C2560" s="15"/>
      <c r="D2560" s="15"/>
      <c r="E2560" s="727"/>
      <c r="F2560" s="15"/>
      <c r="G2560" s="15"/>
      <c r="H2560" s="59" t="str">
        <f t="array" ref="H2560">IF(ISERROR(INDEX(גיליון3!$U$14:$X$28,MATCH('דיווח פרטני'!G2560,גיליון3!$T$14:$T$28,0),MATCH('דיווח פרטני'!C2560,גיליון3!$U$13:$X$13,0)))," ",INDEX(גיליון3!$U$14:$X$28,MATCH('דיווח פרטני'!G2560,גיליון3!$T$14:$T$28,0),MATCH('דיווח פרטני'!C2560,גיליון3!$U$13:$X$13,0)))</f>
        <v xml:space="preserve"> </v>
      </c>
      <c r="I2560" s="15"/>
      <c r="J2560" s="15"/>
    </row>
    <row r="2561" spans="1:10" ht="18" customHeight="1" thickBot="1" x14ac:dyDescent="0.35">
      <c r="A2561" s="15"/>
      <c r="B2561" s="15"/>
      <c r="C2561" s="15"/>
      <c r="D2561" s="15"/>
      <c r="E2561" s="727"/>
      <c r="F2561" s="15"/>
      <c r="G2561" s="15"/>
      <c r="H2561" s="59" t="str">
        <f t="array" ref="H2561">IF(ISERROR(INDEX(גיליון3!$U$14:$X$28,MATCH('דיווח פרטני'!G2561,גיליון3!$T$14:$T$28,0),MATCH('דיווח פרטני'!C2561,גיליון3!$U$13:$X$13,0)))," ",INDEX(גיליון3!$U$14:$X$28,MATCH('דיווח פרטני'!G2561,גיליון3!$T$14:$T$28,0),MATCH('דיווח פרטני'!C2561,גיליון3!$U$13:$X$13,0)))</f>
        <v xml:space="preserve"> </v>
      </c>
      <c r="I2561" s="15"/>
      <c r="J2561" s="15"/>
    </row>
    <row r="2562" spans="1:10" ht="18" customHeight="1" thickBot="1" x14ac:dyDescent="0.35">
      <c r="A2562" s="15"/>
      <c r="B2562" s="15"/>
      <c r="C2562" s="15"/>
      <c r="D2562" s="15"/>
      <c r="E2562" s="727"/>
      <c r="F2562" s="15"/>
      <c r="G2562" s="15"/>
      <c r="H2562" s="59" t="str">
        <f t="array" ref="H2562">IF(ISERROR(INDEX(גיליון3!$U$14:$X$28,MATCH('דיווח פרטני'!G2562,גיליון3!$T$14:$T$28,0),MATCH('דיווח פרטני'!C2562,גיליון3!$U$13:$X$13,0)))," ",INDEX(גיליון3!$U$14:$X$28,MATCH('דיווח פרטני'!G2562,גיליון3!$T$14:$T$28,0),MATCH('דיווח פרטני'!C2562,גיליון3!$U$13:$X$13,0)))</f>
        <v xml:space="preserve"> </v>
      </c>
      <c r="I2562" s="15"/>
      <c r="J2562" s="15"/>
    </row>
    <row r="2563" spans="1:10" ht="18" customHeight="1" thickBot="1" x14ac:dyDescent="0.35">
      <c r="A2563" s="15"/>
      <c r="B2563" s="15"/>
      <c r="C2563" s="15"/>
      <c r="D2563" s="15"/>
      <c r="E2563" s="727"/>
      <c r="F2563" s="15"/>
      <c r="G2563" s="15"/>
      <c r="H2563" s="59" t="str">
        <f t="array" ref="H2563">IF(ISERROR(INDEX(גיליון3!$U$14:$X$28,MATCH('דיווח פרטני'!G2563,גיליון3!$T$14:$T$28,0),MATCH('דיווח פרטני'!C2563,גיליון3!$U$13:$X$13,0)))," ",INDEX(גיליון3!$U$14:$X$28,MATCH('דיווח פרטני'!G2563,גיליון3!$T$14:$T$28,0),MATCH('דיווח פרטני'!C2563,גיליון3!$U$13:$X$13,0)))</f>
        <v xml:space="preserve"> </v>
      </c>
      <c r="I2563" s="15"/>
      <c r="J2563" s="15"/>
    </row>
    <row r="2564" spans="1:10" ht="18" customHeight="1" thickBot="1" x14ac:dyDescent="0.35">
      <c r="A2564" s="15"/>
      <c r="B2564" s="15"/>
      <c r="C2564" s="15"/>
      <c r="D2564" s="15"/>
      <c r="E2564" s="727"/>
      <c r="F2564" s="15"/>
      <c r="G2564" s="15"/>
      <c r="H2564" s="59" t="str">
        <f t="array" ref="H2564">IF(ISERROR(INDEX(גיליון3!$U$14:$X$28,MATCH('דיווח פרטני'!G2564,גיליון3!$T$14:$T$28,0),MATCH('דיווח פרטני'!C2564,גיליון3!$U$13:$X$13,0)))," ",INDEX(גיליון3!$U$14:$X$28,MATCH('דיווח פרטני'!G2564,גיליון3!$T$14:$T$28,0),MATCH('דיווח פרטני'!C2564,גיליון3!$U$13:$X$13,0)))</f>
        <v xml:space="preserve"> </v>
      </c>
      <c r="I2564" s="15"/>
      <c r="J2564" s="15"/>
    </row>
    <row r="2565" spans="1:10" ht="18" customHeight="1" thickBot="1" x14ac:dyDescent="0.35">
      <c r="A2565" s="15"/>
      <c r="B2565" s="15"/>
      <c r="C2565" s="15"/>
      <c r="D2565" s="15"/>
      <c r="E2565" s="727"/>
      <c r="F2565" s="15"/>
      <c r="G2565" s="15"/>
      <c r="H2565" s="59" t="str">
        <f t="array" ref="H2565">IF(ISERROR(INDEX(גיליון3!$U$14:$X$28,MATCH('דיווח פרטני'!G2565,גיליון3!$T$14:$T$28,0),MATCH('דיווח פרטני'!C2565,גיליון3!$U$13:$X$13,0)))," ",INDEX(גיליון3!$U$14:$X$28,MATCH('דיווח פרטני'!G2565,גיליון3!$T$14:$T$28,0),MATCH('דיווח פרטני'!C2565,גיליון3!$U$13:$X$13,0)))</f>
        <v xml:space="preserve"> </v>
      </c>
      <c r="I2565" s="15"/>
      <c r="J2565" s="15"/>
    </row>
    <row r="2566" spans="1:10" ht="18" customHeight="1" thickBot="1" x14ac:dyDescent="0.35">
      <c r="A2566" s="15"/>
      <c r="B2566" s="15"/>
      <c r="C2566" s="15"/>
      <c r="D2566" s="15"/>
      <c r="E2566" s="727"/>
      <c r="F2566" s="15"/>
      <c r="G2566" s="15"/>
      <c r="H2566" s="59" t="str">
        <f t="array" ref="H2566">IF(ISERROR(INDEX(גיליון3!$U$14:$X$28,MATCH('דיווח פרטני'!G2566,גיליון3!$T$14:$T$28,0),MATCH('דיווח פרטני'!C2566,גיליון3!$U$13:$X$13,0)))," ",INDEX(גיליון3!$U$14:$X$28,MATCH('דיווח פרטני'!G2566,גיליון3!$T$14:$T$28,0),MATCH('דיווח פרטני'!C2566,גיליון3!$U$13:$X$13,0)))</f>
        <v xml:space="preserve"> </v>
      </c>
      <c r="I2566" s="15"/>
      <c r="J2566" s="15"/>
    </row>
    <row r="2567" spans="1:10" ht="18" customHeight="1" thickBot="1" x14ac:dyDescent="0.35">
      <c r="A2567" s="15"/>
      <c r="B2567" s="15"/>
      <c r="C2567" s="15"/>
      <c r="D2567" s="15"/>
      <c r="E2567" s="727"/>
      <c r="F2567" s="15"/>
      <c r="G2567" s="15"/>
      <c r="H2567" s="59" t="str">
        <f t="array" ref="H2567">IF(ISERROR(INDEX(גיליון3!$U$14:$X$28,MATCH('דיווח פרטני'!G2567,גיליון3!$T$14:$T$28,0),MATCH('דיווח פרטני'!C2567,גיליון3!$U$13:$X$13,0)))," ",INDEX(גיליון3!$U$14:$X$28,MATCH('דיווח פרטני'!G2567,גיליון3!$T$14:$T$28,0),MATCH('דיווח פרטני'!C2567,גיליון3!$U$13:$X$13,0)))</f>
        <v xml:space="preserve"> </v>
      </c>
      <c r="I2567" s="15"/>
      <c r="J2567" s="15"/>
    </row>
    <row r="2568" spans="1:10" ht="18" customHeight="1" thickBot="1" x14ac:dyDescent="0.35">
      <c r="A2568" s="15"/>
      <c r="B2568" s="15"/>
      <c r="C2568" s="15"/>
      <c r="D2568" s="15"/>
      <c r="E2568" s="727"/>
      <c r="F2568" s="15"/>
      <c r="G2568" s="15"/>
      <c r="H2568" s="59" t="str">
        <f t="array" ref="H2568">IF(ISERROR(INDEX(גיליון3!$U$14:$X$28,MATCH('דיווח פרטני'!G2568,גיליון3!$T$14:$T$28,0),MATCH('דיווח פרטני'!C2568,גיליון3!$U$13:$X$13,0)))," ",INDEX(גיליון3!$U$14:$X$28,MATCH('דיווח פרטני'!G2568,גיליון3!$T$14:$T$28,0),MATCH('דיווח פרטני'!C2568,גיליון3!$U$13:$X$13,0)))</f>
        <v xml:space="preserve"> </v>
      </c>
      <c r="I2568" s="15"/>
      <c r="J2568" s="15"/>
    </row>
    <row r="2569" spans="1:10" ht="18" customHeight="1" thickBot="1" x14ac:dyDescent="0.35">
      <c r="A2569" s="15"/>
      <c r="B2569" s="15"/>
      <c r="C2569" s="15"/>
      <c r="D2569" s="15"/>
      <c r="E2569" s="727"/>
      <c r="F2569" s="15"/>
      <c r="G2569" s="15"/>
      <c r="H2569" s="59" t="str">
        <f t="array" ref="H2569">IF(ISERROR(INDEX(גיליון3!$U$14:$X$28,MATCH('דיווח פרטני'!G2569,גיליון3!$T$14:$T$28,0),MATCH('דיווח פרטני'!C2569,גיליון3!$U$13:$X$13,0)))," ",INDEX(גיליון3!$U$14:$X$28,MATCH('דיווח פרטני'!G2569,גיליון3!$T$14:$T$28,0),MATCH('דיווח פרטני'!C2569,גיליון3!$U$13:$X$13,0)))</f>
        <v xml:space="preserve"> </v>
      </c>
      <c r="I2569" s="15"/>
      <c r="J2569" s="15"/>
    </row>
    <row r="2570" spans="1:10" ht="18" customHeight="1" thickBot="1" x14ac:dyDescent="0.35">
      <c r="A2570" s="15"/>
      <c r="B2570" s="15"/>
      <c r="C2570" s="15"/>
      <c r="D2570" s="15"/>
      <c r="E2570" s="727"/>
      <c r="F2570" s="15"/>
      <c r="G2570" s="15"/>
      <c r="H2570" s="59" t="str">
        <f t="array" ref="H2570">IF(ISERROR(INDEX(גיליון3!$U$14:$X$28,MATCH('דיווח פרטני'!G2570,גיליון3!$T$14:$T$28,0),MATCH('דיווח פרטני'!C2570,גיליון3!$U$13:$X$13,0)))," ",INDEX(גיליון3!$U$14:$X$28,MATCH('דיווח פרטני'!G2570,גיליון3!$T$14:$T$28,0),MATCH('דיווח פרטני'!C2570,גיליון3!$U$13:$X$13,0)))</f>
        <v xml:space="preserve"> </v>
      </c>
      <c r="I2570" s="15"/>
      <c r="J2570" s="15"/>
    </row>
    <row r="2571" spans="1:10" ht="18" customHeight="1" thickBot="1" x14ac:dyDescent="0.35">
      <c r="A2571" s="15"/>
      <c r="B2571" s="15"/>
      <c r="C2571" s="15"/>
      <c r="D2571" s="15"/>
      <c r="E2571" s="727"/>
      <c r="F2571" s="15"/>
      <c r="G2571" s="15"/>
      <c r="H2571" s="59" t="str">
        <f t="array" ref="H2571">IF(ISERROR(INDEX(גיליון3!$U$14:$X$28,MATCH('דיווח פרטני'!G2571,גיליון3!$T$14:$T$28,0),MATCH('דיווח פרטני'!C2571,גיליון3!$U$13:$X$13,0)))," ",INDEX(גיליון3!$U$14:$X$28,MATCH('דיווח פרטני'!G2571,גיליון3!$T$14:$T$28,0),MATCH('דיווח פרטני'!C2571,גיליון3!$U$13:$X$13,0)))</f>
        <v xml:space="preserve"> </v>
      </c>
      <c r="I2571" s="15"/>
      <c r="J2571" s="15"/>
    </row>
    <row r="2572" spans="1:10" ht="18" customHeight="1" thickBot="1" x14ac:dyDescent="0.35">
      <c r="A2572" s="15"/>
      <c r="B2572" s="15"/>
      <c r="C2572" s="15"/>
      <c r="D2572" s="15"/>
      <c r="E2572" s="727"/>
      <c r="F2572" s="15"/>
      <c r="G2572" s="15"/>
      <c r="H2572" s="59" t="str">
        <f t="array" ref="H2572">IF(ISERROR(INDEX(גיליון3!$U$14:$X$28,MATCH('דיווח פרטני'!G2572,גיליון3!$T$14:$T$28,0),MATCH('דיווח פרטני'!C2572,גיליון3!$U$13:$X$13,0)))," ",INDEX(גיליון3!$U$14:$X$28,MATCH('דיווח פרטני'!G2572,גיליון3!$T$14:$T$28,0),MATCH('דיווח פרטני'!C2572,גיליון3!$U$13:$X$13,0)))</f>
        <v xml:space="preserve"> </v>
      </c>
      <c r="I2572" s="15"/>
      <c r="J2572" s="15"/>
    </row>
    <row r="2573" spans="1:10" ht="18" customHeight="1" thickBot="1" x14ac:dyDescent="0.35">
      <c r="A2573" s="15"/>
      <c r="B2573" s="15"/>
      <c r="C2573" s="15"/>
      <c r="D2573" s="15"/>
      <c r="E2573" s="727"/>
      <c r="F2573" s="15"/>
      <c r="G2573" s="15"/>
      <c r="H2573" s="59" t="str">
        <f t="array" ref="H2573">IF(ISERROR(INDEX(גיליון3!$U$14:$X$28,MATCH('דיווח פרטני'!G2573,גיליון3!$T$14:$T$28,0),MATCH('דיווח פרטני'!C2573,גיליון3!$U$13:$X$13,0)))," ",INDEX(גיליון3!$U$14:$X$28,MATCH('דיווח פרטני'!G2573,גיליון3!$T$14:$T$28,0),MATCH('דיווח פרטני'!C2573,גיליון3!$U$13:$X$13,0)))</f>
        <v xml:space="preserve"> </v>
      </c>
      <c r="I2573" s="15"/>
      <c r="J2573" s="15"/>
    </row>
    <row r="2574" spans="1:10" ht="18" customHeight="1" thickBot="1" x14ac:dyDescent="0.35">
      <c r="A2574" s="15"/>
      <c r="B2574" s="15"/>
      <c r="C2574" s="15"/>
      <c r="D2574" s="15"/>
      <c r="E2574" s="727"/>
      <c r="F2574" s="15"/>
      <c r="G2574" s="15"/>
      <c r="H2574" s="59" t="str">
        <f t="array" ref="H2574">IF(ISERROR(INDEX(גיליון3!$U$14:$X$28,MATCH('דיווח פרטני'!G2574,גיליון3!$T$14:$T$28,0),MATCH('דיווח פרטני'!C2574,גיליון3!$U$13:$X$13,0)))," ",INDEX(גיליון3!$U$14:$X$28,MATCH('דיווח פרטני'!G2574,גיליון3!$T$14:$T$28,0),MATCH('דיווח פרטני'!C2574,גיליון3!$U$13:$X$13,0)))</f>
        <v xml:space="preserve"> </v>
      </c>
      <c r="I2574" s="15"/>
      <c r="J2574" s="15"/>
    </row>
    <row r="2575" spans="1:10" ht="18" customHeight="1" thickBot="1" x14ac:dyDescent="0.35">
      <c r="A2575" s="15"/>
      <c r="B2575" s="15"/>
      <c r="C2575" s="15"/>
      <c r="D2575" s="15"/>
      <c r="E2575" s="727"/>
      <c r="F2575" s="15"/>
      <c r="G2575" s="15"/>
      <c r="H2575" s="59" t="str">
        <f t="array" ref="H2575">IF(ISERROR(INDEX(גיליון3!$U$14:$X$28,MATCH('דיווח פרטני'!G2575,גיליון3!$T$14:$T$28,0),MATCH('דיווח פרטני'!C2575,גיליון3!$U$13:$X$13,0)))," ",INDEX(גיליון3!$U$14:$X$28,MATCH('דיווח פרטני'!G2575,גיליון3!$T$14:$T$28,0),MATCH('דיווח פרטני'!C2575,גיליון3!$U$13:$X$13,0)))</f>
        <v xml:space="preserve"> </v>
      </c>
      <c r="I2575" s="15"/>
      <c r="J2575" s="15"/>
    </row>
    <row r="2576" spans="1:10" ht="18" customHeight="1" thickBot="1" x14ac:dyDescent="0.35">
      <c r="A2576" s="15"/>
      <c r="B2576" s="15"/>
      <c r="C2576" s="15"/>
      <c r="D2576" s="15"/>
      <c r="E2576" s="727"/>
      <c r="F2576" s="15"/>
      <c r="G2576" s="15"/>
      <c r="H2576" s="59" t="str">
        <f t="array" ref="H2576">IF(ISERROR(INDEX(גיליון3!$U$14:$X$28,MATCH('דיווח פרטני'!G2576,גיליון3!$T$14:$T$28,0),MATCH('דיווח פרטני'!C2576,גיליון3!$U$13:$X$13,0)))," ",INDEX(גיליון3!$U$14:$X$28,MATCH('דיווח פרטני'!G2576,גיליון3!$T$14:$T$28,0),MATCH('דיווח פרטני'!C2576,גיליון3!$U$13:$X$13,0)))</f>
        <v xml:space="preserve"> </v>
      </c>
      <c r="I2576" s="15"/>
      <c r="J2576" s="15"/>
    </row>
    <row r="2577" spans="1:10" ht="18" customHeight="1" thickBot="1" x14ac:dyDescent="0.35">
      <c r="A2577" s="15"/>
      <c r="B2577" s="15"/>
      <c r="C2577" s="15"/>
      <c r="D2577" s="15"/>
      <c r="E2577" s="727"/>
      <c r="F2577" s="15"/>
      <c r="G2577" s="15"/>
      <c r="H2577" s="59" t="str">
        <f t="array" ref="H2577">IF(ISERROR(INDEX(גיליון3!$U$14:$X$28,MATCH('דיווח פרטני'!G2577,גיליון3!$T$14:$T$28,0),MATCH('דיווח פרטני'!C2577,גיליון3!$U$13:$X$13,0)))," ",INDEX(גיליון3!$U$14:$X$28,MATCH('דיווח פרטני'!G2577,גיליון3!$T$14:$T$28,0),MATCH('דיווח פרטני'!C2577,גיליון3!$U$13:$X$13,0)))</f>
        <v xml:space="preserve"> </v>
      </c>
      <c r="I2577" s="15"/>
      <c r="J2577" s="15"/>
    </row>
    <row r="2578" spans="1:10" ht="18" customHeight="1" thickBot="1" x14ac:dyDescent="0.35">
      <c r="A2578" s="15"/>
      <c r="B2578" s="15"/>
      <c r="C2578" s="15"/>
      <c r="D2578" s="15"/>
      <c r="E2578" s="727"/>
      <c r="F2578" s="15"/>
      <c r="G2578" s="15"/>
      <c r="H2578" s="59" t="str">
        <f t="array" ref="H2578">IF(ISERROR(INDEX(גיליון3!$U$14:$X$28,MATCH('דיווח פרטני'!G2578,גיליון3!$T$14:$T$28,0),MATCH('דיווח פרטני'!C2578,גיליון3!$U$13:$X$13,0)))," ",INDEX(גיליון3!$U$14:$X$28,MATCH('דיווח פרטני'!G2578,גיליון3!$T$14:$T$28,0),MATCH('דיווח פרטני'!C2578,גיליון3!$U$13:$X$13,0)))</f>
        <v xml:space="preserve"> </v>
      </c>
      <c r="I2578" s="15"/>
      <c r="J2578" s="15"/>
    </row>
    <row r="2579" spans="1:10" ht="18" customHeight="1" thickBot="1" x14ac:dyDescent="0.35">
      <c r="A2579" s="15"/>
      <c r="B2579" s="15"/>
      <c r="C2579" s="15"/>
      <c r="D2579" s="15"/>
      <c r="E2579" s="727"/>
      <c r="F2579" s="15"/>
      <c r="G2579" s="15"/>
      <c r="H2579" s="59" t="str">
        <f t="array" ref="H2579">IF(ISERROR(INDEX(גיליון3!$U$14:$X$28,MATCH('דיווח פרטני'!G2579,גיליון3!$T$14:$T$28,0),MATCH('דיווח פרטני'!C2579,גיליון3!$U$13:$X$13,0)))," ",INDEX(גיליון3!$U$14:$X$28,MATCH('דיווח פרטני'!G2579,גיליון3!$T$14:$T$28,0),MATCH('דיווח פרטני'!C2579,גיליון3!$U$13:$X$13,0)))</f>
        <v xml:space="preserve"> </v>
      </c>
      <c r="I2579" s="15"/>
      <c r="J2579" s="15"/>
    </row>
    <row r="2580" spans="1:10" ht="18" customHeight="1" thickBot="1" x14ac:dyDescent="0.35">
      <c r="A2580" s="15"/>
      <c r="B2580" s="15"/>
      <c r="C2580" s="15"/>
      <c r="D2580" s="15"/>
      <c r="E2580" s="727"/>
      <c r="F2580" s="15"/>
      <c r="G2580" s="15"/>
      <c r="H2580" s="59" t="str">
        <f t="array" ref="H2580">IF(ISERROR(INDEX(גיליון3!$U$14:$X$28,MATCH('דיווח פרטני'!G2580,גיליון3!$T$14:$T$28,0),MATCH('דיווח פרטני'!C2580,גיליון3!$U$13:$X$13,0)))," ",INDEX(גיליון3!$U$14:$X$28,MATCH('דיווח פרטני'!G2580,גיליון3!$T$14:$T$28,0),MATCH('דיווח פרטני'!C2580,גיליון3!$U$13:$X$13,0)))</f>
        <v xml:space="preserve"> </v>
      </c>
      <c r="I2580" s="15"/>
      <c r="J2580" s="15"/>
    </row>
    <row r="2581" spans="1:10" ht="18" customHeight="1" thickBot="1" x14ac:dyDescent="0.35">
      <c r="A2581" s="15"/>
      <c r="B2581" s="15"/>
      <c r="C2581" s="15"/>
      <c r="D2581" s="15"/>
      <c r="E2581" s="727"/>
      <c r="F2581" s="15"/>
      <c r="G2581" s="15"/>
      <c r="H2581" s="59" t="str">
        <f t="array" ref="H2581">IF(ISERROR(INDEX(גיליון3!$U$14:$X$28,MATCH('דיווח פרטני'!G2581,גיליון3!$T$14:$T$28,0),MATCH('דיווח פרטני'!C2581,גיליון3!$U$13:$X$13,0)))," ",INDEX(גיליון3!$U$14:$X$28,MATCH('דיווח פרטני'!G2581,גיליון3!$T$14:$T$28,0),MATCH('דיווח פרטני'!C2581,גיליון3!$U$13:$X$13,0)))</f>
        <v xml:space="preserve"> </v>
      </c>
      <c r="I2581" s="15"/>
      <c r="J2581" s="15"/>
    </row>
    <row r="2582" spans="1:10" ht="18" customHeight="1" thickBot="1" x14ac:dyDescent="0.35">
      <c r="A2582" s="15"/>
      <c r="B2582" s="15"/>
      <c r="C2582" s="15"/>
      <c r="D2582" s="15"/>
      <c r="E2582" s="727"/>
      <c r="F2582" s="15"/>
      <c r="G2582" s="15"/>
      <c r="H2582" s="59" t="str">
        <f t="array" ref="H2582">IF(ISERROR(INDEX(גיליון3!$U$14:$X$28,MATCH('דיווח פרטני'!G2582,גיליון3!$T$14:$T$28,0),MATCH('דיווח פרטני'!C2582,גיליון3!$U$13:$X$13,0)))," ",INDEX(גיליון3!$U$14:$X$28,MATCH('דיווח פרטני'!G2582,גיליון3!$T$14:$T$28,0),MATCH('דיווח פרטני'!C2582,גיליון3!$U$13:$X$13,0)))</f>
        <v xml:space="preserve"> </v>
      </c>
      <c r="I2582" s="15"/>
      <c r="J2582" s="15"/>
    </row>
    <row r="2583" spans="1:10" ht="18" customHeight="1" thickBot="1" x14ac:dyDescent="0.35">
      <c r="A2583" s="15"/>
      <c r="B2583" s="15"/>
      <c r="C2583" s="15"/>
      <c r="D2583" s="15"/>
      <c r="E2583" s="727"/>
      <c r="F2583" s="15"/>
      <c r="G2583" s="15"/>
      <c r="H2583" s="59" t="str">
        <f t="array" ref="H2583">IF(ISERROR(INDEX(גיליון3!$U$14:$X$28,MATCH('דיווח פרטני'!G2583,גיליון3!$T$14:$T$28,0),MATCH('דיווח פרטני'!C2583,גיליון3!$U$13:$X$13,0)))," ",INDEX(גיליון3!$U$14:$X$28,MATCH('דיווח פרטני'!G2583,גיליון3!$T$14:$T$28,0),MATCH('דיווח פרטני'!C2583,גיליון3!$U$13:$X$13,0)))</f>
        <v xml:space="preserve"> </v>
      </c>
      <c r="I2583" s="15"/>
      <c r="J2583" s="15"/>
    </row>
    <row r="2584" spans="1:10" ht="18" customHeight="1" thickBot="1" x14ac:dyDescent="0.35">
      <c r="A2584" s="15"/>
      <c r="B2584" s="15"/>
      <c r="C2584" s="15"/>
      <c r="D2584" s="15"/>
      <c r="E2584" s="727"/>
      <c r="F2584" s="15"/>
      <c r="G2584" s="15"/>
      <c r="H2584" s="59" t="str">
        <f t="array" ref="H2584">IF(ISERROR(INDEX(גיליון3!$U$14:$X$28,MATCH('דיווח פרטני'!G2584,גיליון3!$T$14:$T$28,0),MATCH('דיווח פרטני'!C2584,גיליון3!$U$13:$X$13,0)))," ",INDEX(גיליון3!$U$14:$X$28,MATCH('דיווח פרטני'!G2584,גיליון3!$T$14:$T$28,0),MATCH('דיווח פרטני'!C2584,גיליון3!$U$13:$X$13,0)))</f>
        <v xml:space="preserve"> </v>
      </c>
      <c r="I2584" s="15"/>
      <c r="J2584" s="15"/>
    </row>
    <row r="2585" spans="1:10" ht="18" customHeight="1" thickBot="1" x14ac:dyDescent="0.35">
      <c r="A2585" s="15"/>
      <c r="B2585" s="15"/>
      <c r="C2585" s="15"/>
      <c r="D2585" s="15"/>
      <c r="E2585" s="727"/>
      <c r="F2585" s="15"/>
      <c r="G2585" s="15"/>
      <c r="H2585" s="59" t="str">
        <f t="array" ref="H2585">IF(ISERROR(INDEX(גיליון3!$U$14:$X$28,MATCH('דיווח פרטני'!G2585,גיליון3!$T$14:$T$28,0),MATCH('דיווח פרטני'!C2585,גיליון3!$U$13:$X$13,0)))," ",INDEX(גיליון3!$U$14:$X$28,MATCH('דיווח פרטני'!G2585,גיליון3!$T$14:$T$28,0),MATCH('דיווח פרטני'!C2585,גיליון3!$U$13:$X$13,0)))</f>
        <v xml:space="preserve"> </v>
      </c>
      <c r="I2585" s="15"/>
      <c r="J2585" s="15"/>
    </row>
    <row r="2586" spans="1:10" ht="18" customHeight="1" thickBot="1" x14ac:dyDescent="0.35">
      <c r="A2586" s="15"/>
      <c r="B2586" s="15"/>
      <c r="C2586" s="15"/>
      <c r="D2586" s="15"/>
      <c r="E2586" s="727"/>
      <c r="F2586" s="15"/>
      <c r="G2586" s="15"/>
      <c r="H2586" s="59" t="str">
        <f t="array" ref="H2586">IF(ISERROR(INDEX(גיליון3!$U$14:$X$28,MATCH('דיווח פרטני'!G2586,גיליון3!$T$14:$T$28,0),MATCH('דיווח פרטני'!C2586,גיליון3!$U$13:$X$13,0)))," ",INDEX(גיליון3!$U$14:$X$28,MATCH('דיווח פרטני'!G2586,גיליון3!$T$14:$T$28,0),MATCH('דיווח פרטני'!C2586,גיליון3!$U$13:$X$13,0)))</f>
        <v xml:space="preserve"> </v>
      </c>
      <c r="I2586" s="15"/>
      <c r="J2586" s="15"/>
    </row>
    <row r="2587" spans="1:10" ht="18" customHeight="1" thickBot="1" x14ac:dyDescent="0.35">
      <c r="A2587" s="15"/>
      <c r="B2587" s="15"/>
      <c r="C2587" s="15"/>
      <c r="D2587" s="15"/>
      <c r="E2587" s="727"/>
      <c r="F2587" s="15"/>
      <c r="G2587" s="15"/>
      <c r="H2587" s="59" t="str">
        <f t="array" ref="H2587">IF(ISERROR(INDEX(גיליון3!$U$14:$X$28,MATCH('דיווח פרטני'!G2587,גיליון3!$T$14:$T$28,0),MATCH('דיווח פרטני'!C2587,גיליון3!$U$13:$X$13,0)))," ",INDEX(גיליון3!$U$14:$X$28,MATCH('דיווח פרטני'!G2587,גיליון3!$T$14:$T$28,0),MATCH('דיווח פרטני'!C2587,גיליון3!$U$13:$X$13,0)))</f>
        <v xml:space="preserve"> </v>
      </c>
      <c r="I2587" s="15"/>
      <c r="J2587" s="15"/>
    </row>
    <row r="2588" spans="1:10" ht="18" customHeight="1" thickBot="1" x14ac:dyDescent="0.35">
      <c r="A2588" s="15"/>
      <c r="B2588" s="15"/>
      <c r="C2588" s="15"/>
      <c r="D2588" s="15"/>
      <c r="E2588" s="727"/>
      <c r="F2588" s="15"/>
      <c r="G2588" s="15"/>
      <c r="H2588" s="59" t="str">
        <f t="array" ref="H2588">IF(ISERROR(INDEX(גיליון3!$U$14:$X$28,MATCH('דיווח פרטני'!G2588,גיליון3!$T$14:$T$28,0),MATCH('דיווח פרטני'!C2588,גיליון3!$U$13:$X$13,0)))," ",INDEX(גיליון3!$U$14:$X$28,MATCH('דיווח פרטני'!G2588,גיליון3!$T$14:$T$28,0),MATCH('דיווח פרטני'!C2588,גיליון3!$U$13:$X$13,0)))</f>
        <v xml:space="preserve"> </v>
      </c>
      <c r="I2588" s="15"/>
      <c r="J2588" s="15"/>
    </row>
    <row r="2589" spans="1:10" ht="18" customHeight="1" thickBot="1" x14ac:dyDescent="0.35">
      <c r="A2589" s="15"/>
      <c r="B2589" s="15"/>
      <c r="C2589" s="15"/>
      <c r="D2589" s="15"/>
      <c r="E2589" s="727"/>
      <c r="F2589" s="15"/>
      <c r="G2589" s="15"/>
      <c r="H2589" s="59" t="str">
        <f t="array" ref="H2589">IF(ISERROR(INDEX(גיליון3!$U$14:$X$28,MATCH('דיווח פרטני'!G2589,גיליון3!$T$14:$T$28,0),MATCH('דיווח פרטני'!C2589,גיליון3!$U$13:$X$13,0)))," ",INDEX(גיליון3!$U$14:$X$28,MATCH('דיווח פרטני'!G2589,גיליון3!$T$14:$T$28,0),MATCH('דיווח פרטני'!C2589,גיליון3!$U$13:$X$13,0)))</f>
        <v xml:space="preserve"> </v>
      </c>
      <c r="I2589" s="15"/>
      <c r="J2589" s="15"/>
    </row>
    <row r="2590" spans="1:10" ht="18" customHeight="1" thickBot="1" x14ac:dyDescent="0.35">
      <c r="A2590" s="15"/>
      <c r="B2590" s="15"/>
      <c r="C2590" s="15"/>
      <c r="D2590" s="15"/>
      <c r="E2590" s="727"/>
      <c r="F2590" s="15"/>
      <c r="G2590" s="15"/>
      <c r="H2590" s="59" t="str">
        <f t="array" ref="H2590">IF(ISERROR(INDEX(גיליון3!$U$14:$X$28,MATCH('דיווח פרטני'!G2590,גיליון3!$T$14:$T$28,0),MATCH('דיווח פרטני'!C2590,גיליון3!$U$13:$X$13,0)))," ",INDEX(גיליון3!$U$14:$X$28,MATCH('דיווח פרטני'!G2590,גיליון3!$T$14:$T$28,0),MATCH('דיווח פרטני'!C2590,גיליון3!$U$13:$X$13,0)))</f>
        <v xml:space="preserve"> </v>
      </c>
      <c r="I2590" s="15"/>
      <c r="J2590" s="15"/>
    </row>
    <row r="2591" spans="1:10" ht="18" customHeight="1" thickBot="1" x14ac:dyDescent="0.35">
      <c r="A2591" s="15"/>
      <c r="B2591" s="15"/>
      <c r="C2591" s="15"/>
      <c r="D2591" s="15"/>
      <c r="E2591" s="727"/>
      <c r="F2591" s="15"/>
      <c r="G2591" s="15"/>
      <c r="H2591" s="59" t="str">
        <f t="array" ref="H2591">IF(ISERROR(INDEX(גיליון3!$U$14:$X$28,MATCH('דיווח פרטני'!G2591,גיליון3!$T$14:$T$28,0),MATCH('דיווח פרטני'!C2591,גיליון3!$U$13:$X$13,0)))," ",INDEX(גיליון3!$U$14:$X$28,MATCH('דיווח פרטני'!G2591,גיליון3!$T$14:$T$28,0),MATCH('דיווח פרטני'!C2591,גיליון3!$U$13:$X$13,0)))</f>
        <v xml:space="preserve"> </v>
      </c>
      <c r="I2591" s="15"/>
      <c r="J2591" s="15"/>
    </row>
    <row r="2592" spans="1:10" ht="18" customHeight="1" thickBot="1" x14ac:dyDescent="0.35">
      <c r="A2592" s="15"/>
      <c r="B2592" s="15"/>
      <c r="C2592" s="15"/>
      <c r="D2592" s="15"/>
      <c r="E2592" s="727"/>
      <c r="F2592" s="15"/>
      <c r="G2592" s="15"/>
      <c r="H2592" s="59" t="str">
        <f t="array" ref="H2592">IF(ISERROR(INDEX(גיליון3!$U$14:$X$28,MATCH('דיווח פרטני'!G2592,גיליון3!$T$14:$T$28,0),MATCH('דיווח פרטני'!C2592,גיליון3!$U$13:$X$13,0)))," ",INDEX(גיליון3!$U$14:$X$28,MATCH('דיווח פרטני'!G2592,גיליון3!$T$14:$T$28,0),MATCH('דיווח פרטני'!C2592,גיליון3!$U$13:$X$13,0)))</f>
        <v xml:space="preserve"> </v>
      </c>
      <c r="I2592" s="15"/>
      <c r="J2592" s="15"/>
    </row>
    <row r="2593" spans="1:10" ht="18" customHeight="1" thickBot="1" x14ac:dyDescent="0.35">
      <c r="A2593" s="15"/>
      <c r="B2593" s="15"/>
      <c r="C2593" s="15"/>
      <c r="D2593" s="15"/>
      <c r="E2593" s="727"/>
      <c r="F2593" s="15"/>
      <c r="G2593" s="15"/>
      <c r="H2593" s="59" t="str">
        <f t="array" ref="H2593">IF(ISERROR(INDEX(גיליון3!$U$14:$X$28,MATCH('דיווח פרטני'!G2593,גיליון3!$T$14:$T$28,0),MATCH('דיווח פרטני'!C2593,גיליון3!$U$13:$X$13,0)))," ",INDEX(גיליון3!$U$14:$X$28,MATCH('דיווח פרטני'!G2593,גיליון3!$T$14:$T$28,0),MATCH('דיווח פרטני'!C2593,גיליון3!$U$13:$X$13,0)))</f>
        <v xml:space="preserve"> </v>
      </c>
      <c r="I2593" s="15"/>
      <c r="J2593" s="15"/>
    </row>
    <row r="2594" spans="1:10" ht="18" customHeight="1" thickBot="1" x14ac:dyDescent="0.35">
      <c r="A2594" s="15"/>
      <c r="B2594" s="15"/>
      <c r="C2594" s="15"/>
      <c r="D2594" s="15"/>
      <c r="E2594" s="727"/>
      <c r="F2594" s="15"/>
      <c r="G2594" s="15"/>
      <c r="H2594" s="59" t="str">
        <f t="array" ref="H2594">IF(ISERROR(INDEX(גיליון3!$U$14:$X$28,MATCH('דיווח פרטני'!G2594,גיליון3!$T$14:$T$28,0),MATCH('דיווח פרטני'!C2594,גיליון3!$U$13:$X$13,0)))," ",INDEX(גיליון3!$U$14:$X$28,MATCH('דיווח פרטני'!G2594,גיליון3!$T$14:$T$28,0),MATCH('דיווח פרטני'!C2594,גיליון3!$U$13:$X$13,0)))</f>
        <v xml:space="preserve"> </v>
      </c>
      <c r="I2594" s="15"/>
      <c r="J2594" s="15"/>
    </row>
    <row r="2595" spans="1:10" ht="18" customHeight="1" thickBot="1" x14ac:dyDescent="0.35">
      <c r="A2595" s="15"/>
      <c r="B2595" s="15"/>
      <c r="C2595" s="15"/>
      <c r="D2595" s="15"/>
      <c r="E2595" s="727"/>
      <c r="F2595" s="15"/>
      <c r="G2595" s="15"/>
      <c r="H2595" s="59" t="str">
        <f t="array" ref="H2595">IF(ISERROR(INDEX(גיליון3!$U$14:$X$28,MATCH('דיווח פרטני'!G2595,גיליון3!$T$14:$T$28,0),MATCH('דיווח פרטני'!C2595,גיליון3!$U$13:$X$13,0)))," ",INDEX(גיליון3!$U$14:$X$28,MATCH('דיווח פרטני'!G2595,גיליון3!$T$14:$T$28,0),MATCH('דיווח פרטני'!C2595,גיליון3!$U$13:$X$13,0)))</f>
        <v xml:space="preserve"> </v>
      </c>
      <c r="I2595" s="15"/>
      <c r="J2595" s="15"/>
    </row>
    <row r="2596" spans="1:10" ht="18" customHeight="1" thickBot="1" x14ac:dyDescent="0.35">
      <c r="A2596" s="15"/>
      <c r="B2596" s="15"/>
      <c r="C2596" s="15"/>
      <c r="D2596" s="15"/>
      <c r="E2596" s="727"/>
      <c r="F2596" s="15"/>
      <c r="G2596" s="15"/>
      <c r="H2596" s="59" t="str">
        <f t="array" ref="H2596">IF(ISERROR(INDEX(גיליון3!$U$14:$X$28,MATCH('דיווח פרטני'!G2596,גיליון3!$T$14:$T$28,0),MATCH('דיווח פרטני'!C2596,גיליון3!$U$13:$X$13,0)))," ",INDEX(גיליון3!$U$14:$X$28,MATCH('דיווח פרטני'!G2596,גיליון3!$T$14:$T$28,0),MATCH('דיווח פרטני'!C2596,גיליון3!$U$13:$X$13,0)))</f>
        <v xml:space="preserve"> </v>
      </c>
      <c r="I2596" s="15"/>
      <c r="J2596" s="15"/>
    </row>
    <row r="2597" spans="1:10" ht="18" customHeight="1" thickBot="1" x14ac:dyDescent="0.35">
      <c r="A2597" s="15"/>
      <c r="B2597" s="15"/>
      <c r="C2597" s="15"/>
      <c r="D2597" s="15"/>
      <c r="E2597" s="727"/>
      <c r="F2597" s="15"/>
      <c r="G2597" s="15"/>
      <c r="H2597" s="59" t="str">
        <f t="array" ref="H2597">IF(ISERROR(INDEX(גיליון3!$U$14:$X$28,MATCH('דיווח פרטני'!G2597,גיליון3!$T$14:$T$28,0),MATCH('דיווח פרטני'!C2597,גיליון3!$U$13:$X$13,0)))," ",INDEX(גיליון3!$U$14:$X$28,MATCH('דיווח פרטני'!G2597,גיליון3!$T$14:$T$28,0),MATCH('דיווח פרטני'!C2597,גיליון3!$U$13:$X$13,0)))</f>
        <v xml:space="preserve"> </v>
      </c>
      <c r="I2597" s="15"/>
      <c r="J2597" s="15"/>
    </row>
    <row r="2598" spans="1:10" ht="18" customHeight="1" thickBot="1" x14ac:dyDescent="0.35">
      <c r="A2598" s="15"/>
      <c r="B2598" s="15"/>
      <c r="C2598" s="15"/>
      <c r="D2598" s="15"/>
      <c r="E2598" s="727"/>
      <c r="F2598" s="15"/>
      <c r="G2598" s="15"/>
      <c r="H2598" s="59" t="str">
        <f t="array" ref="H2598">IF(ISERROR(INDEX(גיליון3!$U$14:$X$28,MATCH('דיווח פרטני'!G2598,גיליון3!$T$14:$T$28,0),MATCH('דיווח פרטני'!C2598,גיליון3!$U$13:$X$13,0)))," ",INDEX(גיליון3!$U$14:$X$28,MATCH('דיווח פרטני'!G2598,גיליון3!$T$14:$T$28,0),MATCH('דיווח פרטני'!C2598,גיליון3!$U$13:$X$13,0)))</f>
        <v xml:space="preserve"> </v>
      </c>
      <c r="I2598" s="15"/>
      <c r="J2598" s="15"/>
    </row>
    <row r="2599" spans="1:10" ht="18" customHeight="1" thickBot="1" x14ac:dyDescent="0.35">
      <c r="A2599" s="15"/>
      <c r="B2599" s="15"/>
      <c r="C2599" s="15"/>
      <c r="D2599" s="15"/>
      <c r="E2599" s="727"/>
      <c r="F2599" s="15"/>
      <c r="G2599" s="15"/>
      <c r="H2599" s="59" t="str">
        <f t="array" ref="H2599">IF(ISERROR(INDEX(גיליון3!$U$14:$X$28,MATCH('דיווח פרטני'!G2599,גיליון3!$T$14:$T$28,0),MATCH('דיווח פרטני'!C2599,גיליון3!$U$13:$X$13,0)))," ",INDEX(גיליון3!$U$14:$X$28,MATCH('דיווח פרטני'!G2599,גיליון3!$T$14:$T$28,0),MATCH('דיווח פרטני'!C2599,גיליון3!$U$13:$X$13,0)))</f>
        <v xml:space="preserve"> </v>
      </c>
      <c r="I2599" s="15"/>
      <c r="J2599" s="15"/>
    </row>
    <row r="2600" spans="1:10" ht="18" customHeight="1" thickBot="1" x14ac:dyDescent="0.35">
      <c r="A2600" s="15"/>
      <c r="B2600" s="15"/>
      <c r="C2600" s="15"/>
      <c r="D2600" s="15"/>
      <c r="E2600" s="727"/>
      <c r="F2600" s="15"/>
      <c r="G2600" s="15"/>
      <c r="H2600" s="59" t="str">
        <f t="array" ref="H2600">IF(ISERROR(INDEX(גיליון3!$U$14:$X$28,MATCH('דיווח פרטני'!G2600,גיליון3!$T$14:$T$28,0),MATCH('דיווח פרטני'!C2600,גיליון3!$U$13:$X$13,0)))," ",INDEX(גיליון3!$U$14:$X$28,MATCH('דיווח פרטני'!G2600,גיליון3!$T$14:$T$28,0),MATCH('דיווח פרטני'!C2600,גיליון3!$U$13:$X$13,0)))</f>
        <v xml:space="preserve"> </v>
      </c>
      <c r="I2600" s="15"/>
      <c r="J2600" s="15"/>
    </row>
    <row r="2601" spans="1:10" ht="18" customHeight="1" thickBot="1" x14ac:dyDescent="0.35">
      <c r="A2601" s="15"/>
      <c r="B2601" s="15"/>
      <c r="C2601" s="15"/>
      <c r="D2601" s="15"/>
      <c r="E2601" s="727"/>
      <c r="F2601" s="15"/>
      <c r="G2601" s="15"/>
      <c r="H2601" s="59" t="str">
        <f t="array" ref="H2601">IF(ISERROR(INDEX(גיליון3!$U$14:$X$28,MATCH('דיווח פרטני'!G2601,גיליון3!$T$14:$T$28,0),MATCH('דיווח פרטני'!C2601,גיליון3!$U$13:$X$13,0)))," ",INDEX(גיליון3!$U$14:$X$28,MATCH('דיווח פרטני'!G2601,גיליון3!$T$14:$T$28,0),MATCH('דיווח פרטני'!C2601,גיליון3!$U$13:$X$13,0)))</f>
        <v xml:space="preserve"> </v>
      </c>
      <c r="I2601" s="15"/>
      <c r="J2601" s="15"/>
    </row>
    <row r="2602" spans="1:10" ht="18" customHeight="1" thickBot="1" x14ac:dyDescent="0.35">
      <c r="A2602" s="15"/>
      <c r="B2602" s="15"/>
      <c r="C2602" s="15"/>
      <c r="D2602" s="15"/>
      <c r="E2602" s="727"/>
      <c r="F2602" s="15"/>
      <c r="G2602" s="15"/>
      <c r="H2602" s="59" t="str">
        <f t="array" ref="H2602">IF(ISERROR(INDEX(גיליון3!$U$14:$X$28,MATCH('דיווח פרטני'!G2602,גיליון3!$T$14:$T$28,0),MATCH('דיווח פרטני'!C2602,גיליון3!$U$13:$X$13,0)))," ",INDEX(גיליון3!$U$14:$X$28,MATCH('דיווח פרטני'!G2602,גיליון3!$T$14:$T$28,0),MATCH('דיווח פרטני'!C2602,גיליון3!$U$13:$X$13,0)))</f>
        <v xml:space="preserve"> </v>
      </c>
      <c r="I2602" s="15"/>
      <c r="J2602" s="15"/>
    </row>
    <row r="2603" spans="1:10" ht="18" customHeight="1" thickBot="1" x14ac:dyDescent="0.35">
      <c r="A2603" s="15"/>
      <c r="B2603" s="15"/>
      <c r="C2603" s="15"/>
      <c r="D2603" s="15"/>
      <c r="E2603" s="727"/>
      <c r="F2603" s="15"/>
      <c r="G2603" s="15"/>
      <c r="H2603" s="59" t="str">
        <f t="array" ref="H2603">IF(ISERROR(INDEX(גיליון3!$U$14:$X$28,MATCH('דיווח פרטני'!G2603,גיליון3!$T$14:$T$28,0),MATCH('דיווח פרטני'!C2603,גיליון3!$U$13:$X$13,0)))," ",INDEX(גיליון3!$U$14:$X$28,MATCH('דיווח פרטני'!G2603,גיליון3!$T$14:$T$28,0),MATCH('דיווח פרטני'!C2603,גיליון3!$U$13:$X$13,0)))</f>
        <v xml:space="preserve"> </v>
      </c>
      <c r="I2603" s="15"/>
      <c r="J2603" s="15"/>
    </row>
    <row r="2604" spans="1:10" ht="18" customHeight="1" thickBot="1" x14ac:dyDescent="0.35">
      <c r="A2604" s="15"/>
      <c r="B2604" s="15"/>
      <c r="C2604" s="15"/>
      <c r="D2604" s="15"/>
      <c r="E2604" s="727"/>
      <c r="F2604" s="15"/>
      <c r="G2604" s="15"/>
      <c r="H2604" s="59" t="str">
        <f t="array" ref="H2604">IF(ISERROR(INDEX(גיליון3!$U$14:$X$28,MATCH('דיווח פרטני'!G2604,גיליון3!$T$14:$T$28,0),MATCH('דיווח פרטני'!C2604,גיליון3!$U$13:$X$13,0)))," ",INDEX(גיליון3!$U$14:$X$28,MATCH('דיווח פרטני'!G2604,גיליון3!$T$14:$T$28,0),MATCH('דיווח פרטני'!C2604,גיליון3!$U$13:$X$13,0)))</f>
        <v xml:space="preserve"> </v>
      </c>
      <c r="I2604" s="15"/>
      <c r="J2604" s="15"/>
    </row>
    <row r="2605" spans="1:10" ht="18" customHeight="1" thickBot="1" x14ac:dyDescent="0.35">
      <c r="A2605" s="15"/>
      <c r="B2605" s="15"/>
      <c r="C2605" s="15"/>
      <c r="D2605" s="15"/>
      <c r="E2605" s="727"/>
      <c r="F2605" s="15"/>
      <c r="G2605" s="15"/>
      <c r="H2605" s="59" t="str">
        <f t="array" ref="H2605">IF(ISERROR(INDEX(גיליון3!$U$14:$X$28,MATCH('דיווח פרטני'!G2605,גיליון3!$T$14:$T$28,0),MATCH('דיווח פרטני'!C2605,גיליון3!$U$13:$X$13,0)))," ",INDEX(גיליון3!$U$14:$X$28,MATCH('דיווח פרטני'!G2605,גיליון3!$T$14:$T$28,0),MATCH('דיווח פרטני'!C2605,גיליון3!$U$13:$X$13,0)))</f>
        <v xml:space="preserve"> </v>
      </c>
      <c r="I2605" s="15"/>
      <c r="J2605" s="15"/>
    </row>
    <row r="2606" spans="1:10" ht="18" customHeight="1" thickBot="1" x14ac:dyDescent="0.35">
      <c r="A2606" s="15"/>
      <c r="B2606" s="15"/>
      <c r="C2606" s="15"/>
      <c r="D2606" s="15"/>
      <c r="E2606" s="727"/>
      <c r="F2606" s="15"/>
      <c r="G2606" s="15"/>
      <c r="H2606" s="59" t="str">
        <f t="array" ref="H2606">IF(ISERROR(INDEX(גיליון3!$U$14:$X$28,MATCH('דיווח פרטני'!G2606,גיליון3!$T$14:$T$28,0),MATCH('דיווח פרטני'!C2606,גיליון3!$U$13:$X$13,0)))," ",INDEX(גיליון3!$U$14:$X$28,MATCH('דיווח פרטני'!G2606,גיליון3!$T$14:$T$28,0),MATCH('דיווח פרטני'!C2606,גיליון3!$U$13:$X$13,0)))</f>
        <v xml:space="preserve"> </v>
      </c>
      <c r="I2606" s="15"/>
      <c r="J2606" s="15"/>
    </row>
    <row r="2607" spans="1:10" ht="18" customHeight="1" thickBot="1" x14ac:dyDescent="0.35">
      <c r="A2607" s="15"/>
      <c r="B2607" s="15"/>
      <c r="C2607" s="15"/>
      <c r="D2607" s="15"/>
      <c r="E2607" s="727"/>
      <c r="F2607" s="15"/>
      <c r="G2607" s="15"/>
      <c r="H2607" s="59" t="str">
        <f t="array" ref="H2607">IF(ISERROR(INDEX(גיליון3!$U$14:$X$28,MATCH('דיווח פרטני'!G2607,גיליון3!$T$14:$T$28,0),MATCH('דיווח פרטני'!C2607,גיליון3!$U$13:$X$13,0)))," ",INDEX(גיליון3!$U$14:$X$28,MATCH('דיווח פרטני'!G2607,גיליון3!$T$14:$T$28,0),MATCH('דיווח פרטני'!C2607,גיליון3!$U$13:$X$13,0)))</f>
        <v xml:space="preserve"> </v>
      </c>
      <c r="I2607" s="15"/>
      <c r="J2607" s="15"/>
    </row>
    <row r="2608" spans="1:10" ht="18" customHeight="1" thickBot="1" x14ac:dyDescent="0.35">
      <c r="A2608" s="15"/>
      <c r="B2608" s="15"/>
      <c r="C2608" s="15"/>
      <c r="D2608" s="15"/>
      <c r="E2608" s="727"/>
      <c r="F2608" s="15"/>
      <c r="G2608" s="15"/>
      <c r="H2608" s="59" t="str">
        <f t="array" ref="H2608">IF(ISERROR(INDEX(גיליון3!$U$14:$X$28,MATCH('דיווח פרטני'!G2608,גיליון3!$T$14:$T$28,0),MATCH('דיווח פרטני'!C2608,גיליון3!$U$13:$X$13,0)))," ",INDEX(גיליון3!$U$14:$X$28,MATCH('דיווח פרטני'!G2608,גיליון3!$T$14:$T$28,0),MATCH('דיווח פרטני'!C2608,גיליון3!$U$13:$X$13,0)))</f>
        <v xml:space="preserve"> </v>
      </c>
      <c r="I2608" s="15"/>
      <c r="J2608" s="15"/>
    </row>
    <row r="2609" spans="1:10" ht="18" customHeight="1" thickBot="1" x14ac:dyDescent="0.35">
      <c r="A2609" s="15"/>
      <c r="B2609" s="15"/>
      <c r="C2609" s="15"/>
      <c r="D2609" s="15"/>
      <c r="E2609" s="727"/>
      <c r="F2609" s="15"/>
      <c r="G2609" s="15"/>
      <c r="H2609" s="59" t="str">
        <f t="array" ref="H2609">IF(ISERROR(INDEX(גיליון3!$U$14:$X$28,MATCH('דיווח פרטני'!G2609,גיליון3!$T$14:$T$28,0),MATCH('דיווח פרטני'!C2609,גיליון3!$U$13:$X$13,0)))," ",INDEX(גיליון3!$U$14:$X$28,MATCH('דיווח פרטני'!G2609,גיליון3!$T$14:$T$28,0),MATCH('דיווח פרטני'!C2609,גיליון3!$U$13:$X$13,0)))</f>
        <v xml:space="preserve"> </v>
      </c>
      <c r="I2609" s="15"/>
      <c r="J2609" s="15"/>
    </row>
    <row r="2610" spans="1:10" ht="18" customHeight="1" thickBot="1" x14ac:dyDescent="0.35">
      <c r="A2610" s="15"/>
      <c r="B2610" s="15"/>
      <c r="C2610" s="15"/>
      <c r="D2610" s="15"/>
      <c r="E2610" s="727"/>
      <c r="F2610" s="15"/>
      <c r="G2610" s="15"/>
      <c r="H2610" s="59" t="str">
        <f t="array" ref="H2610">IF(ISERROR(INDEX(גיליון3!$U$14:$X$28,MATCH('דיווח פרטני'!G2610,גיליון3!$T$14:$T$28,0),MATCH('דיווח פרטני'!C2610,גיליון3!$U$13:$X$13,0)))," ",INDEX(גיליון3!$U$14:$X$28,MATCH('דיווח פרטני'!G2610,גיליון3!$T$14:$T$28,0),MATCH('דיווח פרטני'!C2610,גיליון3!$U$13:$X$13,0)))</f>
        <v xml:space="preserve"> </v>
      </c>
      <c r="I2610" s="15"/>
      <c r="J2610" s="15"/>
    </row>
    <row r="2611" spans="1:10" ht="18" customHeight="1" thickBot="1" x14ac:dyDescent="0.35">
      <c r="A2611" s="15"/>
      <c r="B2611" s="15"/>
      <c r="C2611" s="15"/>
      <c r="D2611" s="15"/>
      <c r="E2611" s="727"/>
      <c r="F2611" s="15"/>
      <c r="G2611" s="15"/>
      <c r="H2611" s="59" t="str">
        <f t="array" ref="H2611">IF(ISERROR(INDEX(גיליון3!$U$14:$X$28,MATCH('דיווח פרטני'!G2611,גיליון3!$T$14:$T$28,0),MATCH('דיווח פרטני'!C2611,גיליון3!$U$13:$X$13,0)))," ",INDEX(גיליון3!$U$14:$X$28,MATCH('דיווח פרטני'!G2611,גיליון3!$T$14:$T$28,0),MATCH('דיווח פרטני'!C2611,גיליון3!$U$13:$X$13,0)))</f>
        <v xml:space="preserve"> </v>
      </c>
      <c r="I2611" s="15"/>
      <c r="J2611" s="15"/>
    </row>
    <row r="2612" spans="1:10" ht="18" customHeight="1" thickBot="1" x14ac:dyDescent="0.35">
      <c r="A2612" s="15"/>
      <c r="B2612" s="15"/>
      <c r="C2612" s="15"/>
      <c r="D2612" s="15"/>
      <c r="E2612" s="727"/>
      <c r="F2612" s="15"/>
      <c r="G2612" s="15"/>
      <c r="H2612" s="59" t="str">
        <f t="array" ref="H2612">IF(ISERROR(INDEX(גיליון3!$U$14:$X$28,MATCH('דיווח פרטני'!G2612,גיליון3!$T$14:$T$28,0),MATCH('דיווח פרטני'!C2612,גיליון3!$U$13:$X$13,0)))," ",INDEX(גיליון3!$U$14:$X$28,MATCH('דיווח פרטני'!G2612,גיליון3!$T$14:$T$28,0),MATCH('דיווח פרטני'!C2612,גיליון3!$U$13:$X$13,0)))</f>
        <v xml:space="preserve"> </v>
      </c>
      <c r="I2612" s="15"/>
      <c r="J2612" s="15"/>
    </row>
    <row r="2613" spans="1:10" ht="18" customHeight="1" thickBot="1" x14ac:dyDescent="0.35">
      <c r="A2613" s="15"/>
      <c r="B2613" s="15"/>
      <c r="C2613" s="15"/>
      <c r="D2613" s="15"/>
      <c r="E2613" s="727"/>
      <c r="F2613" s="15"/>
      <c r="G2613" s="15"/>
      <c r="H2613" s="59" t="str">
        <f t="array" ref="H2613">IF(ISERROR(INDEX(גיליון3!$U$14:$X$28,MATCH('דיווח פרטני'!G2613,גיליון3!$T$14:$T$28,0),MATCH('דיווח פרטני'!C2613,גיליון3!$U$13:$X$13,0)))," ",INDEX(גיליון3!$U$14:$X$28,MATCH('דיווח פרטני'!G2613,גיליון3!$T$14:$T$28,0),MATCH('דיווח פרטני'!C2613,גיליון3!$U$13:$X$13,0)))</f>
        <v xml:space="preserve"> </v>
      </c>
      <c r="I2613" s="15"/>
      <c r="J2613" s="15"/>
    </row>
    <row r="2614" spans="1:10" ht="18" customHeight="1" thickBot="1" x14ac:dyDescent="0.35">
      <c r="A2614" s="15"/>
      <c r="B2614" s="15"/>
      <c r="C2614" s="15"/>
      <c r="D2614" s="15"/>
      <c r="E2614" s="727"/>
      <c r="F2614" s="15"/>
      <c r="G2614" s="15"/>
      <c r="H2614" s="59" t="str">
        <f t="array" ref="H2614">IF(ISERROR(INDEX(גיליון3!$U$14:$X$28,MATCH('דיווח פרטני'!G2614,גיליון3!$T$14:$T$28,0),MATCH('דיווח פרטני'!C2614,גיליון3!$U$13:$X$13,0)))," ",INDEX(גיליון3!$U$14:$X$28,MATCH('דיווח פרטני'!G2614,גיליון3!$T$14:$T$28,0),MATCH('דיווח פרטני'!C2614,גיליון3!$U$13:$X$13,0)))</f>
        <v xml:space="preserve"> </v>
      </c>
      <c r="I2614" s="15"/>
      <c r="J2614" s="15"/>
    </row>
    <row r="2615" spans="1:10" ht="18" customHeight="1" thickBot="1" x14ac:dyDescent="0.35">
      <c r="A2615" s="15"/>
      <c r="B2615" s="15"/>
      <c r="C2615" s="15"/>
      <c r="D2615" s="15"/>
      <c r="E2615" s="727"/>
      <c r="F2615" s="15"/>
      <c r="G2615" s="15"/>
      <c r="H2615" s="59" t="str">
        <f t="array" ref="H2615">IF(ISERROR(INDEX(גיליון3!$U$14:$X$28,MATCH('דיווח פרטני'!G2615,גיליון3!$T$14:$T$28,0),MATCH('דיווח פרטני'!C2615,גיליון3!$U$13:$X$13,0)))," ",INDEX(גיליון3!$U$14:$X$28,MATCH('דיווח פרטני'!G2615,גיליון3!$T$14:$T$28,0),MATCH('דיווח פרטני'!C2615,גיליון3!$U$13:$X$13,0)))</f>
        <v xml:space="preserve"> </v>
      </c>
      <c r="I2615" s="15"/>
      <c r="J2615" s="15"/>
    </row>
    <row r="2616" spans="1:10" ht="18" customHeight="1" thickBot="1" x14ac:dyDescent="0.35">
      <c r="A2616" s="15"/>
      <c r="B2616" s="15"/>
      <c r="C2616" s="15"/>
      <c r="D2616" s="15"/>
      <c r="E2616" s="727"/>
      <c r="F2616" s="15"/>
      <c r="G2616" s="15"/>
      <c r="H2616" s="59" t="str">
        <f t="array" ref="H2616">IF(ISERROR(INDEX(גיליון3!$U$14:$X$28,MATCH('דיווח פרטני'!G2616,גיליון3!$T$14:$T$28,0),MATCH('דיווח פרטני'!C2616,גיליון3!$U$13:$X$13,0)))," ",INDEX(גיליון3!$U$14:$X$28,MATCH('דיווח פרטני'!G2616,גיליון3!$T$14:$T$28,0),MATCH('דיווח פרטני'!C2616,גיליון3!$U$13:$X$13,0)))</f>
        <v xml:space="preserve"> </v>
      </c>
      <c r="I2616" s="15"/>
      <c r="J2616" s="15"/>
    </row>
    <row r="2617" spans="1:10" ht="18" customHeight="1" thickBot="1" x14ac:dyDescent="0.35">
      <c r="A2617" s="15"/>
      <c r="B2617" s="15"/>
      <c r="C2617" s="15"/>
      <c r="D2617" s="15"/>
      <c r="E2617" s="727"/>
      <c r="F2617" s="15"/>
      <c r="G2617" s="15"/>
      <c r="H2617" s="59" t="str">
        <f t="array" ref="H2617">IF(ISERROR(INDEX(גיליון3!$U$14:$X$28,MATCH('דיווח פרטני'!G2617,גיליון3!$T$14:$T$28,0),MATCH('דיווח פרטני'!C2617,גיליון3!$U$13:$X$13,0)))," ",INDEX(גיליון3!$U$14:$X$28,MATCH('דיווח פרטני'!G2617,גיליון3!$T$14:$T$28,0),MATCH('דיווח פרטני'!C2617,גיליון3!$U$13:$X$13,0)))</f>
        <v xml:space="preserve"> </v>
      </c>
      <c r="I2617" s="15"/>
      <c r="J2617" s="15"/>
    </row>
    <row r="2618" spans="1:10" ht="18" customHeight="1" thickBot="1" x14ac:dyDescent="0.35">
      <c r="A2618" s="15"/>
      <c r="B2618" s="15"/>
      <c r="C2618" s="15"/>
      <c r="D2618" s="15"/>
      <c r="E2618" s="727"/>
      <c r="F2618" s="15"/>
      <c r="G2618" s="15"/>
      <c r="H2618" s="59" t="str">
        <f t="array" ref="H2618">IF(ISERROR(INDEX(גיליון3!$U$14:$X$28,MATCH('דיווח פרטני'!G2618,גיליון3!$T$14:$T$28,0),MATCH('דיווח פרטני'!C2618,גיליון3!$U$13:$X$13,0)))," ",INDEX(גיליון3!$U$14:$X$28,MATCH('דיווח פרטני'!G2618,גיליון3!$T$14:$T$28,0),MATCH('דיווח פרטני'!C2618,גיליון3!$U$13:$X$13,0)))</f>
        <v xml:space="preserve"> </v>
      </c>
      <c r="I2618" s="15"/>
      <c r="J2618" s="15"/>
    </row>
    <row r="2619" spans="1:10" ht="18" customHeight="1" thickBot="1" x14ac:dyDescent="0.35">
      <c r="A2619" s="15"/>
      <c r="B2619" s="15"/>
      <c r="C2619" s="15"/>
      <c r="D2619" s="15"/>
      <c r="E2619" s="727"/>
      <c r="F2619" s="15"/>
      <c r="G2619" s="15"/>
      <c r="H2619" s="59" t="str">
        <f t="array" ref="H2619">IF(ISERROR(INDEX(גיליון3!$U$14:$X$28,MATCH('דיווח פרטני'!G2619,גיליון3!$T$14:$T$28,0),MATCH('דיווח פרטני'!C2619,גיליון3!$U$13:$X$13,0)))," ",INDEX(גיליון3!$U$14:$X$28,MATCH('דיווח פרטני'!G2619,גיליון3!$T$14:$T$28,0),MATCH('דיווח פרטני'!C2619,גיליון3!$U$13:$X$13,0)))</f>
        <v xml:space="preserve"> </v>
      </c>
      <c r="I2619" s="15"/>
      <c r="J2619" s="15"/>
    </row>
    <row r="2620" spans="1:10" ht="18" customHeight="1" thickBot="1" x14ac:dyDescent="0.35">
      <c r="A2620" s="15"/>
      <c r="B2620" s="15"/>
      <c r="C2620" s="15"/>
      <c r="D2620" s="15"/>
      <c r="E2620" s="727"/>
      <c r="F2620" s="15"/>
      <c r="G2620" s="15"/>
      <c r="H2620" s="59" t="str">
        <f t="array" ref="H2620">IF(ISERROR(INDEX(גיליון3!$U$14:$X$28,MATCH('דיווח פרטני'!G2620,גיליון3!$T$14:$T$28,0),MATCH('דיווח פרטני'!C2620,גיליון3!$U$13:$X$13,0)))," ",INDEX(גיליון3!$U$14:$X$28,MATCH('דיווח פרטני'!G2620,גיליון3!$T$14:$T$28,0),MATCH('דיווח פרטני'!C2620,גיליון3!$U$13:$X$13,0)))</f>
        <v xml:space="preserve"> </v>
      </c>
      <c r="I2620" s="15"/>
      <c r="J2620" s="15"/>
    </row>
    <row r="2621" spans="1:10" ht="18" customHeight="1" thickBot="1" x14ac:dyDescent="0.35">
      <c r="A2621" s="15"/>
      <c r="B2621" s="15"/>
      <c r="C2621" s="15"/>
      <c r="D2621" s="15"/>
      <c r="E2621" s="727"/>
      <c r="F2621" s="15"/>
      <c r="G2621" s="15"/>
      <c r="H2621" s="59" t="str">
        <f t="array" ref="H2621">IF(ISERROR(INDEX(גיליון3!$U$14:$X$28,MATCH('דיווח פרטני'!G2621,גיליון3!$T$14:$T$28,0),MATCH('דיווח פרטני'!C2621,גיליון3!$U$13:$X$13,0)))," ",INDEX(גיליון3!$U$14:$X$28,MATCH('דיווח פרטני'!G2621,גיליון3!$T$14:$T$28,0),MATCH('דיווח פרטני'!C2621,גיליון3!$U$13:$X$13,0)))</f>
        <v xml:space="preserve"> </v>
      </c>
      <c r="I2621" s="15"/>
      <c r="J2621" s="15"/>
    </row>
    <row r="2622" spans="1:10" ht="18" customHeight="1" thickBot="1" x14ac:dyDescent="0.35">
      <c r="A2622" s="15"/>
      <c r="B2622" s="15"/>
      <c r="C2622" s="15"/>
      <c r="D2622" s="15"/>
      <c r="E2622" s="727"/>
      <c r="F2622" s="15"/>
      <c r="G2622" s="15"/>
      <c r="H2622" s="59" t="str">
        <f t="array" ref="H2622">IF(ISERROR(INDEX(גיליון3!$U$14:$X$28,MATCH('דיווח פרטני'!G2622,גיליון3!$T$14:$T$28,0),MATCH('דיווח פרטני'!C2622,גיליון3!$U$13:$X$13,0)))," ",INDEX(גיליון3!$U$14:$X$28,MATCH('דיווח פרטני'!G2622,גיליון3!$T$14:$T$28,0),MATCH('דיווח פרטני'!C2622,גיליון3!$U$13:$X$13,0)))</f>
        <v xml:space="preserve"> </v>
      </c>
      <c r="I2622" s="15"/>
      <c r="J2622" s="15"/>
    </row>
    <row r="2623" spans="1:10" ht="18" customHeight="1" thickBot="1" x14ac:dyDescent="0.35">
      <c r="A2623" s="15"/>
      <c r="B2623" s="15"/>
      <c r="C2623" s="15"/>
      <c r="D2623" s="15"/>
      <c r="E2623" s="727"/>
      <c r="F2623" s="15"/>
      <c r="G2623" s="15"/>
      <c r="H2623" s="59" t="str">
        <f t="array" ref="H2623">IF(ISERROR(INDEX(גיליון3!$U$14:$X$28,MATCH('דיווח פרטני'!G2623,גיליון3!$T$14:$T$28,0),MATCH('דיווח פרטני'!C2623,גיליון3!$U$13:$X$13,0)))," ",INDEX(גיליון3!$U$14:$X$28,MATCH('דיווח פרטני'!G2623,גיליון3!$T$14:$T$28,0),MATCH('דיווח פרטני'!C2623,גיליון3!$U$13:$X$13,0)))</f>
        <v xml:space="preserve"> </v>
      </c>
      <c r="I2623" s="15"/>
      <c r="J2623" s="15"/>
    </row>
    <row r="2624" spans="1:10" ht="18" customHeight="1" thickBot="1" x14ac:dyDescent="0.35">
      <c r="A2624" s="15"/>
      <c r="B2624" s="15"/>
      <c r="C2624" s="15"/>
      <c r="D2624" s="15"/>
      <c r="E2624" s="727"/>
      <c r="F2624" s="15"/>
      <c r="G2624" s="15"/>
      <c r="H2624" s="59" t="str">
        <f t="array" ref="H2624">IF(ISERROR(INDEX(גיליון3!$U$14:$X$28,MATCH('דיווח פרטני'!G2624,גיליון3!$T$14:$T$28,0),MATCH('דיווח פרטני'!C2624,גיליון3!$U$13:$X$13,0)))," ",INDEX(גיליון3!$U$14:$X$28,MATCH('דיווח פרטני'!G2624,גיליון3!$T$14:$T$28,0),MATCH('דיווח פרטני'!C2624,גיליון3!$U$13:$X$13,0)))</f>
        <v xml:space="preserve"> </v>
      </c>
      <c r="I2624" s="15"/>
      <c r="J2624" s="15"/>
    </row>
    <row r="2625" spans="1:10" ht="18" customHeight="1" thickBot="1" x14ac:dyDescent="0.35">
      <c r="A2625" s="15"/>
      <c r="B2625" s="15"/>
      <c r="C2625" s="15"/>
      <c r="D2625" s="15"/>
      <c r="E2625" s="727"/>
      <c r="F2625" s="15"/>
      <c r="G2625" s="15"/>
      <c r="H2625" s="59" t="str">
        <f t="array" ref="H2625">IF(ISERROR(INDEX(גיליון3!$U$14:$X$28,MATCH('דיווח פרטני'!G2625,גיליון3!$T$14:$T$28,0),MATCH('דיווח פרטני'!C2625,גיליון3!$U$13:$X$13,0)))," ",INDEX(גיליון3!$U$14:$X$28,MATCH('דיווח פרטני'!G2625,גיליון3!$T$14:$T$28,0),MATCH('דיווח פרטני'!C2625,גיליון3!$U$13:$X$13,0)))</f>
        <v xml:space="preserve"> </v>
      </c>
      <c r="I2625" s="15"/>
      <c r="J2625" s="15"/>
    </row>
    <row r="2626" spans="1:10" ht="18" customHeight="1" thickBot="1" x14ac:dyDescent="0.35">
      <c r="A2626" s="15"/>
      <c r="B2626" s="15"/>
      <c r="C2626" s="15"/>
      <c r="D2626" s="15"/>
      <c r="E2626" s="727"/>
      <c r="F2626" s="15"/>
      <c r="G2626" s="15"/>
      <c r="H2626" s="59" t="str">
        <f t="array" ref="H2626">IF(ISERROR(INDEX(גיליון3!$U$14:$X$28,MATCH('דיווח פרטני'!G2626,גיליון3!$T$14:$T$28,0),MATCH('דיווח פרטני'!C2626,גיליון3!$U$13:$X$13,0)))," ",INDEX(גיליון3!$U$14:$X$28,MATCH('דיווח פרטני'!G2626,גיליון3!$T$14:$T$28,0),MATCH('דיווח פרטני'!C2626,גיליון3!$U$13:$X$13,0)))</f>
        <v xml:space="preserve"> </v>
      </c>
      <c r="I2626" s="15"/>
      <c r="J2626" s="15"/>
    </row>
    <row r="2627" spans="1:10" ht="18" customHeight="1" thickBot="1" x14ac:dyDescent="0.35">
      <c r="A2627" s="15"/>
      <c r="B2627" s="15"/>
      <c r="C2627" s="15"/>
      <c r="D2627" s="15"/>
      <c r="E2627" s="727"/>
      <c r="F2627" s="15"/>
      <c r="G2627" s="15"/>
      <c r="H2627" s="59" t="str">
        <f t="array" ref="H2627">IF(ISERROR(INDEX(גיליון3!$U$14:$X$28,MATCH('דיווח פרטני'!G2627,גיליון3!$T$14:$T$28,0),MATCH('דיווח פרטני'!C2627,גיליון3!$U$13:$X$13,0)))," ",INDEX(גיליון3!$U$14:$X$28,MATCH('דיווח פרטני'!G2627,גיליון3!$T$14:$T$28,0),MATCH('דיווח פרטני'!C2627,גיליון3!$U$13:$X$13,0)))</f>
        <v xml:space="preserve"> </v>
      </c>
      <c r="I2627" s="15"/>
      <c r="J2627" s="15"/>
    </row>
    <row r="2628" spans="1:10" ht="18" customHeight="1" thickBot="1" x14ac:dyDescent="0.35">
      <c r="A2628" s="15"/>
      <c r="B2628" s="15"/>
      <c r="C2628" s="15"/>
      <c r="D2628" s="15"/>
      <c r="E2628" s="727"/>
      <c r="F2628" s="15"/>
      <c r="G2628" s="15"/>
      <c r="H2628" s="59" t="str">
        <f t="array" ref="H2628">IF(ISERROR(INDEX(גיליון3!$U$14:$X$28,MATCH('דיווח פרטני'!G2628,גיליון3!$T$14:$T$28,0),MATCH('דיווח פרטני'!C2628,גיליון3!$U$13:$X$13,0)))," ",INDEX(גיליון3!$U$14:$X$28,MATCH('דיווח פרטני'!G2628,גיליון3!$T$14:$T$28,0),MATCH('דיווח פרטני'!C2628,גיליון3!$U$13:$X$13,0)))</f>
        <v xml:space="preserve"> </v>
      </c>
      <c r="I2628" s="15"/>
      <c r="J2628" s="15"/>
    </row>
    <row r="2629" spans="1:10" ht="18" customHeight="1" thickBot="1" x14ac:dyDescent="0.35">
      <c r="A2629" s="15"/>
      <c r="B2629" s="15"/>
      <c r="C2629" s="15"/>
      <c r="D2629" s="15"/>
      <c r="E2629" s="727"/>
      <c r="F2629" s="15"/>
      <c r="G2629" s="15"/>
      <c r="H2629" s="59" t="str">
        <f t="array" ref="H2629">IF(ISERROR(INDEX(גיליון3!$U$14:$X$28,MATCH('דיווח פרטני'!G2629,גיליון3!$T$14:$T$28,0),MATCH('דיווח פרטני'!C2629,גיליון3!$U$13:$X$13,0)))," ",INDEX(גיליון3!$U$14:$X$28,MATCH('דיווח פרטני'!G2629,גיליון3!$T$14:$T$28,0),MATCH('דיווח פרטני'!C2629,גיליון3!$U$13:$X$13,0)))</f>
        <v xml:space="preserve"> </v>
      </c>
      <c r="I2629" s="15"/>
      <c r="J2629" s="15"/>
    </row>
    <row r="2630" spans="1:10" ht="18" customHeight="1" thickBot="1" x14ac:dyDescent="0.35">
      <c r="A2630" s="15"/>
      <c r="B2630" s="15"/>
      <c r="C2630" s="15"/>
      <c r="D2630" s="15"/>
      <c r="E2630" s="727"/>
      <c r="F2630" s="15"/>
      <c r="G2630" s="15"/>
      <c r="H2630" s="59" t="str">
        <f t="array" ref="H2630">IF(ISERROR(INDEX(גיליון3!$U$14:$X$28,MATCH('דיווח פרטני'!G2630,גיליון3!$T$14:$T$28,0),MATCH('דיווח פרטני'!C2630,גיליון3!$U$13:$X$13,0)))," ",INDEX(גיליון3!$U$14:$X$28,MATCH('דיווח פרטני'!G2630,גיליון3!$T$14:$T$28,0),MATCH('דיווח פרטני'!C2630,גיליון3!$U$13:$X$13,0)))</f>
        <v xml:space="preserve"> </v>
      </c>
      <c r="I2630" s="15"/>
      <c r="J2630" s="15"/>
    </row>
    <row r="2631" spans="1:10" ht="18" customHeight="1" thickBot="1" x14ac:dyDescent="0.35">
      <c r="A2631" s="15"/>
      <c r="B2631" s="15"/>
      <c r="C2631" s="15"/>
      <c r="D2631" s="15"/>
      <c r="E2631" s="727"/>
      <c r="F2631" s="15"/>
      <c r="G2631" s="15"/>
      <c r="H2631" s="59" t="str">
        <f t="array" ref="H2631">IF(ISERROR(INDEX(גיליון3!$U$14:$X$28,MATCH('דיווח פרטני'!G2631,גיליון3!$T$14:$T$28,0),MATCH('דיווח פרטני'!C2631,גיליון3!$U$13:$X$13,0)))," ",INDEX(גיליון3!$U$14:$X$28,MATCH('דיווח פרטני'!G2631,גיליון3!$T$14:$T$28,0),MATCH('דיווח פרטני'!C2631,גיליון3!$U$13:$X$13,0)))</f>
        <v xml:space="preserve"> </v>
      </c>
      <c r="I2631" s="15"/>
      <c r="J2631" s="15"/>
    </row>
    <row r="2632" spans="1:10" ht="18" customHeight="1" thickBot="1" x14ac:dyDescent="0.35">
      <c r="A2632" s="15"/>
      <c r="B2632" s="15"/>
      <c r="C2632" s="15"/>
      <c r="D2632" s="15"/>
      <c r="E2632" s="727"/>
      <c r="F2632" s="15"/>
      <c r="G2632" s="15"/>
      <c r="H2632" s="59" t="str">
        <f t="array" ref="H2632">IF(ISERROR(INDEX(גיליון3!$U$14:$X$28,MATCH('דיווח פרטני'!G2632,גיליון3!$T$14:$T$28,0),MATCH('דיווח פרטני'!C2632,גיליון3!$U$13:$X$13,0)))," ",INDEX(גיליון3!$U$14:$X$28,MATCH('דיווח פרטני'!G2632,גיליון3!$T$14:$T$28,0),MATCH('דיווח פרטני'!C2632,גיליון3!$U$13:$X$13,0)))</f>
        <v xml:space="preserve"> </v>
      </c>
      <c r="I2632" s="15"/>
      <c r="J2632" s="15"/>
    </row>
    <row r="2633" spans="1:10" ht="18" customHeight="1" thickBot="1" x14ac:dyDescent="0.35">
      <c r="A2633" s="15"/>
      <c r="B2633" s="15"/>
      <c r="C2633" s="15"/>
      <c r="D2633" s="15"/>
      <c r="E2633" s="727"/>
      <c r="F2633" s="15"/>
      <c r="G2633" s="15"/>
      <c r="H2633" s="59" t="str">
        <f t="array" ref="H2633">IF(ISERROR(INDEX(גיליון3!$U$14:$X$28,MATCH('דיווח פרטני'!G2633,גיליון3!$T$14:$T$28,0),MATCH('דיווח פרטני'!C2633,גיליון3!$U$13:$X$13,0)))," ",INDEX(גיליון3!$U$14:$X$28,MATCH('דיווח פרטני'!G2633,גיליון3!$T$14:$T$28,0),MATCH('דיווח פרטני'!C2633,גיליון3!$U$13:$X$13,0)))</f>
        <v xml:space="preserve"> </v>
      </c>
      <c r="I2633" s="15"/>
      <c r="J2633" s="15"/>
    </row>
    <row r="2634" spans="1:10" ht="18" customHeight="1" thickBot="1" x14ac:dyDescent="0.35">
      <c r="A2634" s="15"/>
      <c r="B2634" s="15"/>
      <c r="C2634" s="15"/>
      <c r="D2634" s="15"/>
      <c r="E2634" s="727"/>
      <c r="F2634" s="15"/>
      <c r="G2634" s="15"/>
      <c r="H2634" s="59" t="str">
        <f t="array" ref="H2634">IF(ISERROR(INDEX(גיליון3!$U$14:$X$28,MATCH('דיווח פרטני'!G2634,גיליון3!$T$14:$T$28,0),MATCH('דיווח פרטני'!C2634,גיליון3!$U$13:$X$13,0)))," ",INDEX(גיליון3!$U$14:$X$28,MATCH('דיווח פרטני'!G2634,גיליון3!$T$14:$T$28,0),MATCH('דיווח פרטני'!C2634,גיליון3!$U$13:$X$13,0)))</f>
        <v xml:space="preserve"> </v>
      </c>
      <c r="I2634" s="15"/>
      <c r="J2634" s="15"/>
    </row>
    <row r="2635" spans="1:10" ht="18" customHeight="1" thickBot="1" x14ac:dyDescent="0.35">
      <c r="A2635" s="15"/>
      <c r="B2635" s="15"/>
      <c r="C2635" s="15"/>
      <c r="D2635" s="15"/>
      <c r="E2635" s="727"/>
      <c r="F2635" s="15"/>
      <c r="G2635" s="15"/>
      <c r="H2635" s="59" t="str">
        <f t="array" ref="H2635">IF(ISERROR(INDEX(גיליון3!$U$14:$X$28,MATCH('דיווח פרטני'!G2635,גיליון3!$T$14:$T$28,0),MATCH('דיווח פרטני'!C2635,גיליון3!$U$13:$X$13,0)))," ",INDEX(גיליון3!$U$14:$X$28,MATCH('דיווח פרטני'!G2635,גיליון3!$T$14:$T$28,0),MATCH('דיווח פרטני'!C2635,גיליון3!$U$13:$X$13,0)))</f>
        <v xml:space="preserve"> </v>
      </c>
      <c r="I2635" s="15"/>
      <c r="J2635" s="15"/>
    </row>
    <row r="2636" spans="1:10" ht="18" customHeight="1" thickBot="1" x14ac:dyDescent="0.35">
      <c r="A2636" s="15"/>
      <c r="B2636" s="15"/>
      <c r="C2636" s="15"/>
      <c r="D2636" s="15"/>
      <c r="E2636" s="727"/>
      <c r="F2636" s="15"/>
      <c r="G2636" s="15"/>
      <c r="H2636" s="59" t="str">
        <f t="array" ref="H2636">IF(ISERROR(INDEX(גיליון3!$U$14:$X$28,MATCH('דיווח פרטני'!G2636,גיליון3!$T$14:$T$28,0),MATCH('דיווח פרטני'!C2636,גיליון3!$U$13:$X$13,0)))," ",INDEX(גיליון3!$U$14:$X$28,MATCH('דיווח פרטני'!G2636,גיליון3!$T$14:$T$28,0),MATCH('דיווח פרטני'!C2636,גיליון3!$U$13:$X$13,0)))</f>
        <v xml:space="preserve"> </v>
      </c>
      <c r="I2636" s="15"/>
      <c r="J2636" s="15"/>
    </row>
    <row r="2637" spans="1:10" ht="18" customHeight="1" thickBot="1" x14ac:dyDescent="0.35">
      <c r="A2637" s="15"/>
      <c r="B2637" s="15"/>
      <c r="C2637" s="15"/>
      <c r="D2637" s="15"/>
      <c r="E2637" s="727"/>
      <c r="F2637" s="15"/>
      <c r="G2637" s="15"/>
      <c r="H2637" s="59" t="str">
        <f t="array" ref="H2637">IF(ISERROR(INDEX(גיליון3!$U$14:$X$28,MATCH('דיווח פרטני'!G2637,גיליון3!$T$14:$T$28,0),MATCH('דיווח פרטני'!C2637,גיליון3!$U$13:$X$13,0)))," ",INDEX(גיליון3!$U$14:$X$28,MATCH('דיווח פרטני'!G2637,גיליון3!$T$14:$T$28,0),MATCH('דיווח פרטני'!C2637,גיליון3!$U$13:$X$13,0)))</f>
        <v xml:space="preserve"> </v>
      </c>
      <c r="I2637" s="15"/>
      <c r="J2637" s="15"/>
    </row>
    <row r="2638" spans="1:10" ht="18" customHeight="1" thickBot="1" x14ac:dyDescent="0.35">
      <c r="A2638" s="15"/>
      <c r="B2638" s="15"/>
      <c r="C2638" s="15"/>
      <c r="D2638" s="15"/>
      <c r="E2638" s="727"/>
      <c r="F2638" s="15"/>
      <c r="G2638" s="15"/>
      <c r="H2638" s="59" t="str">
        <f t="array" ref="H2638">IF(ISERROR(INDEX(גיליון3!$U$14:$X$28,MATCH('דיווח פרטני'!G2638,גיליון3!$T$14:$T$28,0),MATCH('דיווח פרטני'!C2638,גיליון3!$U$13:$X$13,0)))," ",INDEX(גיליון3!$U$14:$X$28,MATCH('דיווח פרטני'!G2638,גיליון3!$T$14:$T$28,0),MATCH('דיווח פרטני'!C2638,גיליון3!$U$13:$X$13,0)))</f>
        <v xml:space="preserve"> </v>
      </c>
      <c r="I2638" s="15"/>
      <c r="J2638" s="15"/>
    </row>
    <row r="2639" spans="1:10" ht="18" customHeight="1" thickBot="1" x14ac:dyDescent="0.35">
      <c r="A2639" s="15"/>
      <c r="B2639" s="15"/>
      <c r="C2639" s="15"/>
      <c r="D2639" s="15"/>
      <c r="E2639" s="727"/>
      <c r="F2639" s="15"/>
      <c r="G2639" s="15"/>
      <c r="H2639" s="59" t="str">
        <f t="array" ref="H2639">IF(ISERROR(INDEX(גיליון3!$U$14:$X$28,MATCH('דיווח פרטני'!G2639,גיליון3!$T$14:$T$28,0),MATCH('דיווח פרטני'!C2639,גיליון3!$U$13:$X$13,0)))," ",INDEX(גיליון3!$U$14:$X$28,MATCH('דיווח פרטני'!G2639,גיליון3!$T$14:$T$28,0),MATCH('דיווח פרטני'!C2639,גיליון3!$U$13:$X$13,0)))</f>
        <v xml:space="preserve"> </v>
      </c>
      <c r="I2639" s="15"/>
      <c r="J2639" s="15"/>
    </row>
    <row r="2640" spans="1:10" ht="18" customHeight="1" thickBot="1" x14ac:dyDescent="0.35">
      <c r="A2640" s="15"/>
      <c r="B2640" s="15"/>
      <c r="C2640" s="15"/>
      <c r="D2640" s="15"/>
      <c r="E2640" s="727"/>
      <c r="F2640" s="15"/>
      <c r="G2640" s="15"/>
      <c r="H2640" s="59" t="str">
        <f t="array" ref="H2640">IF(ISERROR(INDEX(גיליון3!$U$14:$X$28,MATCH('דיווח פרטני'!G2640,גיליון3!$T$14:$T$28,0),MATCH('דיווח פרטני'!C2640,גיליון3!$U$13:$X$13,0)))," ",INDEX(גיליון3!$U$14:$X$28,MATCH('דיווח פרטני'!G2640,גיליון3!$T$14:$T$28,0),MATCH('דיווח פרטני'!C2640,גיליון3!$U$13:$X$13,0)))</f>
        <v xml:space="preserve"> </v>
      </c>
      <c r="I2640" s="15"/>
      <c r="J2640" s="15"/>
    </row>
    <row r="2641" spans="1:10" ht="18" customHeight="1" thickBot="1" x14ac:dyDescent="0.35">
      <c r="A2641" s="15"/>
      <c r="B2641" s="15"/>
      <c r="C2641" s="15"/>
      <c r="D2641" s="15"/>
      <c r="E2641" s="727"/>
      <c r="F2641" s="15"/>
      <c r="G2641" s="15"/>
      <c r="H2641" s="59" t="str">
        <f t="array" ref="H2641">IF(ISERROR(INDEX(גיליון3!$U$14:$X$28,MATCH('דיווח פרטני'!G2641,גיליון3!$T$14:$T$28,0),MATCH('דיווח פרטני'!C2641,גיליון3!$U$13:$X$13,0)))," ",INDEX(גיליון3!$U$14:$X$28,MATCH('דיווח פרטני'!G2641,גיליון3!$T$14:$T$28,0),MATCH('דיווח פרטני'!C2641,גיליון3!$U$13:$X$13,0)))</f>
        <v xml:space="preserve"> </v>
      </c>
      <c r="I2641" s="15"/>
      <c r="J2641" s="15"/>
    </row>
    <row r="2642" spans="1:10" ht="18" customHeight="1" thickBot="1" x14ac:dyDescent="0.35">
      <c r="A2642" s="15"/>
      <c r="B2642" s="15"/>
      <c r="C2642" s="15"/>
      <c r="D2642" s="15"/>
      <c r="E2642" s="727"/>
      <c r="F2642" s="15"/>
      <c r="G2642" s="15"/>
      <c r="H2642" s="59" t="str">
        <f t="array" ref="H2642">IF(ISERROR(INDEX(גיליון3!$U$14:$X$28,MATCH('דיווח פרטני'!G2642,גיליון3!$T$14:$T$28,0),MATCH('דיווח פרטני'!C2642,גיליון3!$U$13:$X$13,0)))," ",INDEX(גיליון3!$U$14:$X$28,MATCH('דיווח פרטני'!G2642,גיליון3!$T$14:$T$28,0),MATCH('דיווח פרטני'!C2642,גיליון3!$U$13:$X$13,0)))</f>
        <v xml:space="preserve"> </v>
      </c>
      <c r="I2642" s="15"/>
      <c r="J2642" s="15"/>
    </row>
    <row r="2643" spans="1:10" ht="18" customHeight="1" thickBot="1" x14ac:dyDescent="0.35">
      <c r="A2643" s="15"/>
      <c r="B2643" s="15"/>
      <c r="C2643" s="15"/>
      <c r="D2643" s="15"/>
      <c r="E2643" s="727"/>
      <c r="F2643" s="15"/>
      <c r="G2643" s="15"/>
      <c r="H2643" s="59" t="str">
        <f t="array" ref="H2643">IF(ISERROR(INDEX(גיליון3!$U$14:$X$28,MATCH('דיווח פרטני'!G2643,גיליון3!$T$14:$T$28,0),MATCH('דיווח פרטני'!C2643,גיליון3!$U$13:$X$13,0)))," ",INDEX(גיליון3!$U$14:$X$28,MATCH('דיווח פרטני'!G2643,גיליון3!$T$14:$T$28,0),MATCH('דיווח פרטני'!C2643,גיליון3!$U$13:$X$13,0)))</f>
        <v xml:space="preserve"> </v>
      </c>
      <c r="I2643" s="15"/>
      <c r="J2643" s="15"/>
    </row>
    <row r="2644" spans="1:10" ht="18" customHeight="1" thickBot="1" x14ac:dyDescent="0.35">
      <c r="A2644" s="15"/>
      <c r="B2644" s="15"/>
      <c r="C2644" s="15"/>
      <c r="D2644" s="15"/>
      <c r="E2644" s="727"/>
      <c r="F2644" s="15"/>
      <c r="G2644" s="15"/>
      <c r="H2644" s="59" t="str">
        <f t="array" ref="H2644">IF(ISERROR(INDEX(גיליון3!$U$14:$X$28,MATCH('דיווח פרטני'!G2644,גיליון3!$T$14:$T$28,0),MATCH('דיווח פרטני'!C2644,גיליון3!$U$13:$X$13,0)))," ",INDEX(גיליון3!$U$14:$X$28,MATCH('דיווח פרטני'!G2644,גיליון3!$T$14:$T$28,0),MATCH('דיווח פרטני'!C2644,גיליון3!$U$13:$X$13,0)))</f>
        <v xml:space="preserve"> </v>
      </c>
      <c r="I2644" s="15"/>
      <c r="J2644" s="15"/>
    </row>
    <row r="2645" spans="1:10" ht="18" customHeight="1" thickBot="1" x14ac:dyDescent="0.35">
      <c r="A2645" s="15"/>
      <c r="B2645" s="15"/>
      <c r="C2645" s="15"/>
      <c r="D2645" s="15"/>
      <c r="E2645" s="727"/>
      <c r="F2645" s="15"/>
      <c r="G2645" s="15"/>
      <c r="H2645" s="59" t="str">
        <f t="array" ref="H2645">IF(ISERROR(INDEX(גיליון3!$U$14:$X$28,MATCH('דיווח פרטני'!G2645,גיליון3!$T$14:$T$28,0),MATCH('דיווח פרטני'!C2645,גיליון3!$U$13:$X$13,0)))," ",INDEX(גיליון3!$U$14:$X$28,MATCH('דיווח פרטני'!G2645,גיליון3!$T$14:$T$28,0),MATCH('דיווח פרטני'!C2645,גיליון3!$U$13:$X$13,0)))</f>
        <v xml:space="preserve"> </v>
      </c>
      <c r="I2645" s="15"/>
      <c r="J2645" s="15"/>
    </row>
    <row r="2646" spans="1:10" ht="18" customHeight="1" thickBot="1" x14ac:dyDescent="0.35">
      <c r="A2646" s="15"/>
      <c r="B2646" s="15"/>
      <c r="C2646" s="15"/>
      <c r="D2646" s="15"/>
      <c r="E2646" s="727"/>
      <c r="F2646" s="15"/>
      <c r="G2646" s="15"/>
      <c r="H2646" s="59" t="str">
        <f t="array" ref="H2646">IF(ISERROR(INDEX(גיליון3!$U$14:$X$28,MATCH('דיווח פרטני'!G2646,גיליון3!$T$14:$T$28,0),MATCH('דיווח פרטני'!C2646,גיליון3!$U$13:$X$13,0)))," ",INDEX(גיליון3!$U$14:$X$28,MATCH('דיווח פרטני'!G2646,גיליון3!$T$14:$T$28,0),MATCH('דיווח פרטני'!C2646,גיליון3!$U$13:$X$13,0)))</f>
        <v xml:space="preserve"> </v>
      </c>
      <c r="I2646" s="15"/>
      <c r="J2646" s="15"/>
    </row>
    <row r="2647" spans="1:10" ht="18" customHeight="1" thickBot="1" x14ac:dyDescent="0.35">
      <c r="A2647" s="15"/>
      <c r="B2647" s="15"/>
      <c r="C2647" s="15"/>
      <c r="D2647" s="15"/>
      <c r="E2647" s="727"/>
      <c r="F2647" s="15"/>
      <c r="G2647" s="15"/>
      <c r="H2647" s="59" t="str">
        <f t="array" ref="H2647">IF(ISERROR(INDEX(גיליון3!$U$14:$X$28,MATCH('דיווח פרטני'!G2647,גיליון3!$T$14:$T$28,0),MATCH('דיווח פרטני'!C2647,גיליון3!$U$13:$X$13,0)))," ",INDEX(גיליון3!$U$14:$X$28,MATCH('דיווח פרטני'!G2647,גיליון3!$T$14:$T$28,0),MATCH('דיווח פרטני'!C2647,גיליון3!$U$13:$X$13,0)))</f>
        <v xml:space="preserve"> </v>
      </c>
      <c r="I2647" s="15"/>
      <c r="J2647" s="15"/>
    </row>
    <row r="2648" spans="1:10" ht="18" customHeight="1" thickBot="1" x14ac:dyDescent="0.35">
      <c r="A2648" s="15"/>
      <c r="B2648" s="15"/>
      <c r="C2648" s="15"/>
      <c r="D2648" s="15"/>
      <c r="E2648" s="727"/>
      <c r="F2648" s="15"/>
      <c r="G2648" s="15"/>
      <c r="H2648" s="59" t="str">
        <f t="array" ref="H2648">IF(ISERROR(INDEX(גיליון3!$U$14:$X$28,MATCH('דיווח פרטני'!G2648,גיליון3!$T$14:$T$28,0),MATCH('דיווח פרטני'!C2648,גיליון3!$U$13:$X$13,0)))," ",INDEX(גיליון3!$U$14:$X$28,MATCH('דיווח פרטני'!G2648,גיליון3!$T$14:$T$28,0),MATCH('דיווח פרטני'!C2648,גיליון3!$U$13:$X$13,0)))</f>
        <v xml:space="preserve"> </v>
      </c>
      <c r="I2648" s="15"/>
      <c r="J2648" s="15"/>
    </row>
    <row r="2649" spans="1:10" ht="18" customHeight="1" thickBot="1" x14ac:dyDescent="0.35">
      <c r="A2649" s="15"/>
      <c r="B2649" s="15"/>
      <c r="C2649" s="15"/>
      <c r="D2649" s="15"/>
      <c r="E2649" s="727"/>
      <c r="F2649" s="15"/>
      <c r="G2649" s="15"/>
      <c r="H2649" s="59" t="str">
        <f t="array" ref="H2649">IF(ISERROR(INDEX(גיליון3!$U$14:$X$28,MATCH('דיווח פרטני'!G2649,גיליון3!$T$14:$T$28,0),MATCH('דיווח פרטני'!C2649,גיליון3!$U$13:$X$13,0)))," ",INDEX(גיליון3!$U$14:$X$28,MATCH('דיווח פרטני'!G2649,גיליון3!$T$14:$T$28,0),MATCH('דיווח פרטני'!C2649,גיליון3!$U$13:$X$13,0)))</f>
        <v xml:space="preserve"> </v>
      </c>
      <c r="I2649" s="15"/>
      <c r="J2649" s="15"/>
    </row>
    <row r="2650" spans="1:10" ht="18" customHeight="1" thickBot="1" x14ac:dyDescent="0.35">
      <c r="A2650" s="15"/>
      <c r="B2650" s="15"/>
      <c r="C2650" s="15"/>
      <c r="D2650" s="15"/>
      <c r="E2650" s="727"/>
      <c r="F2650" s="15"/>
      <c r="G2650" s="15"/>
      <c r="H2650" s="59" t="str">
        <f t="array" ref="H2650">IF(ISERROR(INDEX(גיליון3!$U$14:$X$28,MATCH('דיווח פרטני'!G2650,גיליון3!$T$14:$T$28,0),MATCH('דיווח פרטני'!C2650,גיליון3!$U$13:$X$13,0)))," ",INDEX(גיליון3!$U$14:$X$28,MATCH('דיווח פרטני'!G2650,גיליון3!$T$14:$T$28,0),MATCH('דיווח פרטני'!C2650,גיליון3!$U$13:$X$13,0)))</f>
        <v xml:space="preserve"> </v>
      </c>
      <c r="I2650" s="15"/>
      <c r="J2650" s="15"/>
    </row>
    <row r="2651" spans="1:10" ht="18" customHeight="1" thickBot="1" x14ac:dyDescent="0.35">
      <c r="A2651" s="15"/>
      <c r="B2651" s="15"/>
      <c r="C2651" s="15"/>
      <c r="D2651" s="15"/>
      <c r="E2651" s="727"/>
      <c r="F2651" s="15"/>
      <c r="G2651" s="15"/>
      <c r="H2651" s="59" t="str">
        <f t="array" ref="H2651">IF(ISERROR(INDEX(גיליון3!$U$14:$X$28,MATCH('דיווח פרטני'!G2651,גיליון3!$T$14:$T$28,0),MATCH('דיווח פרטני'!C2651,גיליון3!$U$13:$X$13,0)))," ",INDEX(גיליון3!$U$14:$X$28,MATCH('דיווח פרטני'!G2651,גיליון3!$T$14:$T$28,0),MATCH('דיווח פרטני'!C2651,גיליון3!$U$13:$X$13,0)))</f>
        <v xml:space="preserve"> </v>
      </c>
      <c r="I2651" s="15"/>
      <c r="J2651" s="15"/>
    </row>
    <row r="2652" spans="1:10" ht="18" customHeight="1" thickBot="1" x14ac:dyDescent="0.35">
      <c r="A2652" s="15"/>
      <c r="B2652" s="15"/>
      <c r="C2652" s="15"/>
      <c r="D2652" s="15"/>
      <c r="E2652" s="727"/>
      <c r="F2652" s="15"/>
      <c r="G2652" s="15"/>
      <c r="H2652" s="59" t="str">
        <f t="array" ref="H2652">IF(ISERROR(INDEX(גיליון3!$U$14:$X$28,MATCH('דיווח פרטני'!G2652,גיליון3!$T$14:$T$28,0),MATCH('דיווח פרטני'!C2652,גיליון3!$U$13:$X$13,0)))," ",INDEX(גיליון3!$U$14:$X$28,MATCH('דיווח פרטני'!G2652,גיליון3!$T$14:$T$28,0),MATCH('דיווח פרטני'!C2652,גיליון3!$U$13:$X$13,0)))</f>
        <v xml:space="preserve"> </v>
      </c>
      <c r="I2652" s="15"/>
      <c r="J2652" s="15"/>
    </row>
    <row r="2653" spans="1:10" ht="18" customHeight="1" thickBot="1" x14ac:dyDescent="0.35">
      <c r="A2653" s="15"/>
      <c r="B2653" s="15"/>
      <c r="C2653" s="15"/>
      <c r="D2653" s="15"/>
      <c r="E2653" s="727"/>
      <c r="F2653" s="15"/>
      <c r="G2653" s="15"/>
      <c r="H2653" s="59" t="str">
        <f t="array" ref="H2653">IF(ISERROR(INDEX(גיליון3!$U$14:$X$28,MATCH('דיווח פרטני'!G2653,גיליון3!$T$14:$T$28,0),MATCH('דיווח פרטני'!C2653,גיליון3!$U$13:$X$13,0)))," ",INDEX(גיליון3!$U$14:$X$28,MATCH('דיווח פרטני'!G2653,גיליון3!$T$14:$T$28,0),MATCH('דיווח פרטני'!C2653,גיליון3!$U$13:$X$13,0)))</f>
        <v xml:space="preserve"> </v>
      </c>
      <c r="I2653" s="15"/>
      <c r="J2653" s="15"/>
    </row>
    <row r="2654" spans="1:10" ht="18" customHeight="1" thickBot="1" x14ac:dyDescent="0.35">
      <c r="A2654" s="15"/>
      <c r="B2654" s="15"/>
      <c r="C2654" s="15"/>
      <c r="D2654" s="15"/>
      <c r="E2654" s="727"/>
      <c r="F2654" s="15"/>
      <c r="G2654" s="15"/>
      <c r="H2654" s="59" t="str">
        <f t="array" ref="H2654">IF(ISERROR(INDEX(גיליון3!$U$14:$X$28,MATCH('דיווח פרטני'!G2654,גיליון3!$T$14:$T$28,0),MATCH('דיווח פרטני'!C2654,גיליון3!$U$13:$X$13,0)))," ",INDEX(גיליון3!$U$14:$X$28,MATCH('דיווח פרטני'!G2654,גיליון3!$T$14:$T$28,0),MATCH('דיווח פרטני'!C2654,גיליון3!$U$13:$X$13,0)))</f>
        <v xml:space="preserve"> </v>
      </c>
      <c r="I2654" s="15"/>
      <c r="J2654" s="15"/>
    </row>
    <row r="2655" spans="1:10" ht="18" customHeight="1" thickBot="1" x14ac:dyDescent="0.35">
      <c r="A2655" s="15"/>
      <c r="B2655" s="15"/>
      <c r="C2655" s="15"/>
      <c r="D2655" s="15"/>
      <c r="E2655" s="727"/>
      <c r="F2655" s="15"/>
      <c r="G2655" s="15"/>
      <c r="H2655" s="59" t="str">
        <f t="array" ref="H2655">IF(ISERROR(INDEX(גיליון3!$U$14:$X$28,MATCH('דיווח פרטני'!G2655,גיליון3!$T$14:$T$28,0),MATCH('דיווח פרטני'!C2655,גיליון3!$U$13:$X$13,0)))," ",INDEX(גיליון3!$U$14:$X$28,MATCH('דיווח פרטני'!G2655,גיליון3!$T$14:$T$28,0),MATCH('דיווח פרטני'!C2655,גיליון3!$U$13:$X$13,0)))</f>
        <v xml:space="preserve"> </v>
      </c>
      <c r="I2655" s="15"/>
      <c r="J2655" s="15"/>
    </row>
    <row r="2656" spans="1:10" ht="18" customHeight="1" thickBot="1" x14ac:dyDescent="0.35">
      <c r="A2656" s="15"/>
      <c r="B2656" s="15"/>
      <c r="C2656" s="15"/>
      <c r="D2656" s="15"/>
      <c r="E2656" s="727"/>
      <c r="F2656" s="15"/>
      <c r="G2656" s="15"/>
      <c r="H2656" s="59" t="str">
        <f t="array" ref="H2656">IF(ISERROR(INDEX(גיליון3!$U$14:$X$28,MATCH('דיווח פרטני'!G2656,גיליון3!$T$14:$T$28,0),MATCH('דיווח פרטני'!C2656,גיליון3!$U$13:$X$13,0)))," ",INDEX(גיליון3!$U$14:$X$28,MATCH('דיווח פרטני'!G2656,גיליון3!$T$14:$T$28,0),MATCH('דיווח פרטני'!C2656,גיליון3!$U$13:$X$13,0)))</f>
        <v xml:space="preserve"> </v>
      </c>
      <c r="I2656" s="15"/>
      <c r="J2656" s="15"/>
    </row>
    <row r="2657" spans="1:10" ht="18" customHeight="1" thickBot="1" x14ac:dyDescent="0.35">
      <c r="A2657" s="15"/>
      <c r="B2657" s="15"/>
      <c r="C2657" s="15"/>
      <c r="D2657" s="15"/>
      <c r="E2657" s="727"/>
      <c r="F2657" s="15"/>
      <c r="G2657" s="15"/>
      <c r="H2657" s="59" t="str">
        <f t="array" ref="H2657">IF(ISERROR(INDEX(גיליון3!$U$14:$X$28,MATCH('דיווח פרטני'!G2657,גיליון3!$T$14:$T$28,0),MATCH('דיווח פרטני'!C2657,גיליון3!$U$13:$X$13,0)))," ",INDEX(גיליון3!$U$14:$X$28,MATCH('דיווח פרטני'!G2657,גיליון3!$T$14:$T$28,0),MATCH('דיווח פרטני'!C2657,גיליון3!$U$13:$X$13,0)))</f>
        <v xml:space="preserve"> </v>
      </c>
      <c r="I2657" s="15"/>
      <c r="J2657" s="15"/>
    </row>
    <row r="2658" spans="1:10" ht="18" customHeight="1" thickBot="1" x14ac:dyDescent="0.35">
      <c r="A2658" s="15"/>
      <c r="B2658" s="15"/>
      <c r="C2658" s="15"/>
      <c r="D2658" s="15"/>
      <c r="E2658" s="727"/>
      <c r="F2658" s="15"/>
      <c r="G2658" s="15"/>
      <c r="H2658" s="59" t="str">
        <f t="array" ref="H2658">IF(ISERROR(INDEX(גיליון3!$U$14:$X$28,MATCH('דיווח פרטני'!G2658,גיליון3!$T$14:$T$28,0),MATCH('דיווח פרטני'!C2658,גיליון3!$U$13:$X$13,0)))," ",INDEX(גיליון3!$U$14:$X$28,MATCH('דיווח פרטני'!G2658,גיליון3!$T$14:$T$28,0),MATCH('דיווח פרטני'!C2658,גיליון3!$U$13:$X$13,0)))</f>
        <v xml:space="preserve"> </v>
      </c>
      <c r="I2658" s="15"/>
      <c r="J2658" s="15"/>
    </row>
    <row r="2659" spans="1:10" ht="18" customHeight="1" thickBot="1" x14ac:dyDescent="0.35">
      <c r="A2659" s="15"/>
      <c r="B2659" s="15"/>
      <c r="C2659" s="15"/>
      <c r="D2659" s="15"/>
      <c r="E2659" s="727"/>
      <c r="F2659" s="15"/>
      <c r="G2659" s="15"/>
      <c r="H2659" s="59" t="str">
        <f t="array" ref="H2659">IF(ISERROR(INDEX(גיליון3!$U$14:$X$28,MATCH('דיווח פרטני'!G2659,גיליון3!$T$14:$T$28,0),MATCH('דיווח פרטני'!C2659,גיליון3!$U$13:$X$13,0)))," ",INDEX(גיליון3!$U$14:$X$28,MATCH('דיווח פרטני'!G2659,גיליון3!$T$14:$T$28,0),MATCH('דיווח פרטני'!C2659,גיליון3!$U$13:$X$13,0)))</f>
        <v xml:space="preserve"> </v>
      </c>
      <c r="I2659" s="15"/>
      <c r="J2659" s="15"/>
    </row>
    <row r="2660" spans="1:10" ht="18" customHeight="1" thickBot="1" x14ac:dyDescent="0.35">
      <c r="A2660" s="15"/>
      <c r="B2660" s="15"/>
      <c r="C2660" s="15"/>
      <c r="D2660" s="15"/>
      <c r="E2660" s="727"/>
      <c r="F2660" s="15"/>
      <c r="G2660" s="15"/>
      <c r="H2660" s="59" t="str">
        <f t="array" ref="H2660">IF(ISERROR(INDEX(גיליון3!$U$14:$X$28,MATCH('דיווח פרטני'!G2660,גיליון3!$T$14:$T$28,0),MATCH('דיווח פרטני'!C2660,גיליון3!$U$13:$X$13,0)))," ",INDEX(גיליון3!$U$14:$X$28,MATCH('דיווח פרטני'!G2660,גיליון3!$T$14:$T$28,0),MATCH('דיווח פרטני'!C2660,גיליון3!$U$13:$X$13,0)))</f>
        <v xml:space="preserve"> </v>
      </c>
      <c r="I2660" s="15"/>
      <c r="J2660" s="15"/>
    </row>
    <row r="2661" spans="1:10" ht="18" customHeight="1" thickBot="1" x14ac:dyDescent="0.35">
      <c r="A2661" s="15"/>
      <c r="B2661" s="15"/>
      <c r="C2661" s="15"/>
      <c r="D2661" s="15"/>
      <c r="E2661" s="727"/>
      <c r="F2661" s="15"/>
      <c r="G2661" s="15"/>
      <c r="H2661" s="59" t="str">
        <f t="array" ref="H2661">IF(ISERROR(INDEX(גיליון3!$U$14:$X$28,MATCH('דיווח פרטני'!G2661,גיליון3!$T$14:$T$28,0),MATCH('דיווח פרטני'!C2661,גיליון3!$U$13:$X$13,0)))," ",INDEX(גיליון3!$U$14:$X$28,MATCH('דיווח פרטני'!G2661,גיליון3!$T$14:$T$28,0),MATCH('דיווח פרטני'!C2661,גיליון3!$U$13:$X$13,0)))</f>
        <v xml:space="preserve"> </v>
      </c>
      <c r="I2661" s="15"/>
      <c r="J2661" s="15"/>
    </row>
    <row r="2662" spans="1:10" ht="18" customHeight="1" thickBot="1" x14ac:dyDescent="0.35">
      <c r="A2662" s="15"/>
      <c r="B2662" s="15"/>
      <c r="C2662" s="15"/>
      <c r="D2662" s="15"/>
      <c r="E2662" s="727"/>
      <c r="F2662" s="15"/>
      <c r="G2662" s="15"/>
      <c r="H2662" s="59" t="str">
        <f t="array" ref="H2662">IF(ISERROR(INDEX(גיליון3!$U$14:$X$28,MATCH('דיווח פרטני'!G2662,גיליון3!$T$14:$T$28,0),MATCH('דיווח פרטני'!C2662,גיליון3!$U$13:$X$13,0)))," ",INDEX(גיליון3!$U$14:$X$28,MATCH('דיווח פרטני'!G2662,גיליון3!$T$14:$T$28,0),MATCH('דיווח פרטני'!C2662,גיליון3!$U$13:$X$13,0)))</f>
        <v xml:space="preserve"> </v>
      </c>
      <c r="I2662" s="15"/>
      <c r="J2662" s="15"/>
    </row>
    <row r="2663" spans="1:10" ht="18" customHeight="1" thickBot="1" x14ac:dyDescent="0.35">
      <c r="A2663" s="15"/>
      <c r="B2663" s="15"/>
      <c r="C2663" s="15"/>
      <c r="D2663" s="15"/>
      <c r="E2663" s="727"/>
      <c r="F2663" s="15"/>
      <c r="G2663" s="15"/>
      <c r="H2663" s="59" t="str">
        <f t="array" ref="H2663">IF(ISERROR(INDEX(גיליון3!$U$14:$X$28,MATCH('דיווח פרטני'!G2663,גיליון3!$T$14:$T$28,0),MATCH('דיווח פרטני'!C2663,גיליון3!$U$13:$X$13,0)))," ",INDEX(גיליון3!$U$14:$X$28,MATCH('דיווח פרטני'!G2663,גיליון3!$T$14:$T$28,0),MATCH('דיווח פרטני'!C2663,גיליון3!$U$13:$X$13,0)))</f>
        <v xml:space="preserve"> </v>
      </c>
      <c r="I2663" s="15"/>
      <c r="J2663" s="15"/>
    </row>
    <row r="2664" spans="1:10" ht="18" customHeight="1" thickBot="1" x14ac:dyDescent="0.35">
      <c r="A2664" s="15"/>
      <c r="B2664" s="15"/>
      <c r="C2664" s="15"/>
      <c r="D2664" s="15"/>
      <c r="E2664" s="727"/>
      <c r="F2664" s="15"/>
      <c r="G2664" s="15"/>
      <c r="H2664" s="59" t="str">
        <f t="array" ref="H2664">IF(ISERROR(INDEX(גיליון3!$U$14:$X$28,MATCH('דיווח פרטני'!G2664,גיליון3!$T$14:$T$28,0),MATCH('דיווח פרטני'!C2664,גיליון3!$U$13:$X$13,0)))," ",INDEX(גיליון3!$U$14:$X$28,MATCH('דיווח פרטני'!G2664,גיליון3!$T$14:$T$28,0),MATCH('דיווח פרטני'!C2664,גיליון3!$U$13:$X$13,0)))</f>
        <v xml:space="preserve"> </v>
      </c>
      <c r="I2664" s="15"/>
      <c r="J2664" s="15"/>
    </row>
    <row r="2665" spans="1:10" ht="18" customHeight="1" thickBot="1" x14ac:dyDescent="0.35">
      <c r="A2665" s="15"/>
      <c r="B2665" s="15"/>
      <c r="C2665" s="15"/>
      <c r="D2665" s="15"/>
      <c r="E2665" s="727"/>
      <c r="F2665" s="15"/>
      <c r="G2665" s="15"/>
      <c r="H2665" s="59" t="str">
        <f t="array" ref="H2665">IF(ISERROR(INDEX(גיליון3!$U$14:$X$28,MATCH('דיווח פרטני'!G2665,גיליון3!$T$14:$T$28,0),MATCH('דיווח פרטני'!C2665,גיליון3!$U$13:$X$13,0)))," ",INDEX(גיליון3!$U$14:$X$28,MATCH('דיווח פרטני'!G2665,גיליון3!$T$14:$T$28,0),MATCH('דיווח פרטני'!C2665,גיליון3!$U$13:$X$13,0)))</f>
        <v xml:space="preserve"> </v>
      </c>
      <c r="I2665" s="15"/>
      <c r="J2665" s="15"/>
    </row>
    <row r="2666" spans="1:10" ht="18" customHeight="1" thickBot="1" x14ac:dyDescent="0.35">
      <c r="A2666" s="15"/>
      <c r="B2666" s="15"/>
      <c r="C2666" s="15"/>
      <c r="D2666" s="15"/>
      <c r="E2666" s="727"/>
      <c r="F2666" s="15"/>
      <c r="G2666" s="15"/>
      <c r="H2666" s="59" t="str">
        <f t="array" ref="H2666">IF(ISERROR(INDEX(גיליון3!$U$14:$X$28,MATCH('דיווח פרטני'!G2666,גיליון3!$T$14:$T$28,0),MATCH('דיווח פרטני'!C2666,גיליון3!$U$13:$X$13,0)))," ",INDEX(גיליון3!$U$14:$X$28,MATCH('דיווח פרטני'!G2666,גיליון3!$T$14:$T$28,0),MATCH('דיווח פרטני'!C2666,גיליון3!$U$13:$X$13,0)))</f>
        <v xml:space="preserve"> </v>
      </c>
      <c r="I2666" s="15"/>
      <c r="J2666" s="15"/>
    </row>
    <row r="2667" spans="1:10" ht="18" customHeight="1" thickBot="1" x14ac:dyDescent="0.35">
      <c r="A2667" s="15"/>
      <c r="B2667" s="15"/>
      <c r="C2667" s="15"/>
      <c r="D2667" s="15"/>
      <c r="E2667" s="727"/>
      <c r="F2667" s="15"/>
      <c r="G2667" s="15"/>
      <c r="H2667" s="59" t="str">
        <f t="array" ref="H2667">IF(ISERROR(INDEX(גיליון3!$U$14:$X$28,MATCH('דיווח פרטני'!G2667,גיליון3!$T$14:$T$28,0),MATCH('דיווח פרטני'!C2667,גיליון3!$U$13:$X$13,0)))," ",INDEX(גיליון3!$U$14:$X$28,MATCH('דיווח פרטני'!G2667,גיליון3!$T$14:$T$28,0),MATCH('דיווח פרטני'!C2667,גיליון3!$U$13:$X$13,0)))</f>
        <v xml:space="preserve"> </v>
      </c>
      <c r="I2667" s="15"/>
      <c r="J2667" s="15"/>
    </row>
    <row r="2668" spans="1:10" ht="18" customHeight="1" thickBot="1" x14ac:dyDescent="0.35">
      <c r="A2668" s="15"/>
      <c r="B2668" s="15"/>
      <c r="C2668" s="15"/>
      <c r="D2668" s="15"/>
      <c r="E2668" s="727"/>
      <c r="F2668" s="15"/>
      <c r="G2668" s="15"/>
      <c r="H2668" s="59" t="str">
        <f t="array" ref="H2668">IF(ISERROR(INDEX(גיליון3!$U$14:$X$28,MATCH('דיווח פרטני'!G2668,גיליון3!$T$14:$T$28,0),MATCH('דיווח פרטני'!C2668,גיליון3!$U$13:$X$13,0)))," ",INDEX(גיליון3!$U$14:$X$28,MATCH('דיווח פרטני'!G2668,גיליון3!$T$14:$T$28,0),MATCH('דיווח פרטני'!C2668,גיליון3!$U$13:$X$13,0)))</f>
        <v xml:space="preserve"> </v>
      </c>
      <c r="I2668" s="15"/>
      <c r="J2668" s="15"/>
    </row>
    <row r="2669" spans="1:10" ht="18" customHeight="1" thickBot="1" x14ac:dyDescent="0.35">
      <c r="A2669" s="15"/>
      <c r="B2669" s="15"/>
      <c r="C2669" s="15"/>
      <c r="D2669" s="15"/>
      <c r="E2669" s="727"/>
      <c r="F2669" s="15"/>
      <c r="G2669" s="15"/>
      <c r="H2669" s="59" t="str">
        <f t="array" ref="H2669">IF(ISERROR(INDEX(גיליון3!$U$14:$X$28,MATCH('דיווח פרטני'!G2669,גיליון3!$T$14:$T$28,0),MATCH('דיווח פרטני'!C2669,גיליון3!$U$13:$X$13,0)))," ",INDEX(גיליון3!$U$14:$X$28,MATCH('דיווח פרטני'!G2669,גיליון3!$T$14:$T$28,0),MATCH('דיווח פרטני'!C2669,גיליון3!$U$13:$X$13,0)))</f>
        <v xml:space="preserve"> </v>
      </c>
      <c r="I2669" s="15"/>
      <c r="J2669" s="15"/>
    </row>
    <row r="2670" spans="1:10" ht="18" customHeight="1" thickBot="1" x14ac:dyDescent="0.35">
      <c r="A2670" s="15"/>
      <c r="B2670" s="15"/>
      <c r="C2670" s="15"/>
      <c r="D2670" s="15"/>
      <c r="E2670" s="727"/>
      <c r="F2670" s="15"/>
      <c r="G2670" s="15"/>
      <c r="H2670" s="59" t="str">
        <f t="array" ref="H2670">IF(ISERROR(INDEX(גיליון3!$U$14:$X$28,MATCH('דיווח פרטני'!G2670,גיליון3!$T$14:$T$28,0),MATCH('דיווח פרטני'!C2670,גיליון3!$U$13:$X$13,0)))," ",INDEX(גיליון3!$U$14:$X$28,MATCH('דיווח פרטני'!G2670,גיליון3!$T$14:$T$28,0),MATCH('דיווח פרטני'!C2670,גיליון3!$U$13:$X$13,0)))</f>
        <v xml:space="preserve"> </v>
      </c>
      <c r="I2670" s="15"/>
      <c r="J2670" s="15"/>
    </row>
    <row r="2671" spans="1:10" ht="18" customHeight="1" thickBot="1" x14ac:dyDescent="0.35">
      <c r="A2671" s="15"/>
      <c r="B2671" s="15"/>
      <c r="C2671" s="15"/>
      <c r="D2671" s="15"/>
      <c r="E2671" s="727"/>
      <c r="F2671" s="15"/>
      <c r="G2671" s="15"/>
      <c r="H2671" s="59" t="str">
        <f t="array" ref="H2671">IF(ISERROR(INDEX(גיליון3!$U$14:$X$28,MATCH('דיווח פרטני'!G2671,גיליון3!$T$14:$T$28,0),MATCH('דיווח פרטני'!C2671,גיליון3!$U$13:$X$13,0)))," ",INDEX(גיליון3!$U$14:$X$28,MATCH('דיווח פרטני'!G2671,גיליון3!$T$14:$T$28,0),MATCH('דיווח פרטני'!C2671,גיליון3!$U$13:$X$13,0)))</f>
        <v xml:space="preserve"> </v>
      </c>
      <c r="I2671" s="15"/>
      <c r="J2671" s="15"/>
    </row>
    <row r="2672" spans="1:10" ht="18" customHeight="1" thickBot="1" x14ac:dyDescent="0.35">
      <c r="A2672" s="15"/>
      <c r="B2672" s="15"/>
      <c r="C2672" s="15"/>
      <c r="D2672" s="15"/>
      <c r="E2672" s="727"/>
      <c r="F2672" s="15"/>
      <c r="G2672" s="15"/>
      <c r="H2672" s="59" t="str">
        <f t="array" ref="H2672">IF(ISERROR(INDEX(גיליון3!$U$14:$X$28,MATCH('דיווח פרטני'!G2672,גיליון3!$T$14:$T$28,0),MATCH('דיווח פרטני'!C2672,גיליון3!$U$13:$X$13,0)))," ",INDEX(גיליון3!$U$14:$X$28,MATCH('דיווח פרטני'!G2672,גיליון3!$T$14:$T$28,0),MATCH('דיווח פרטני'!C2672,גיליון3!$U$13:$X$13,0)))</f>
        <v xml:space="preserve"> </v>
      </c>
      <c r="I2672" s="15"/>
      <c r="J2672" s="15"/>
    </row>
    <row r="2673" spans="1:10" ht="18" customHeight="1" thickBot="1" x14ac:dyDescent="0.35">
      <c r="A2673" s="15"/>
      <c r="B2673" s="15"/>
      <c r="C2673" s="15"/>
      <c r="D2673" s="15"/>
      <c r="E2673" s="727"/>
      <c r="F2673" s="15"/>
      <c r="G2673" s="15"/>
      <c r="H2673" s="59" t="str">
        <f t="array" ref="H2673">IF(ISERROR(INDEX(גיליון3!$U$14:$X$28,MATCH('דיווח פרטני'!G2673,גיליון3!$T$14:$T$28,0),MATCH('דיווח פרטני'!C2673,גיליון3!$U$13:$X$13,0)))," ",INDEX(גיליון3!$U$14:$X$28,MATCH('דיווח פרטני'!G2673,גיליון3!$T$14:$T$28,0),MATCH('דיווח פרטני'!C2673,גיליון3!$U$13:$X$13,0)))</f>
        <v xml:space="preserve"> </v>
      </c>
      <c r="I2673" s="15"/>
      <c r="J2673" s="15"/>
    </row>
    <row r="2674" spans="1:10" ht="18" customHeight="1" thickBot="1" x14ac:dyDescent="0.35">
      <c r="A2674" s="15"/>
      <c r="B2674" s="15"/>
      <c r="C2674" s="15"/>
      <c r="D2674" s="15"/>
      <c r="E2674" s="727"/>
      <c r="F2674" s="15"/>
      <c r="G2674" s="15"/>
      <c r="H2674" s="59" t="str">
        <f t="array" ref="H2674">IF(ISERROR(INDEX(גיליון3!$U$14:$X$28,MATCH('דיווח פרטני'!G2674,גיליון3!$T$14:$T$28,0),MATCH('דיווח פרטני'!C2674,גיליון3!$U$13:$X$13,0)))," ",INDEX(גיליון3!$U$14:$X$28,MATCH('דיווח פרטני'!G2674,גיליון3!$T$14:$T$28,0),MATCH('דיווח פרטני'!C2674,גיליון3!$U$13:$X$13,0)))</f>
        <v xml:space="preserve"> </v>
      </c>
      <c r="I2674" s="15"/>
      <c r="J2674" s="15"/>
    </row>
    <row r="2675" spans="1:10" ht="18" customHeight="1" thickBot="1" x14ac:dyDescent="0.35">
      <c r="A2675" s="15"/>
      <c r="B2675" s="15"/>
      <c r="C2675" s="15"/>
      <c r="D2675" s="15"/>
      <c r="E2675" s="727"/>
      <c r="F2675" s="15"/>
      <c r="G2675" s="15"/>
      <c r="H2675" s="59" t="str">
        <f t="array" ref="H2675">IF(ISERROR(INDEX(גיליון3!$U$14:$X$28,MATCH('דיווח פרטני'!G2675,גיליון3!$T$14:$T$28,0),MATCH('דיווח פרטני'!C2675,גיליון3!$U$13:$X$13,0)))," ",INDEX(גיליון3!$U$14:$X$28,MATCH('דיווח פרטני'!G2675,גיליון3!$T$14:$T$28,0),MATCH('דיווח פרטני'!C2675,גיליון3!$U$13:$X$13,0)))</f>
        <v xml:space="preserve"> </v>
      </c>
      <c r="I2675" s="15"/>
      <c r="J2675" s="15"/>
    </row>
    <row r="2676" spans="1:10" ht="18" customHeight="1" thickBot="1" x14ac:dyDescent="0.35">
      <c r="A2676" s="15"/>
      <c r="B2676" s="15"/>
      <c r="C2676" s="15"/>
      <c r="D2676" s="15"/>
      <c r="E2676" s="727"/>
      <c r="F2676" s="15"/>
      <c r="G2676" s="15"/>
      <c r="H2676" s="59" t="str">
        <f t="array" ref="H2676">IF(ISERROR(INDEX(גיליון3!$U$14:$X$28,MATCH('דיווח פרטני'!G2676,גיליון3!$T$14:$T$28,0),MATCH('דיווח פרטני'!C2676,גיליון3!$U$13:$X$13,0)))," ",INDEX(גיליון3!$U$14:$X$28,MATCH('דיווח פרטני'!G2676,גיליון3!$T$14:$T$28,0),MATCH('דיווח פרטני'!C2676,גיליון3!$U$13:$X$13,0)))</f>
        <v xml:space="preserve"> </v>
      </c>
      <c r="I2676" s="15"/>
      <c r="J2676" s="15"/>
    </row>
    <row r="2677" spans="1:10" ht="18" customHeight="1" thickBot="1" x14ac:dyDescent="0.35">
      <c r="A2677" s="15"/>
      <c r="B2677" s="15"/>
      <c r="C2677" s="15"/>
      <c r="D2677" s="15"/>
      <c r="E2677" s="727"/>
      <c r="F2677" s="15"/>
      <c r="G2677" s="15"/>
      <c r="H2677" s="59" t="str">
        <f t="array" ref="H2677">IF(ISERROR(INDEX(גיליון3!$U$14:$X$28,MATCH('דיווח פרטני'!G2677,גיליון3!$T$14:$T$28,0),MATCH('דיווח פרטני'!C2677,גיליון3!$U$13:$X$13,0)))," ",INDEX(גיליון3!$U$14:$X$28,MATCH('דיווח פרטני'!G2677,גיליון3!$T$14:$T$28,0),MATCH('דיווח פרטני'!C2677,גיליון3!$U$13:$X$13,0)))</f>
        <v xml:space="preserve"> </v>
      </c>
      <c r="I2677" s="15"/>
      <c r="J2677" s="15"/>
    </row>
    <row r="2678" spans="1:10" ht="18" customHeight="1" thickBot="1" x14ac:dyDescent="0.35">
      <c r="A2678" s="15"/>
      <c r="B2678" s="15"/>
      <c r="C2678" s="15"/>
      <c r="D2678" s="15"/>
      <c r="E2678" s="727"/>
      <c r="F2678" s="15"/>
      <c r="G2678" s="15"/>
      <c r="H2678" s="59" t="str">
        <f t="array" ref="H2678">IF(ISERROR(INDEX(גיליון3!$U$14:$X$28,MATCH('דיווח פרטני'!G2678,גיליון3!$T$14:$T$28,0),MATCH('דיווח פרטני'!C2678,גיליון3!$U$13:$X$13,0)))," ",INDEX(גיליון3!$U$14:$X$28,MATCH('דיווח פרטני'!G2678,גיליון3!$T$14:$T$28,0),MATCH('דיווח פרטני'!C2678,גיליון3!$U$13:$X$13,0)))</f>
        <v xml:space="preserve"> </v>
      </c>
      <c r="I2678" s="15"/>
      <c r="J2678" s="15"/>
    </row>
    <row r="2679" spans="1:10" ht="18" customHeight="1" thickBot="1" x14ac:dyDescent="0.35">
      <c r="A2679" s="15"/>
      <c r="B2679" s="15"/>
      <c r="C2679" s="15"/>
      <c r="D2679" s="15"/>
      <c r="E2679" s="727"/>
      <c r="F2679" s="15"/>
      <c r="G2679" s="15"/>
      <c r="H2679" s="59" t="str">
        <f t="array" ref="H2679">IF(ISERROR(INDEX(גיליון3!$U$14:$X$28,MATCH('דיווח פרטני'!G2679,גיליון3!$T$14:$T$28,0),MATCH('דיווח פרטני'!C2679,גיליון3!$U$13:$X$13,0)))," ",INDEX(גיליון3!$U$14:$X$28,MATCH('דיווח פרטני'!G2679,גיליון3!$T$14:$T$28,0),MATCH('דיווח פרטני'!C2679,גיליון3!$U$13:$X$13,0)))</f>
        <v xml:space="preserve"> </v>
      </c>
      <c r="I2679" s="15"/>
      <c r="J2679" s="15"/>
    </row>
    <row r="2680" spans="1:10" ht="18" customHeight="1" thickBot="1" x14ac:dyDescent="0.35">
      <c r="A2680" s="15"/>
      <c r="B2680" s="15"/>
      <c r="C2680" s="15"/>
      <c r="D2680" s="15"/>
      <c r="E2680" s="727"/>
      <c r="F2680" s="15"/>
      <c r="G2680" s="15"/>
      <c r="H2680" s="59" t="str">
        <f t="array" ref="H2680">IF(ISERROR(INDEX(גיליון3!$U$14:$X$28,MATCH('דיווח פרטני'!G2680,גיליון3!$T$14:$T$28,0),MATCH('דיווח פרטני'!C2680,גיליון3!$U$13:$X$13,0)))," ",INDEX(גיליון3!$U$14:$X$28,MATCH('דיווח פרטני'!G2680,גיליון3!$T$14:$T$28,0),MATCH('דיווח פרטני'!C2680,גיליון3!$U$13:$X$13,0)))</f>
        <v xml:space="preserve"> </v>
      </c>
      <c r="I2680" s="15"/>
      <c r="J2680" s="15"/>
    </row>
    <row r="2681" spans="1:10" ht="18" customHeight="1" thickBot="1" x14ac:dyDescent="0.35">
      <c r="A2681" s="15"/>
      <c r="B2681" s="15"/>
      <c r="C2681" s="15"/>
      <c r="D2681" s="15"/>
      <c r="E2681" s="727"/>
      <c r="F2681" s="15"/>
      <c r="G2681" s="15"/>
      <c r="H2681" s="59" t="str">
        <f t="array" ref="H2681">IF(ISERROR(INDEX(גיליון3!$U$14:$X$28,MATCH('דיווח פרטני'!G2681,גיליון3!$T$14:$T$28,0),MATCH('דיווח פרטני'!C2681,גיליון3!$U$13:$X$13,0)))," ",INDEX(גיליון3!$U$14:$X$28,MATCH('דיווח פרטני'!G2681,גיליון3!$T$14:$T$28,0),MATCH('דיווח פרטני'!C2681,גיליון3!$U$13:$X$13,0)))</f>
        <v xml:space="preserve"> </v>
      </c>
      <c r="I2681" s="15"/>
      <c r="J2681" s="15"/>
    </row>
    <row r="2682" spans="1:10" ht="18" customHeight="1" thickBot="1" x14ac:dyDescent="0.35">
      <c r="A2682" s="15"/>
      <c r="B2682" s="15"/>
      <c r="C2682" s="15"/>
      <c r="D2682" s="15"/>
      <c r="E2682" s="727"/>
      <c r="F2682" s="15"/>
      <c r="G2682" s="15"/>
      <c r="H2682" s="59" t="str">
        <f t="array" ref="H2682">IF(ISERROR(INDEX(גיליון3!$U$14:$X$28,MATCH('דיווח פרטני'!G2682,גיליון3!$T$14:$T$28,0),MATCH('דיווח פרטני'!C2682,גיליון3!$U$13:$X$13,0)))," ",INDEX(גיליון3!$U$14:$X$28,MATCH('דיווח פרטני'!G2682,גיליון3!$T$14:$T$28,0),MATCH('דיווח פרטני'!C2682,גיליון3!$U$13:$X$13,0)))</f>
        <v xml:space="preserve"> </v>
      </c>
      <c r="I2682" s="15"/>
      <c r="J2682" s="15"/>
    </row>
    <row r="2683" spans="1:10" ht="18" customHeight="1" thickBot="1" x14ac:dyDescent="0.35">
      <c r="A2683" s="15"/>
      <c r="B2683" s="15"/>
      <c r="C2683" s="15"/>
      <c r="D2683" s="15"/>
      <c r="E2683" s="727"/>
      <c r="F2683" s="15"/>
      <c r="G2683" s="15"/>
      <c r="H2683" s="59" t="str">
        <f t="array" ref="H2683">IF(ISERROR(INDEX(גיליון3!$U$14:$X$28,MATCH('דיווח פרטני'!G2683,גיליון3!$T$14:$T$28,0),MATCH('דיווח פרטני'!C2683,גיליון3!$U$13:$X$13,0)))," ",INDEX(גיליון3!$U$14:$X$28,MATCH('דיווח פרטני'!G2683,גיליון3!$T$14:$T$28,0),MATCH('דיווח פרטני'!C2683,גיליון3!$U$13:$X$13,0)))</f>
        <v xml:space="preserve"> </v>
      </c>
      <c r="I2683" s="15"/>
      <c r="J2683" s="15"/>
    </row>
    <row r="2684" spans="1:10" ht="18" customHeight="1" thickBot="1" x14ac:dyDescent="0.35">
      <c r="A2684" s="15"/>
      <c r="B2684" s="15"/>
      <c r="C2684" s="15"/>
      <c r="D2684" s="15"/>
      <c r="E2684" s="727"/>
      <c r="F2684" s="15"/>
      <c r="G2684" s="15"/>
      <c r="H2684" s="59" t="str">
        <f t="array" ref="H2684">IF(ISERROR(INDEX(גיליון3!$U$14:$X$28,MATCH('דיווח פרטני'!G2684,גיליון3!$T$14:$T$28,0),MATCH('דיווח פרטני'!C2684,גיליון3!$U$13:$X$13,0)))," ",INDEX(גיליון3!$U$14:$X$28,MATCH('דיווח פרטני'!G2684,גיליון3!$T$14:$T$28,0),MATCH('דיווח פרטני'!C2684,גיליון3!$U$13:$X$13,0)))</f>
        <v xml:space="preserve"> </v>
      </c>
      <c r="I2684" s="15"/>
      <c r="J2684" s="15"/>
    </row>
    <row r="2685" spans="1:10" ht="18" customHeight="1" thickBot="1" x14ac:dyDescent="0.35">
      <c r="A2685" s="15"/>
      <c r="B2685" s="15"/>
      <c r="C2685" s="15"/>
      <c r="D2685" s="15"/>
      <c r="E2685" s="727"/>
      <c r="F2685" s="15"/>
      <c r="G2685" s="15"/>
      <c r="H2685" s="59" t="str">
        <f t="array" ref="H2685">IF(ISERROR(INDEX(גיליון3!$U$14:$X$28,MATCH('דיווח פרטני'!G2685,גיליון3!$T$14:$T$28,0),MATCH('דיווח פרטני'!C2685,גיליון3!$U$13:$X$13,0)))," ",INDEX(גיליון3!$U$14:$X$28,MATCH('דיווח פרטני'!G2685,גיליון3!$T$14:$T$28,0),MATCH('דיווח פרטני'!C2685,גיליון3!$U$13:$X$13,0)))</f>
        <v xml:space="preserve"> </v>
      </c>
      <c r="I2685" s="15"/>
      <c r="J2685" s="15"/>
    </row>
    <row r="2686" spans="1:10" ht="18" customHeight="1" thickBot="1" x14ac:dyDescent="0.35">
      <c r="A2686" s="15"/>
      <c r="B2686" s="15"/>
      <c r="C2686" s="15"/>
      <c r="D2686" s="15"/>
      <c r="E2686" s="727"/>
      <c r="F2686" s="15"/>
      <c r="G2686" s="15"/>
      <c r="H2686" s="59" t="str">
        <f t="array" ref="H2686">IF(ISERROR(INDEX(גיליון3!$U$14:$X$28,MATCH('דיווח פרטני'!G2686,גיליון3!$T$14:$T$28,0),MATCH('דיווח פרטני'!C2686,גיליון3!$U$13:$X$13,0)))," ",INDEX(גיליון3!$U$14:$X$28,MATCH('דיווח פרטני'!G2686,גיליון3!$T$14:$T$28,0),MATCH('דיווח פרטני'!C2686,גיליון3!$U$13:$X$13,0)))</f>
        <v xml:space="preserve"> </v>
      </c>
      <c r="I2686" s="15"/>
      <c r="J2686" s="15"/>
    </row>
    <row r="2687" spans="1:10" ht="18" customHeight="1" thickBot="1" x14ac:dyDescent="0.35">
      <c r="A2687" s="15"/>
      <c r="B2687" s="15"/>
      <c r="C2687" s="15"/>
      <c r="D2687" s="15"/>
      <c r="E2687" s="727"/>
      <c r="F2687" s="15"/>
      <c r="G2687" s="15"/>
      <c r="H2687" s="59" t="str">
        <f t="array" ref="H2687">IF(ISERROR(INDEX(גיליון3!$U$14:$X$28,MATCH('דיווח פרטני'!G2687,גיליון3!$T$14:$T$28,0),MATCH('דיווח פרטני'!C2687,גיליון3!$U$13:$X$13,0)))," ",INDEX(גיליון3!$U$14:$X$28,MATCH('דיווח פרטני'!G2687,גיליון3!$T$14:$T$28,0),MATCH('דיווח פרטני'!C2687,גיליון3!$U$13:$X$13,0)))</f>
        <v xml:space="preserve"> </v>
      </c>
      <c r="I2687" s="15"/>
      <c r="J2687" s="15"/>
    </row>
    <row r="2688" spans="1:10" ht="18" customHeight="1" thickBot="1" x14ac:dyDescent="0.35">
      <c r="A2688" s="15"/>
      <c r="B2688" s="15"/>
      <c r="C2688" s="15"/>
      <c r="D2688" s="15"/>
      <c r="E2688" s="727"/>
      <c r="F2688" s="15"/>
      <c r="G2688" s="15"/>
      <c r="H2688" s="59" t="str">
        <f t="array" ref="H2688">IF(ISERROR(INDEX(גיליון3!$U$14:$X$28,MATCH('דיווח פרטני'!G2688,גיליון3!$T$14:$T$28,0),MATCH('דיווח פרטני'!C2688,גיליון3!$U$13:$X$13,0)))," ",INDEX(גיליון3!$U$14:$X$28,MATCH('דיווח פרטני'!G2688,גיליון3!$T$14:$T$28,0),MATCH('דיווח פרטני'!C2688,גיליון3!$U$13:$X$13,0)))</f>
        <v xml:space="preserve"> </v>
      </c>
      <c r="I2688" s="15"/>
      <c r="J2688" s="15"/>
    </row>
    <row r="2689" spans="1:10" ht="18" customHeight="1" thickBot="1" x14ac:dyDescent="0.35">
      <c r="A2689" s="15"/>
      <c r="B2689" s="15"/>
      <c r="C2689" s="15"/>
      <c r="D2689" s="15"/>
      <c r="E2689" s="727"/>
      <c r="F2689" s="15"/>
      <c r="G2689" s="15"/>
      <c r="H2689" s="59" t="str">
        <f t="array" ref="H2689">IF(ISERROR(INDEX(גיליון3!$U$14:$X$28,MATCH('דיווח פרטני'!G2689,גיליון3!$T$14:$T$28,0),MATCH('דיווח פרטני'!C2689,גיליון3!$U$13:$X$13,0)))," ",INDEX(גיליון3!$U$14:$X$28,MATCH('דיווח פרטני'!G2689,גיליון3!$T$14:$T$28,0),MATCH('דיווח פרטני'!C2689,גיליון3!$U$13:$X$13,0)))</f>
        <v xml:space="preserve"> </v>
      </c>
      <c r="I2689" s="15"/>
      <c r="J2689" s="15"/>
    </row>
    <row r="2690" spans="1:10" ht="18" customHeight="1" thickBot="1" x14ac:dyDescent="0.35">
      <c r="A2690" s="15"/>
      <c r="B2690" s="15"/>
      <c r="C2690" s="15"/>
      <c r="D2690" s="15"/>
      <c r="E2690" s="727"/>
      <c r="F2690" s="15"/>
      <c r="G2690" s="15"/>
      <c r="H2690" s="59" t="str">
        <f t="array" ref="H2690">IF(ISERROR(INDEX(גיליון3!$U$14:$X$28,MATCH('דיווח פרטני'!G2690,גיליון3!$T$14:$T$28,0),MATCH('דיווח פרטני'!C2690,גיליון3!$U$13:$X$13,0)))," ",INDEX(גיליון3!$U$14:$X$28,MATCH('דיווח פרטני'!G2690,גיליון3!$T$14:$T$28,0),MATCH('דיווח פרטני'!C2690,גיליון3!$U$13:$X$13,0)))</f>
        <v xml:space="preserve"> </v>
      </c>
      <c r="I2690" s="15"/>
      <c r="J2690" s="15"/>
    </row>
    <row r="2691" spans="1:10" ht="18" customHeight="1" thickBot="1" x14ac:dyDescent="0.35">
      <c r="A2691" s="15"/>
      <c r="B2691" s="15"/>
      <c r="C2691" s="15"/>
      <c r="D2691" s="15"/>
      <c r="E2691" s="727"/>
      <c r="F2691" s="15"/>
      <c r="G2691" s="15"/>
      <c r="H2691" s="59" t="str">
        <f t="array" ref="H2691">IF(ISERROR(INDEX(גיליון3!$U$14:$X$28,MATCH('דיווח פרטני'!G2691,גיליון3!$T$14:$T$28,0),MATCH('דיווח פרטני'!C2691,גיליון3!$U$13:$X$13,0)))," ",INDEX(גיליון3!$U$14:$X$28,MATCH('דיווח פרטני'!G2691,גיליון3!$T$14:$T$28,0),MATCH('דיווח פרטני'!C2691,גיליון3!$U$13:$X$13,0)))</f>
        <v xml:space="preserve"> </v>
      </c>
      <c r="I2691" s="15"/>
      <c r="J2691" s="15"/>
    </row>
    <row r="2692" spans="1:10" ht="18" customHeight="1" thickBot="1" x14ac:dyDescent="0.35">
      <c r="A2692" s="15"/>
      <c r="B2692" s="15"/>
      <c r="C2692" s="15"/>
      <c r="D2692" s="15"/>
      <c r="E2692" s="727"/>
      <c r="F2692" s="15"/>
      <c r="G2692" s="15"/>
      <c r="H2692" s="59" t="str">
        <f t="array" ref="H2692">IF(ISERROR(INDEX(גיליון3!$U$14:$X$28,MATCH('דיווח פרטני'!G2692,גיליון3!$T$14:$T$28,0),MATCH('דיווח פרטני'!C2692,גיליון3!$U$13:$X$13,0)))," ",INDEX(גיליון3!$U$14:$X$28,MATCH('דיווח פרטני'!G2692,גיליון3!$T$14:$T$28,0),MATCH('דיווח פרטני'!C2692,גיליון3!$U$13:$X$13,0)))</f>
        <v xml:space="preserve"> </v>
      </c>
      <c r="I2692" s="15"/>
      <c r="J2692" s="15"/>
    </row>
    <row r="2693" spans="1:10" ht="18" customHeight="1" thickBot="1" x14ac:dyDescent="0.35">
      <c r="A2693" s="15"/>
      <c r="B2693" s="15"/>
      <c r="C2693" s="15"/>
      <c r="D2693" s="15"/>
      <c r="E2693" s="727"/>
      <c r="F2693" s="15"/>
      <c r="G2693" s="15"/>
      <c r="H2693" s="59" t="str">
        <f t="array" ref="H2693">IF(ISERROR(INDEX(גיליון3!$U$14:$X$28,MATCH('דיווח פרטני'!G2693,גיליון3!$T$14:$T$28,0),MATCH('דיווח פרטני'!C2693,גיליון3!$U$13:$X$13,0)))," ",INDEX(גיליון3!$U$14:$X$28,MATCH('דיווח פרטני'!G2693,גיליון3!$T$14:$T$28,0),MATCH('דיווח פרטני'!C2693,גיליון3!$U$13:$X$13,0)))</f>
        <v xml:space="preserve"> </v>
      </c>
      <c r="I2693" s="15"/>
      <c r="J2693" s="15"/>
    </row>
    <row r="2694" spans="1:10" ht="18" customHeight="1" thickBot="1" x14ac:dyDescent="0.35">
      <c r="A2694" s="15"/>
      <c r="B2694" s="15"/>
      <c r="C2694" s="15"/>
      <c r="D2694" s="15"/>
      <c r="E2694" s="727"/>
      <c r="F2694" s="15"/>
      <c r="G2694" s="15"/>
      <c r="H2694" s="59" t="str">
        <f t="array" ref="H2694">IF(ISERROR(INDEX(גיליון3!$U$14:$X$28,MATCH('דיווח פרטני'!G2694,גיליון3!$T$14:$T$28,0),MATCH('דיווח פרטני'!C2694,גיליון3!$U$13:$X$13,0)))," ",INDEX(גיליון3!$U$14:$X$28,MATCH('דיווח פרטני'!G2694,גיליון3!$T$14:$T$28,0),MATCH('דיווח פרטני'!C2694,גיליון3!$U$13:$X$13,0)))</f>
        <v xml:space="preserve"> </v>
      </c>
      <c r="I2694" s="15"/>
      <c r="J2694" s="15"/>
    </row>
    <row r="2695" spans="1:10" ht="18" customHeight="1" thickBot="1" x14ac:dyDescent="0.35">
      <c r="A2695" s="15"/>
      <c r="B2695" s="15"/>
      <c r="C2695" s="15"/>
      <c r="D2695" s="15"/>
      <c r="E2695" s="727"/>
      <c r="F2695" s="15"/>
      <c r="G2695" s="15"/>
      <c r="H2695" s="59" t="str">
        <f t="array" ref="H2695">IF(ISERROR(INDEX(גיליון3!$U$14:$X$28,MATCH('דיווח פרטני'!G2695,גיליון3!$T$14:$T$28,0),MATCH('דיווח פרטני'!C2695,גיליון3!$U$13:$X$13,0)))," ",INDEX(גיליון3!$U$14:$X$28,MATCH('דיווח פרטני'!G2695,גיליון3!$T$14:$T$28,0),MATCH('דיווח פרטני'!C2695,גיליון3!$U$13:$X$13,0)))</f>
        <v xml:space="preserve"> </v>
      </c>
      <c r="I2695" s="15"/>
      <c r="J2695" s="15"/>
    </row>
    <row r="2696" spans="1:10" ht="18" customHeight="1" thickBot="1" x14ac:dyDescent="0.35">
      <c r="A2696" s="15"/>
      <c r="B2696" s="15"/>
      <c r="C2696" s="15"/>
      <c r="D2696" s="15"/>
      <c r="E2696" s="727"/>
      <c r="F2696" s="15"/>
      <c r="G2696" s="15"/>
      <c r="H2696" s="59" t="str">
        <f t="array" ref="H2696">IF(ISERROR(INDEX(גיליון3!$U$14:$X$28,MATCH('דיווח פרטני'!G2696,גיליון3!$T$14:$T$28,0),MATCH('דיווח פרטני'!C2696,גיליון3!$U$13:$X$13,0)))," ",INDEX(גיליון3!$U$14:$X$28,MATCH('דיווח פרטני'!G2696,גיליון3!$T$14:$T$28,0),MATCH('דיווח פרטני'!C2696,גיליון3!$U$13:$X$13,0)))</f>
        <v xml:space="preserve"> </v>
      </c>
      <c r="I2696" s="15"/>
      <c r="J2696" s="15"/>
    </row>
    <row r="2697" spans="1:10" ht="18" customHeight="1" thickBot="1" x14ac:dyDescent="0.35">
      <c r="A2697" s="15"/>
      <c r="B2697" s="15"/>
      <c r="C2697" s="15"/>
      <c r="D2697" s="15"/>
      <c r="E2697" s="727"/>
      <c r="F2697" s="15"/>
      <c r="G2697" s="15"/>
      <c r="H2697" s="59" t="str">
        <f t="array" ref="H2697">IF(ISERROR(INDEX(גיליון3!$U$14:$X$28,MATCH('דיווח פרטני'!G2697,גיליון3!$T$14:$T$28,0),MATCH('דיווח פרטני'!C2697,גיליון3!$U$13:$X$13,0)))," ",INDEX(גיליון3!$U$14:$X$28,MATCH('דיווח פרטני'!G2697,גיליון3!$T$14:$T$28,0),MATCH('דיווח פרטני'!C2697,גיליון3!$U$13:$X$13,0)))</f>
        <v xml:space="preserve"> </v>
      </c>
      <c r="I2697" s="15"/>
      <c r="J2697" s="15"/>
    </row>
    <row r="2698" spans="1:10" ht="18" customHeight="1" thickBot="1" x14ac:dyDescent="0.35">
      <c r="A2698" s="15"/>
      <c r="B2698" s="15"/>
      <c r="C2698" s="15"/>
      <c r="D2698" s="15"/>
      <c r="E2698" s="727"/>
      <c r="F2698" s="15"/>
      <c r="G2698" s="15"/>
      <c r="H2698" s="59" t="str">
        <f t="array" ref="H2698">IF(ISERROR(INDEX(גיליון3!$U$14:$X$28,MATCH('דיווח פרטני'!G2698,גיליון3!$T$14:$T$28,0),MATCH('דיווח פרטני'!C2698,גיליון3!$U$13:$X$13,0)))," ",INDEX(גיליון3!$U$14:$X$28,MATCH('דיווח פרטני'!G2698,גיליון3!$T$14:$T$28,0),MATCH('דיווח פרטני'!C2698,גיליון3!$U$13:$X$13,0)))</f>
        <v xml:space="preserve"> </v>
      </c>
      <c r="I2698" s="15"/>
      <c r="J2698" s="15"/>
    </row>
    <row r="2699" spans="1:10" ht="18" customHeight="1" thickBot="1" x14ac:dyDescent="0.35">
      <c r="A2699" s="15"/>
      <c r="B2699" s="15"/>
      <c r="C2699" s="15"/>
      <c r="D2699" s="15"/>
      <c r="E2699" s="727"/>
      <c r="F2699" s="15"/>
      <c r="G2699" s="15"/>
      <c r="H2699" s="59" t="str">
        <f t="array" ref="H2699">IF(ISERROR(INDEX(גיליון3!$U$14:$X$28,MATCH('דיווח פרטני'!G2699,גיליון3!$T$14:$T$28,0),MATCH('דיווח פרטני'!C2699,גיליון3!$U$13:$X$13,0)))," ",INDEX(גיליון3!$U$14:$X$28,MATCH('דיווח פרטני'!G2699,גיליון3!$T$14:$T$28,0),MATCH('דיווח פרטני'!C2699,גיליון3!$U$13:$X$13,0)))</f>
        <v xml:space="preserve"> </v>
      </c>
      <c r="I2699" s="15"/>
      <c r="J2699" s="15"/>
    </row>
    <row r="2700" spans="1:10" ht="18" customHeight="1" thickBot="1" x14ac:dyDescent="0.35">
      <c r="A2700" s="15"/>
      <c r="B2700" s="15"/>
      <c r="C2700" s="15"/>
      <c r="D2700" s="15"/>
      <c r="E2700" s="727"/>
      <c r="F2700" s="15"/>
      <c r="G2700" s="15"/>
      <c r="H2700" s="59" t="str">
        <f t="array" ref="H2700">IF(ISERROR(INDEX(גיליון3!$U$14:$X$28,MATCH('דיווח פרטני'!G2700,גיליון3!$T$14:$T$28,0),MATCH('דיווח פרטני'!C2700,גיליון3!$U$13:$X$13,0)))," ",INDEX(גיליון3!$U$14:$X$28,MATCH('דיווח פרטני'!G2700,גיליון3!$T$14:$T$28,0),MATCH('דיווח פרטני'!C2700,גיליון3!$U$13:$X$13,0)))</f>
        <v xml:space="preserve"> </v>
      </c>
      <c r="I2700" s="15"/>
      <c r="J2700" s="15"/>
    </row>
    <row r="2701" spans="1:10" ht="18" customHeight="1" thickBot="1" x14ac:dyDescent="0.35">
      <c r="A2701" s="15"/>
      <c r="B2701" s="15"/>
      <c r="C2701" s="15"/>
      <c r="D2701" s="15"/>
      <c r="E2701" s="727"/>
      <c r="F2701" s="15"/>
      <c r="G2701" s="15"/>
      <c r="H2701" s="59" t="str">
        <f t="array" ref="H2701">IF(ISERROR(INDEX(גיליון3!$U$14:$X$28,MATCH('דיווח פרטני'!G2701,גיליון3!$T$14:$T$28,0),MATCH('דיווח פרטני'!C2701,גיליון3!$U$13:$X$13,0)))," ",INDEX(גיליון3!$U$14:$X$28,MATCH('דיווח פרטני'!G2701,גיליון3!$T$14:$T$28,0),MATCH('דיווח פרטני'!C2701,גיליון3!$U$13:$X$13,0)))</f>
        <v xml:space="preserve"> </v>
      </c>
      <c r="I2701" s="15"/>
      <c r="J2701" s="15"/>
    </row>
    <row r="2702" spans="1:10" ht="18" customHeight="1" thickBot="1" x14ac:dyDescent="0.35">
      <c r="A2702" s="15"/>
      <c r="B2702" s="15"/>
      <c r="C2702" s="15"/>
      <c r="D2702" s="15"/>
      <c r="E2702" s="727"/>
      <c r="F2702" s="15"/>
      <c r="G2702" s="15"/>
      <c r="H2702" s="59" t="str">
        <f t="array" ref="H2702">IF(ISERROR(INDEX(גיליון3!$U$14:$X$28,MATCH('דיווח פרטני'!G2702,גיליון3!$T$14:$T$28,0),MATCH('דיווח פרטני'!C2702,גיליון3!$U$13:$X$13,0)))," ",INDEX(גיליון3!$U$14:$X$28,MATCH('דיווח פרטני'!G2702,גיליון3!$T$14:$T$28,0),MATCH('דיווח פרטני'!C2702,גיליון3!$U$13:$X$13,0)))</f>
        <v xml:space="preserve"> </v>
      </c>
      <c r="I2702" s="15"/>
      <c r="J2702" s="15"/>
    </row>
    <row r="2703" spans="1:10" ht="18" customHeight="1" thickBot="1" x14ac:dyDescent="0.35">
      <c r="A2703" s="15"/>
      <c r="B2703" s="15"/>
      <c r="C2703" s="15"/>
      <c r="D2703" s="15"/>
      <c r="E2703" s="727"/>
      <c r="F2703" s="15"/>
      <c r="G2703" s="15"/>
      <c r="H2703" s="59" t="str">
        <f t="array" ref="H2703">IF(ISERROR(INDEX(גיליון3!$U$14:$X$28,MATCH('דיווח פרטני'!G2703,גיליון3!$T$14:$T$28,0),MATCH('דיווח פרטני'!C2703,גיליון3!$U$13:$X$13,0)))," ",INDEX(גיליון3!$U$14:$X$28,MATCH('דיווח פרטני'!G2703,גיליון3!$T$14:$T$28,0),MATCH('דיווח פרטני'!C2703,גיליון3!$U$13:$X$13,0)))</f>
        <v xml:space="preserve"> </v>
      </c>
      <c r="I2703" s="15"/>
      <c r="J2703" s="15"/>
    </row>
    <row r="2704" spans="1:10" ht="18" customHeight="1" thickBot="1" x14ac:dyDescent="0.35">
      <c r="A2704" s="15"/>
      <c r="B2704" s="15"/>
      <c r="C2704" s="15"/>
      <c r="D2704" s="15"/>
      <c r="E2704" s="727"/>
      <c r="F2704" s="15"/>
      <c r="G2704" s="15"/>
      <c r="H2704" s="59" t="str">
        <f t="array" ref="H2704">IF(ISERROR(INDEX(גיליון3!$U$14:$X$28,MATCH('דיווח פרטני'!G2704,גיליון3!$T$14:$T$28,0),MATCH('דיווח פרטני'!C2704,גיליון3!$U$13:$X$13,0)))," ",INDEX(גיליון3!$U$14:$X$28,MATCH('דיווח פרטני'!G2704,גיליון3!$T$14:$T$28,0),MATCH('דיווח פרטני'!C2704,גיליון3!$U$13:$X$13,0)))</f>
        <v xml:space="preserve"> </v>
      </c>
      <c r="I2704" s="15"/>
      <c r="J2704" s="15"/>
    </row>
    <row r="2705" spans="1:10" ht="18" customHeight="1" thickBot="1" x14ac:dyDescent="0.35">
      <c r="A2705" s="15"/>
      <c r="B2705" s="15"/>
      <c r="C2705" s="15"/>
      <c r="D2705" s="15"/>
      <c r="E2705" s="727"/>
      <c r="F2705" s="15"/>
      <c r="G2705" s="15"/>
      <c r="H2705" s="59" t="str">
        <f t="array" ref="H2705">IF(ISERROR(INDEX(גיליון3!$U$14:$X$28,MATCH('דיווח פרטני'!G2705,גיליון3!$T$14:$T$28,0),MATCH('דיווח פרטני'!C2705,גיליון3!$U$13:$X$13,0)))," ",INDEX(גיליון3!$U$14:$X$28,MATCH('דיווח פרטני'!G2705,גיליון3!$T$14:$T$28,0),MATCH('דיווח פרטני'!C2705,גיליון3!$U$13:$X$13,0)))</f>
        <v xml:space="preserve"> </v>
      </c>
      <c r="I2705" s="15"/>
      <c r="J2705" s="15"/>
    </row>
    <row r="2706" spans="1:10" ht="18" customHeight="1" thickBot="1" x14ac:dyDescent="0.35">
      <c r="A2706" s="15"/>
      <c r="B2706" s="15"/>
      <c r="C2706" s="15"/>
      <c r="D2706" s="15"/>
      <c r="E2706" s="727"/>
      <c r="F2706" s="15"/>
      <c r="G2706" s="15"/>
      <c r="H2706" s="59" t="str">
        <f t="array" ref="H2706">IF(ISERROR(INDEX(גיליון3!$U$14:$X$28,MATCH('דיווח פרטני'!G2706,גיליון3!$T$14:$T$28,0),MATCH('דיווח פרטני'!C2706,גיליון3!$U$13:$X$13,0)))," ",INDEX(גיליון3!$U$14:$X$28,MATCH('דיווח פרטני'!G2706,גיליון3!$T$14:$T$28,0),MATCH('דיווח פרטני'!C2706,גיליון3!$U$13:$X$13,0)))</f>
        <v xml:space="preserve"> </v>
      </c>
      <c r="I2706" s="15"/>
      <c r="J2706" s="15"/>
    </row>
    <row r="2707" spans="1:10" ht="18" customHeight="1" thickBot="1" x14ac:dyDescent="0.35">
      <c r="A2707" s="15"/>
      <c r="B2707" s="15"/>
      <c r="C2707" s="15"/>
      <c r="D2707" s="15"/>
      <c r="E2707" s="727"/>
      <c r="F2707" s="15"/>
      <c r="G2707" s="15"/>
      <c r="H2707" s="59" t="str">
        <f t="array" ref="H2707">IF(ISERROR(INDEX(גיליון3!$U$14:$X$28,MATCH('דיווח פרטני'!G2707,גיליון3!$T$14:$T$28,0),MATCH('דיווח פרטני'!C2707,גיליון3!$U$13:$X$13,0)))," ",INDEX(גיליון3!$U$14:$X$28,MATCH('דיווח פרטני'!G2707,גיליון3!$T$14:$T$28,0),MATCH('דיווח פרטני'!C2707,גיליון3!$U$13:$X$13,0)))</f>
        <v xml:space="preserve"> </v>
      </c>
      <c r="I2707" s="15"/>
      <c r="J2707" s="15"/>
    </row>
    <row r="2708" spans="1:10" ht="18" customHeight="1" thickBot="1" x14ac:dyDescent="0.35">
      <c r="A2708" s="15"/>
      <c r="B2708" s="15"/>
      <c r="C2708" s="15"/>
      <c r="D2708" s="15"/>
      <c r="E2708" s="727"/>
      <c r="F2708" s="15"/>
      <c r="G2708" s="15"/>
      <c r="H2708" s="59" t="str">
        <f t="array" ref="H2708">IF(ISERROR(INDEX(גיליון3!$U$14:$X$28,MATCH('דיווח פרטני'!G2708,גיליון3!$T$14:$T$28,0),MATCH('דיווח פרטני'!C2708,גיליון3!$U$13:$X$13,0)))," ",INDEX(גיליון3!$U$14:$X$28,MATCH('דיווח פרטני'!G2708,גיליון3!$T$14:$T$28,0),MATCH('דיווח פרטני'!C2708,גיליון3!$U$13:$X$13,0)))</f>
        <v xml:space="preserve"> </v>
      </c>
      <c r="I2708" s="15"/>
      <c r="J2708" s="15"/>
    </row>
    <row r="2709" spans="1:10" ht="18" customHeight="1" thickBot="1" x14ac:dyDescent="0.35">
      <c r="A2709" s="15"/>
      <c r="B2709" s="15"/>
      <c r="C2709" s="15"/>
      <c r="D2709" s="15"/>
      <c r="E2709" s="727"/>
      <c r="F2709" s="15"/>
      <c r="G2709" s="15"/>
      <c r="H2709" s="59" t="str">
        <f t="array" ref="H2709">IF(ISERROR(INDEX(גיליון3!$U$14:$X$28,MATCH('דיווח פרטני'!G2709,גיליון3!$T$14:$T$28,0),MATCH('דיווח פרטני'!C2709,גיליון3!$U$13:$X$13,0)))," ",INDEX(גיליון3!$U$14:$X$28,MATCH('דיווח פרטני'!G2709,גיליון3!$T$14:$T$28,0),MATCH('דיווח פרטני'!C2709,גיליון3!$U$13:$X$13,0)))</f>
        <v xml:space="preserve"> </v>
      </c>
      <c r="I2709" s="15"/>
      <c r="J2709" s="15"/>
    </row>
    <row r="2710" spans="1:10" ht="18" customHeight="1" thickBot="1" x14ac:dyDescent="0.35">
      <c r="A2710" s="15"/>
      <c r="B2710" s="15"/>
      <c r="C2710" s="15"/>
      <c r="D2710" s="15"/>
      <c r="E2710" s="727"/>
      <c r="F2710" s="15"/>
      <c r="G2710" s="15"/>
      <c r="H2710" s="59" t="str">
        <f t="array" ref="H2710">IF(ISERROR(INDEX(גיליון3!$U$14:$X$28,MATCH('דיווח פרטני'!G2710,גיליון3!$T$14:$T$28,0),MATCH('דיווח פרטני'!C2710,גיליון3!$U$13:$X$13,0)))," ",INDEX(גיליון3!$U$14:$X$28,MATCH('דיווח פרטני'!G2710,גיליון3!$T$14:$T$28,0),MATCH('דיווח פרטני'!C2710,גיליון3!$U$13:$X$13,0)))</f>
        <v xml:space="preserve"> </v>
      </c>
      <c r="I2710" s="15"/>
      <c r="J2710" s="15"/>
    </row>
    <row r="2711" spans="1:10" ht="18" customHeight="1" thickBot="1" x14ac:dyDescent="0.35">
      <c r="A2711" s="15"/>
      <c r="B2711" s="15"/>
      <c r="C2711" s="15"/>
      <c r="D2711" s="15"/>
      <c r="E2711" s="727"/>
      <c r="F2711" s="15"/>
      <c r="G2711" s="15"/>
      <c r="H2711" s="59" t="str">
        <f t="array" ref="H2711">IF(ISERROR(INDEX(גיליון3!$U$14:$X$28,MATCH('דיווח פרטני'!G2711,גיליון3!$T$14:$T$28,0),MATCH('דיווח פרטני'!C2711,גיליון3!$U$13:$X$13,0)))," ",INDEX(גיליון3!$U$14:$X$28,MATCH('דיווח פרטני'!G2711,גיליון3!$T$14:$T$28,0),MATCH('דיווח פרטני'!C2711,גיליון3!$U$13:$X$13,0)))</f>
        <v xml:space="preserve"> </v>
      </c>
      <c r="I2711" s="15"/>
      <c r="J2711" s="15"/>
    </row>
    <row r="2712" spans="1:10" ht="18" customHeight="1" thickBot="1" x14ac:dyDescent="0.35">
      <c r="A2712" s="15"/>
      <c r="B2712" s="15"/>
      <c r="C2712" s="15"/>
      <c r="D2712" s="15"/>
      <c r="E2712" s="727"/>
      <c r="F2712" s="15"/>
      <c r="G2712" s="15"/>
      <c r="H2712" s="59" t="str">
        <f t="array" ref="H2712">IF(ISERROR(INDEX(גיליון3!$U$14:$X$28,MATCH('דיווח פרטני'!G2712,גיליון3!$T$14:$T$28,0),MATCH('דיווח פרטני'!C2712,גיליון3!$U$13:$X$13,0)))," ",INDEX(גיליון3!$U$14:$X$28,MATCH('דיווח פרטני'!G2712,גיליון3!$T$14:$T$28,0),MATCH('דיווח פרטני'!C2712,גיליון3!$U$13:$X$13,0)))</f>
        <v xml:space="preserve"> </v>
      </c>
      <c r="I2712" s="15"/>
      <c r="J2712" s="15"/>
    </row>
    <row r="2713" spans="1:10" ht="18" customHeight="1" thickBot="1" x14ac:dyDescent="0.35">
      <c r="A2713" s="15"/>
      <c r="B2713" s="15"/>
      <c r="C2713" s="15"/>
      <c r="D2713" s="15"/>
      <c r="E2713" s="727"/>
      <c r="F2713" s="15"/>
      <c r="G2713" s="15"/>
      <c r="H2713" s="59" t="str">
        <f t="array" ref="H2713">IF(ISERROR(INDEX(גיליון3!$U$14:$X$28,MATCH('דיווח פרטני'!G2713,גיליון3!$T$14:$T$28,0),MATCH('דיווח פרטני'!C2713,גיליון3!$U$13:$X$13,0)))," ",INDEX(גיליון3!$U$14:$X$28,MATCH('דיווח פרטני'!G2713,גיליון3!$T$14:$T$28,0),MATCH('דיווח פרטני'!C2713,גיליון3!$U$13:$X$13,0)))</f>
        <v xml:space="preserve"> </v>
      </c>
      <c r="I2713" s="15"/>
      <c r="J2713" s="15"/>
    </row>
    <row r="2714" spans="1:10" ht="18" customHeight="1" thickBot="1" x14ac:dyDescent="0.35">
      <c r="A2714" s="15"/>
      <c r="B2714" s="15"/>
      <c r="C2714" s="15"/>
      <c r="D2714" s="15"/>
      <c r="E2714" s="727"/>
      <c r="F2714" s="15"/>
      <c r="G2714" s="15"/>
      <c r="H2714" s="59" t="str">
        <f t="array" ref="H2714">IF(ISERROR(INDEX(גיליון3!$U$14:$X$28,MATCH('דיווח פרטני'!G2714,גיליון3!$T$14:$T$28,0),MATCH('דיווח פרטני'!C2714,גיליון3!$U$13:$X$13,0)))," ",INDEX(גיליון3!$U$14:$X$28,MATCH('דיווח פרטני'!G2714,גיליון3!$T$14:$T$28,0),MATCH('דיווח פרטני'!C2714,גיליון3!$U$13:$X$13,0)))</f>
        <v xml:space="preserve"> </v>
      </c>
      <c r="I2714" s="15"/>
      <c r="J2714" s="15"/>
    </row>
    <row r="2715" spans="1:10" ht="18" customHeight="1" thickBot="1" x14ac:dyDescent="0.35">
      <c r="A2715" s="15"/>
      <c r="B2715" s="15"/>
      <c r="C2715" s="15"/>
      <c r="D2715" s="15"/>
      <c r="E2715" s="727"/>
      <c r="F2715" s="15"/>
      <c r="G2715" s="15"/>
      <c r="H2715" s="59" t="str">
        <f t="array" ref="H2715">IF(ISERROR(INDEX(גיליון3!$U$14:$X$28,MATCH('דיווח פרטני'!G2715,גיליון3!$T$14:$T$28,0),MATCH('דיווח פרטני'!C2715,גיליון3!$U$13:$X$13,0)))," ",INDEX(גיליון3!$U$14:$X$28,MATCH('דיווח פרטני'!G2715,גיליון3!$T$14:$T$28,0),MATCH('דיווח פרטני'!C2715,גיליון3!$U$13:$X$13,0)))</f>
        <v xml:space="preserve"> </v>
      </c>
      <c r="I2715" s="15"/>
      <c r="J2715" s="15"/>
    </row>
    <row r="2716" spans="1:10" ht="18" customHeight="1" thickBot="1" x14ac:dyDescent="0.35">
      <c r="A2716" s="15"/>
      <c r="B2716" s="15"/>
      <c r="C2716" s="15"/>
      <c r="D2716" s="15"/>
      <c r="E2716" s="727"/>
      <c r="F2716" s="15"/>
      <c r="G2716" s="15"/>
      <c r="H2716" s="59" t="str">
        <f t="array" ref="H2716">IF(ISERROR(INDEX(גיליון3!$U$14:$X$28,MATCH('דיווח פרטני'!G2716,גיליון3!$T$14:$T$28,0),MATCH('דיווח פרטני'!C2716,גיליון3!$U$13:$X$13,0)))," ",INDEX(גיליון3!$U$14:$X$28,MATCH('דיווח פרטני'!G2716,גיליון3!$T$14:$T$28,0),MATCH('דיווח פרטני'!C2716,גיליון3!$U$13:$X$13,0)))</f>
        <v xml:space="preserve"> </v>
      </c>
      <c r="I2716" s="15"/>
      <c r="J2716" s="15"/>
    </row>
    <row r="2717" spans="1:10" ht="18" customHeight="1" thickBot="1" x14ac:dyDescent="0.35">
      <c r="A2717" s="15"/>
      <c r="B2717" s="15"/>
      <c r="C2717" s="15"/>
      <c r="D2717" s="15"/>
      <c r="E2717" s="727"/>
      <c r="F2717" s="15"/>
      <c r="G2717" s="15"/>
      <c r="H2717" s="59" t="str">
        <f t="array" ref="H2717">IF(ISERROR(INDEX(גיליון3!$U$14:$X$28,MATCH('דיווח פרטני'!G2717,גיליון3!$T$14:$T$28,0),MATCH('דיווח פרטני'!C2717,גיליון3!$U$13:$X$13,0)))," ",INDEX(גיליון3!$U$14:$X$28,MATCH('דיווח פרטני'!G2717,גיליון3!$T$14:$T$28,0),MATCH('דיווח פרטני'!C2717,גיליון3!$U$13:$X$13,0)))</f>
        <v xml:space="preserve"> </v>
      </c>
      <c r="I2717" s="15"/>
      <c r="J2717" s="15"/>
    </row>
    <row r="2718" spans="1:10" ht="18" customHeight="1" thickBot="1" x14ac:dyDescent="0.35">
      <c r="A2718" s="15"/>
      <c r="B2718" s="15"/>
      <c r="C2718" s="15"/>
      <c r="D2718" s="15"/>
      <c r="E2718" s="727"/>
      <c r="F2718" s="15"/>
      <c r="G2718" s="15"/>
      <c r="H2718" s="59" t="str">
        <f t="array" ref="H2718">IF(ISERROR(INDEX(גיליון3!$U$14:$X$28,MATCH('דיווח פרטני'!G2718,גיליון3!$T$14:$T$28,0),MATCH('דיווח פרטני'!C2718,גיליון3!$U$13:$X$13,0)))," ",INDEX(גיליון3!$U$14:$X$28,MATCH('דיווח פרטני'!G2718,גיליון3!$T$14:$T$28,0),MATCH('דיווח פרטני'!C2718,גיליון3!$U$13:$X$13,0)))</f>
        <v xml:space="preserve"> </v>
      </c>
      <c r="I2718" s="15"/>
      <c r="J2718" s="15"/>
    </row>
    <row r="2719" spans="1:10" ht="18" customHeight="1" thickBot="1" x14ac:dyDescent="0.35">
      <c r="A2719" s="15"/>
      <c r="B2719" s="15"/>
      <c r="C2719" s="15"/>
      <c r="D2719" s="15"/>
      <c r="E2719" s="727"/>
      <c r="F2719" s="15"/>
      <c r="G2719" s="15"/>
      <c r="H2719" s="59" t="str">
        <f t="array" ref="H2719">IF(ISERROR(INDEX(גיליון3!$U$14:$X$28,MATCH('דיווח פרטני'!G2719,גיליון3!$T$14:$T$28,0),MATCH('דיווח פרטני'!C2719,גיליון3!$U$13:$X$13,0)))," ",INDEX(גיליון3!$U$14:$X$28,MATCH('דיווח פרטני'!G2719,גיליון3!$T$14:$T$28,0),MATCH('דיווח פרטני'!C2719,גיליון3!$U$13:$X$13,0)))</f>
        <v xml:space="preserve"> </v>
      </c>
      <c r="I2719" s="15"/>
      <c r="J2719" s="15"/>
    </row>
    <row r="2720" spans="1:10" ht="18" customHeight="1" thickBot="1" x14ac:dyDescent="0.35">
      <c r="A2720" s="15"/>
      <c r="B2720" s="15"/>
      <c r="C2720" s="15"/>
      <c r="D2720" s="15"/>
      <c r="E2720" s="727"/>
      <c r="F2720" s="15"/>
      <c r="G2720" s="15"/>
      <c r="H2720" s="59" t="str">
        <f t="array" ref="H2720">IF(ISERROR(INDEX(גיליון3!$U$14:$X$28,MATCH('דיווח פרטני'!G2720,גיליון3!$T$14:$T$28,0),MATCH('דיווח פרטני'!C2720,גיליון3!$U$13:$X$13,0)))," ",INDEX(גיליון3!$U$14:$X$28,MATCH('דיווח פרטני'!G2720,גיליון3!$T$14:$T$28,0),MATCH('דיווח פרטני'!C2720,גיליון3!$U$13:$X$13,0)))</f>
        <v xml:space="preserve"> </v>
      </c>
      <c r="I2720" s="15"/>
      <c r="J2720" s="15"/>
    </row>
    <row r="2721" spans="1:10" ht="18" customHeight="1" thickBot="1" x14ac:dyDescent="0.35">
      <c r="A2721" s="15"/>
      <c r="B2721" s="15"/>
      <c r="C2721" s="15"/>
      <c r="D2721" s="15"/>
      <c r="E2721" s="727"/>
      <c r="F2721" s="15"/>
      <c r="G2721" s="15"/>
      <c r="H2721" s="59" t="str">
        <f t="array" ref="H2721">IF(ISERROR(INDEX(גיליון3!$U$14:$X$28,MATCH('דיווח פרטני'!G2721,גיליון3!$T$14:$T$28,0),MATCH('דיווח פרטני'!C2721,גיליון3!$U$13:$X$13,0)))," ",INDEX(גיליון3!$U$14:$X$28,MATCH('דיווח פרטני'!G2721,גיליון3!$T$14:$T$28,0),MATCH('דיווח פרטני'!C2721,גיליון3!$U$13:$X$13,0)))</f>
        <v xml:space="preserve"> </v>
      </c>
      <c r="I2721" s="15"/>
      <c r="J2721" s="15"/>
    </row>
    <row r="2722" spans="1:10" ht="18" customHeight="1" thickBot="1" x14ac:dyDescent="0.35">
      <c r="A2722" s="15"/>
      <c r="B2722" s="15"/>
      <c r="C2722" s="15"/>
      <c r="D2722" s="15"/>
      <c r="E2722" s="727"/>
      <c r="F2722" s="15"/>
      <c r="G2722" s="15"/>
      <c r="H2722" s="59" t="str">
        <f t="array" ref="H2722">IF(ISERROR(INDEX(גיליון3!$U$14:$X$28,MATCH('דיווח פרטני'!G2722,גיליון3!$T$14:$T$28,0),MATCH('דיווח פרטני'!C2722,גיליון3!$U$13:$X$13,0)))," ",INDEX(גיליון3!$U$14:$X$28,MATCH('דיווח פרטני'!G2722,גיליון3!$T$14:$T$28,0),MATCH('דיווח פרטני'!C2722,גיליון3!$U$13:$X$13,0)))</f>
        <v xml:space="preserve"> </v>
      </c>
      <c r="I2722" s="15"/>
      <c r="J2722" s="15"/>
    </row>
    <row r="2723" spans="1:10" ht="18" customHeight="1" thickBot="1" x14ac:dyDescent="0.35">
      <c r="A2723" s="15"/>
      <c r="B2723" s="15"/>
      <c r="C2723" s="15"/>
      <c r="D2723" s="15"/>
      <c r="E2723" s="727"/>
      <c r="F2723" s="15"/>
      <c r="G2723" s="15"/>
      <c r="H2723" s="59" t="str">
        <f t="array" ref="H2723">IF(ISERROR(INDEX(גיליון3!$U$14:$X$28,MATCH('דיווח פרטני'!G2723,גיליון3!$T$14:$T$28,0),MATCH('דיווח פרטני'!C2723,גיליון3!$U$13:$X$13,0)))," ",INDEX(גיליון3!$U$14:$X$28,MATCH('דיווח פרטני'!G2723,גיליון3!$T$14:$T$28,0),MATCH('דיווח פרטני'!C2723,גיליון3!$U$13:$X$13,0)))</f>
        <v xml:space="preserve"> </v>
      </c>
      <c r="I2723" s="15"/>
      <c r="J2723" s="15"/>
    </row>
    <row r="2724" spans="1:10" ht="18" customHeight="1" thickBot="1" x14ac:dyDescent="0.35">
      <c r="A2724" s="15"/>
      <c r="B2724" s="15"/>
      <c r="C2724" s="15"/>
      <c r="D2724" s="15"/>
      <c r="E2724" s="727"/>
      <c r="F2724" s="15"/>
      <c r="G2724" s="15"/>
      <c r="H2724" s="59" t="str">
        <f t="array" ref="H2724">IF(ISERROR(INDEX(גיליון3!$U$14:$X$28,MATCH('דיווח פרטני'!G2724,גיליון3!$T$14:$T$28,0),MATCH('דיווח פרטני'!C2724,גיליון3!$U$13:$X$13,0)))," ",INDEX(גיליון3!$U$14:$X$28,MATCH('דיווח פרטני'!G2724,גיליון3!$T$14:$T$28,0),MATCH('דיווח פרטני'!C2724,גיליון3!$U$13:$X$13,0)))</f>
        <v xml:space="preserve"> </v>
      </c>
      <c r="I2724" s="15"/>
      <c r="J2724" s="15"/>
    </row>
    <row r="2725" spans="1:10" ht="18" customHeight="1" thickBot="1" x14ac:dyDescent="0.35">
      <c r="A2725" s="15"/>
      <c r="B2725" s="15"/>
      <c r="C2725" s="15"/>
      <c r="D2725" s="15"/>
      <c r="E2725" s="727"/>
      <c r="F2725" s="15"/>
      <c r="G2725" s="15"/>
      <c r="H2725" s="59" t="str">
        <f t="array" ref="H2725">IF(ISERROR(INDEX(גיליון3!$U$14:$X$28,MATCH('דיווח פרטני'!G2725,גיליון3!$T$14:$T$28,0),MATCH('דיווח פרטני'!C2725,גיליון3!$U$13:$X$13,0)))," ",INDEX(גיליון3!$U$14:$X$28,MATCH('דיווח פרטני'!G2725,גיליון3!$T$14:$T$28,0),MATCH('דיווח פרטני'!C2725,גיליון3!$U$13:$X$13,0)))</f>
        <v xml:space="preserve"> </v>
      </c>
      <c r="I2725" s="15"/>
      <c r="J2725" s="15"/>
    </row>
    <row r="2726" spans="1:10" ht="18" customHeight="1" thickBot="1" x14ac:dyDescent="0.35">
      <c r="A2726" s="15"/>
      <c r="B2726" s="15"/>
      <c r="C2726" s="15"/>
      <c r="D2726" s="15"/>
      <c r="E2726" s="727"/>
      <c r="F2726" s="15"/>
      <c r="G2726" s="15"/>
      <c r="H2726" s="59" t="str">
        <f t="array" ref="H2726">IF(ISERROR(INDEX(גיליון3!$U$14:$X$28,MATCH('דיווח פרטני'!G2726,גיליון3!$T$14:$T$28,0),MATCH('דיווח פרטני'!C2726,גיליון3!$U$13:$X$13,0)))," ",INDEX(גיליון3!$U$14:$X$28,MATCH('דיווח פרטני'!G2726,גיליון3!$T$14:$T$28,0),MATCH('דיווח פרטני'!C2726,גיליון3!$U$13:$X$13,0)))</f>
        <v xml:space="preserve"> </v>
      </c>
      <c r="I2726" s="15"/>
      <c r="J2726" s="15"/>
    </row>
    <row r="2727" spans="1:10" ht="18" customHeight="1" thickBot="1" x14ac:dyDescent="0.35">
      <c r="A2727" s="15"/>
      <c r="B2727" s="15"/>
      <c r="C2727" s="15"/>
      <c r="D2727" s="15"/>
      <c r="E2727" s="727"/>
      <c r="F2727" s="15"/>
      <c r="G2727" s="15"/>
      <c r="H2727" s="59" t="str">
        <f t="array" ref="H2727">IF(ISERROR(INDEX(גיליון3!$U$14:$X$28,MATCH('דיווח פרטני'!G2727,גיליון3!$T$14:$T$28,0),MATCH('דיווח פרטני'!C2727,גיליון3!$U$13:$X$13,0)))," ",INDEX(גיליון3!$U$14:$X$28,MATCH('דיווח פרטני'!G2727,גיליון3!$T$14:$T$28,0),MATCH('דיווח פרטני'!C2727,גיליון3!$U$13:$X$13,0)))</f>
        <v xml:space="preserve"> </v>
      </c>
      <c r="I2727" s="15"/>
      <c r="J2727" s="15"/>
    </row>
    <row r="2728" spans="1:10" ht="18" customHeight="1" thickBot="1" x14ac:dyDescent="0.35">
      <c r="A2728" s="15"/>
      <c r="B2728" s="15"/>
      <c r="C2728" s="15"/>
      <c r="D2728" s="15"/>
      <c r="E2728" s="727"/>
      <c r="F2728" s="15"/>
      <c r="G2728" s="15"/>
      <c r="H2728" s="59" t="str">
        <f t="array" ref="H2728">IF(ISERROR(INDEX(גיליון3!$U$14:$X$28,MATCH('דיווח פרטני'!G2728,גיליון3!$T$14:$T$28,0),MATCH('דיווח פרטני'!C2728,גיליון3!$U$13:$X$13,0)))," ",INDEX(גיליון3!$U$14:$X$28,MATCH('דיווח פרטני'!G2728,גיליון3!$T$14:$T$28,0),MATCH('דיווח פרטני'!C2728,גיליון3!$U$13:$X$13,0)))</f>
        <v xml:space="preserve"> </v>
      </c>
      <c r="I2728" s="15"/>
      <c r="J2728" s="15"/>
    </row>
    <row r="2729" spans="1:10" ht="18" customHeight="1" thickBot="1" x14ac:dyDescent="0.35">
      <c r="A2729" s="15"/>
      <c r="B2729" s="15"/>
      <c r="C2729" s="15"/>
      <c r="D2729" s="15"/>
      <c r="E2729" s="727"/>
      <c r="F2729" s="15"/>
      <c r="G2729" s="15"/>
      <c r="H2729" s="59" t="str">
        <f t="array" ref="H2729">IF(ISERROR(INDEX(גיליון3!$U$14:$X$28,MATCH('דיווח פרטני'!G2729,גיליון3!$T$14:$T$28,0),MATCH('דיווח פרטני'!C2729,גיליון3!$U$13:$X$13,0)))," ",INDEX(גיליון3!$U$14:$X$28,MATCH('דיווח פרטני'!G2729,גיליון3!$T$14:$T$28,0),MATCH('דיווח פרטני'!C2729,גיליון3!$U$13:$X$13,0)))</f>
        <v xml:space="preserve"> </v>
      </c>
      <c r="I2729" s="15"/>
      <c r="J2729" s="15"/>
    </row>
    <row r="2730" spans="1:10" ht="18" customHeight="1" thickBot="1" x14ac:dyDescent="0.35">
      <c r="A2730" s="15"/>
      <c r="B2730" s="15"/>
      <c r="C2730" s="15"/>
      <c r="D2730" s="15"/>
      <c r="E2730" s="727"/>
      <c r="F2730" s="15"/>
      <c r="G2730" s="15"/>
      <c r="H2730" s="59" t="str">
        <f t="array" ref="H2730">IF(ISERROR(INDEX(גיליון3!$U$14:$X$28,MATCH('דיווח פרטני'!G2730,גיליון3!$T$14:$T$28,0),MATCH('דיווח פרטני'!C2730,גיליון3!$U$13:$X$13,0)))," ",INDEX(גיליון3!$U$14:$X$28,MATCH('דיווח פרטני'!G2730,גיליון3!$T$14:$T$28,0),MATCH('דיווח פרטני'!C2730,גיליון3!$U$13:$X$13,0)))</f>
        <v xml:space="preserve"> </v>
      </c>
      <c r="I2730" s="15"/>
      <c r="J2730" s="15"/>
    </row>
    <row r="2731" spans="1:10" ht="18" customHeight="1" thickBot="1" x14ac:dyDescent="0.35">
      <c r="A2731" s="15"/>
      <c r="B2731" s="15"/>
      <c r="C2731" s="15"/>
      <c r="D2731" s="15"/>
      <c r="E2731" s="727"/>
      <c r="F2731" s="15"/>
      <c r="G2731" s="15"/>
      <c r="H2731" s="59" t="str">
        <f t="array" ref="H2731">IF(ISERROR(INDEX(גיליון3!$U$14:$X$28,MATCH('דיווח פרטני'!G2731,גיליון3!$T$14:$T$28,0),MATCH('דיווח פרטני'!C2731,גיליון3!$U$13:$X$13,0)))," ",INDEX(גיליון3!$U$14:$X$28,MATCH('דיווח פרטני'!G2731,גיליון3!$T$14:$T$28,0),MATCH('דיווח פרטני'!C2731,גיליון3!$U$13:$X$13,0)))</f>
        <v xml:space="preserve"> </v>
      </c>
      <c r="I2731" s="15"/>
      <c r="J2731" s="15"/>
    </row>
    <row r="2732" spans="1:10" ht="18" customHeight="1" thickBot="1" x14ac:dyDescent="0.35">
      <c r="A2732" s="15"/>
      <c r="B2732" s="15"/>
      <c r="C2732" s="15"/>
      <c r="D2732" s="15"/>
      <c r="E2732" s="727"/>
      <c r="F2732" s="15"/>
      <c r="G2732" s="15"/>
      <c r="H2732" s="59" t="str">
        <f t="array" ref="H2732">IF(ISERROR(INDEX(גיליון3!$U$14:$X$28,MATCH('דיווח פרטני'!G2732,גיליון3!$T$14:$T$28,0),MATCH('דיווח פרטני'!C2732,גיליון3!$U$13:$X$13,0)))," ",INDEX(גיליון3!$U$14:$X$28,MATCH('דיווח פרטני'!G2732,גיליון3!$T$14:$T$28,0),MATCH('דיווח פרטני'!C2732,גיליון3!$U$13:$X$13,0)))</f>
        <v xml:space="preserve"> </v>
      </c>
      <c r="I2732" s="15"/>
      <c r="J2732" s="15"/>
    </row>
    <row r="2733" spans="1:10" ht="18" customHeight="1" thickBot="1" x14ac:dyDescent="0.35">
      <c r="A2733" s="15"/>
      <c r="B2733" s="15"/>
      <c r="C2733" s="15"/>
      <c r="D2733" s="15"/>
      <c r="E2733" s="727"/>
      <c r="F2733" s="15"/>
      <c r="G2733" s="15"/>
      <c r="H2733" s="59" t="str">
        <f t="array" ref="H2733">IF(ISERROR(INDEX(גיליון3!$U$14:$X$28,MATCH('דיווח פרטני'!G2733,גיליון3!$T$14:$T$28,0),MATCH('דיווח פרטני'!C2733,גיליון3!$U$13:$X$13,0)))," ",INDEX(גיליון3!$U$14:$X$28,MATCH('דיווח פרטני'!G2733,גיליון3!$T$14:$T$28,0),MATCH('דיווח פרטני'!C2733,גיליון3!$U$13:$X$13,0)))</f>
        <v xml:space="preserve"> </v>
      </c>
      <c r="I2733" s="15"/>
      <c r="J2733" s="15"/>
    </row>
    <row r="2734" spans="1:10" ht="18" customHeight="1" thickBot="1" x14ac:dyDescent="0.35">
      <c r="A2734" s="15"/>
      <c r="B2734" s="15"/>
      <c r="C2734" s="15"/>
      <c r="D2734" s="15"/>
      <c r="E2734" s="727"/>
      <c r="F2734" s="15"/>
      <c r="G2734" s="15"/>
      <c r="H2734" s="59" t="str">
        <f t="array" ref="H2734">IF(ISERROR(INDEX(גיליון3!$U$14:$X$28,MATCH('דיווח פרטני'!G2734,גיליון3!$T$14:$T$28,0),MATCH('דיווח פרטני'!C2734,גיליון3!$U$13:$X$13,0)))," ",INDEX(גיליון3!$U$14:$X$28,MATCH('דיווח פרטני'!G2734,גיליון3!$T$14:$T$28,0),MATCH('דיווח פרטני'!C2734,גיליון3!$U$13:$X$13,0)))</f>
        <v xml:space="preserve"> </v>
      </c>
      <c r="I2734" s="15"/>
      <c r="J2734" s="15"/>
    </row>
    <row r="2735" spans="1:10" ht="18" customHeight="1" thickBot="1" x14ac:dyDescent="0.35">
      <c r="A2735" s="15"/>
      <c r="B2735" s="15"/>
      <c r="C2735" s="15"/>
      <c r="D2735" s="15"/>
      <c r="E2735" s="727"/>
      <c r="F2735" s="15"/>
      <c r="G2735" s="15"/>
      <c r="H2735" s="59" t="str">
        <f t="array" ref="H2735">IF(ISERROR(INDEX(גיליון3!$U$14:$X$28,MATCH('דיווח פרטני'!G2735,גיליון3!$T$14:$T$28,0),MATCH('דיווח פרטני'!C2735,גיליון3!$U$13:$X$13,0)))," ",INDEX(גיליון3!$U$14:$X$28,MATCH('דיווח פרטני'!G2735,גיליון3!$T$14:$T$28,0),MATCH('דיווח פרטני'!C2735,גיליון3!$U$13:$X$13,0)))</f>
        <v xml:space="preserve"> </v>
      </c>
      <c r="I2735" s="15"/>
      <c r="J2735" s="15"/>
    </row>
    <row r="2736" spans="1:10" ht="18" customHeight="1" thickBot="1" x14ac:dyDescent="0.35">
      <c r="A2736" s="15"/>
      <c r="B2736" s="15"/>
      <c r="C2736" s="15"/>
      <c r="D2736" s="15"/>
      <c r="E2736" s="727"/>
      <c r="F2736" s="15"/>
      <c r="G2736" s="15"/>
      <c r="H2736" s="59" t="str">
        <f t="array" ref="H2736">IF(ISERROR(INDEX(גיליון3!$U$14:$X$28,MATCH('דיווח פרטני'!G2736,גיליון3!$T$14:$T$28,0),MATCH('דיווח פרטני'!C2736,גיליון3!$U$13:$X$13,0)))," ",INDEX(גיליון3!$U$14:$X$28,MATCH('דיווח פרטני'!G2736,גיליון3!$T$14:$T$28,0),MATCH('דיווח פרטני'!C2736,גיליון3!$U$13:$X$13,0)))</f>
        <v xml:space="preserve"> </v>
      </c>
      <c r="I2736" s="15"/>
      <c r="J2736" s="15"/>
    </row>
    <row r="2737" spans="1:10" ht="18" customHeight="1" thickBot="1" x14ac:dyDescent="0.35">
      <c r="A2737" s="15"/>
      <c r="B2737" s="15"/>
      <c r="C2737" s="15"/>
      <c r="D2737" s="15"/>
      <c r="E2737" s="727"/>
      <c r="F2737" s="15"/>
      <c r="G2737" s="15"/>
      <c r="H2737" s="59" t="str">
        <f t="array" ref="H2737">IF(ISERROR(INDEX(גיליון3!$U$14:$X$28,MATCH('דיווח פרטני'!G2737,גיליון3!$T$14:$T$28,0),MATCH('דיווח פרטני'!C2737,גיליון3!$U$13:$X$13,0)))," ",INDEX(גיליון3!$U$14:$X$28,MATCH('דיווח פרטני'!G2737,גיליון3!$T$14:$T$28,0),MATCH('דיווח פרטני'!C2737,גיליון3!$U$13:$X$13,0)))</f>
        <v xml:space="preserve"> </v>
      </c>
      <c r="I2737" s="15"/>
      <c r="J2737" s="15"/>
    </row>
    <row r="2738" spans="1:10" ht="18" customHeight="1" thickBot="1" x14ac:dyDescent="0.35">
      <c r="A2738" s="15"/>
      <c r="B2738" s="15"/>
      <c r="C2738" s="15"/>
      <c r="D2738" s="15"/>
      <c r="E2738" s="727"/>
      <c r="F2738" s="15"/>
      <c r="G2738" s="15"/>
      <c r="H2738" s="59" t="str">
        <f t="array" ref="H2738">IF(ISERROR(INDEX(גיליון3!$U$14:$X$28,MATCH('דיווח פרטני'!G2738,גיליון3!$T$14:$T$28,0),MATCH('דיווח פרטני'!C2738,גיליון3!$U$13:$X$13,0)))," ",INDEX(גיליון3!$U$14:$X$28,MATCH('דיווח פרטני'!G2738,גיליון3!$T$14:$T$28,0),MATCH('דיווח פרטני'!C2738,גיליון3!$U$13:$X$13,0)))</f>
        <v xml:space="preserve"> </v>
      </c>
      <c r="I2738" s="15"/>
      <c r="J2738" s="15"/>
    </row>
    <row r="2739" spans="1:10" ht="18" customHeight="1" thickBot="1" x14ac:dyDescent="0.35">
      <c r="A2739" s="15"/>
      <c r="B2739" s="15"/>
      <c r="C2739" s="15"/>
      <c r="D2739" s="15"/>
      <c r="E2739" s="727"/>
      <c r="F2739" s="15"/>
      <c r="G2739" s="15"/>
      <c r="H2739" s="59" t="str">
        <f t="array" ref="H2739">IF(ISERROR(INDEX(גיליון3!$U$14:$X$28,MATCH('דיווח פרטני'!G2739,גיליון3!$T$14:$T$28,0),MATCH('דיווח פרטני'!C2739,גיליון3!$U$13:$X$13,0)))," ",INDEX(גיליון3!$U$14:$X$28,MATCH('דיווח פרטני'!G2739,גיליון3!$T$14:$T$28,0),MATCH('דיווח פרטני'!C2739,גיליון3!$U$13:$X$13,0)))</f>
        <v xml:space="preserve"> </v>
      </c>
      <c r="I2739" s="15"/>
      <c r="J2739" s="15"/>
    </row>
    <row r="2740" spans="1:10" ht="18" customHeight="1" thickBot="1" x14ac:dyDescent="0.35">
      <c r="A2740" s="15"/>
      <c r="B2740" s="15"/>
      <c r="C2740" s="15"/>
      <c r="D2740" s="15"/>
      <c r="E2740" s="727"/>
      <c r="F2740" s="15"/>
      <c r="G2740" s="15"/>
      <c r="H2740" s="59" t="str">
        <f t="array" ref="H2740">IF(ISERROR(INDEX(גיליון3!$U$14:$X$28,MATCH('דיווח פרטני'!G2740,גיליון3!$T$14:$T$28,0),MATCH('דיווח פרטני'!C2740,גיליון3!$U$13:$X$13,0)))," ",INDEX(גיליון3!$U$14:$X$28,MATCH('דיווח פרטני'!G2740,גיליון3!$T$14:$T$28,0),MATCH('דיווח פרטני'!C2740,גיליון3!$U$13:$X$13,0)))</f>
        <v xml:space="preserve"> </v>
      </c>
      <c r="I2740" s="15"/>
      <c r="J2740" s="15"/>
    </row>
    <row r="2741" spans="1:10" ht="18" customHeight="1" thickBot="1" x14ac:dyDescent="0.35">
      <c r="A2741" s="15"/>
      <c r="B2741" s="15"/>
      <c r="C2741" s="15"/>
      <c r="D2741" s="15"/>
      <c r="E2741" s="727"/>
      <c r="F2741" s="15"/>
      <c r="G2741" s="15"/>
      <c r="H2741" s="59" t="str">
        <f t="array" ref="H2741">IF(ISERROR(INDEX(גיליון3!$U$14:$X$28,MATCH('דיווח פרטני'!G2741,גיליון3!$T$14:$T$28,0),MATCH('דיווח פרטני'!C2741,גיליון3!$U$13:$X$13,0)))," ",INDEX(גיליון3!$U$14:$X$28,MATCH('דיווח פרטני'!G2741,גיליון3!$T$14:$T$28,0),MATCH('דיווח פרטני'!C2741,גיליון3!$U$13:$X$13,0)))</f>
        <v xml:space="preserve"> </v>
      </c>
      <c r="I2741" s="15"/>
      <c r="J2741" s="15"/>
    </row>
    <row r="2742" spans="1:10" ht="18" customHeight="1" thickBot="1" x14ac:dyDescent="0.35">
      <c r="A2742" s="15"/>
      <c r="B2742" s="15"/>
      <c r="C2742" s="15"/>
      <c r="D2742" s="15"/>
      <c r="E2742" s="727"/>
      <c r="F2742" s="15"/>
      <c r="G2742" s="15"/>
      <c r="H2742" s="59" t="str">
        <f t="array" ref="H2742">IF(ISERROR(INDEX(גיליון3!$U$14:$X$28,MATCH('דיווח פרטני'!G2742,גיליון3!$T$14:$T$28,0),MATCH('דיווח פרטני'!C2742,גיליון3!$U$13:$X$13,0)))," ",INDEX(גיליון3!$U$14:$X$28,MATCH('דיווח פרטני'!G2742,גיליון3!$T$14:$T$28,0),MATCH('דיווח פרטני'!C2742,גיליון3!$U$13:$X$13,0)))</f>
        <v xml:space="preserve"> </v>
      </c>
      <c r="I2742" s="15"/>
      <c r="J2742" s="15"/>
    </row>
    <row r="2743" spans="1:10" ht="18" customHeight="1" thickBot="1" x14ac:dyDescent="0.35">
      <c r="A2743" s="15"/>
      <c r="B2743" s="15"/>
      <c r="C2743" s="15"/>
      <c r="D2743" s="15"/>
      <c r="E2743" s="727"/>
      <c r="F2743" s="15"/>
      <c r="G2743" s="15"/>
      <c r="H2743" s="59" t="str">
        <f t="array" ref="H2743">IF(ISERROR(INDEX(גיליון3!$U$14:$X$28,MATCH('דיווח פרטני'!G2743,גיליון3!$T$14:$T$28,0),MATCH('דיווח פרטני'!C2743,גיליון3!$U$13:$X$13,0)))," ",INDEX(גיליון3!$U$14:$X$28,MATCH('דיווח פרטני'!G2743,גיליון3!$T$14:$T$28,0),MATCH('דיווח פרטני'!C2743,גיליון3!$U$13:$X$13,0)))</f>
        <v xml:space="preserve"> </v>
      </c>
      <c r="I2743" s="15"/>
      <c r="J2743" s="15"/>
    </row>
    <row r="2744" spans="1:10" ht="18" customHeight="1" thickBot="1" x14ac:dyDescent="0.35">
      <c r="A2744" s="15"/>
      <c r="B2744" s="15"/>
      <c r="C2744" s="15"/>
      <c r="D2744" s="15"/>
      <c r="E2744" s="727"/>
      <c r="F2744" s="15"/>
      <c r="G2744" s="15"/>
      <c r="H2744" s="59" t="str">
        <f t="array" ref="H2744">IF(ISERROR(INDEX(גיליון3!$U$14:$X$28,MATCH('דיווח פרטני'!G2744,גיליון3!$T$14:$T$28,0),MATCH('דיווח פרטני'!C2744,גיליון3!$U$13:$X$13,0)))," ",INDEX(גיליון3!$U$14:$X$28,MATCH('דיווח פרטני'!G2744,גיליון3!$T$14:$T$28,0),MATCH('דיווח פרטני'!C2744,גיליון3!$U$13:$X$13,0)))</f>
        <v xml:space="preserve"> </v>
      </c>
      <c r="I2744" s="15"/>
      <c r="J2744" s="15"/>
    </row>
    <row r="2745" spans="1:10" ht="18" customHeight="1" thickBot="1" x14ac:dyDescent="0.35">
      <c r="A2745" s="15"/>
      <c r="B2745" s="15"/>
      <c r="C2745" s="15"/>
      <c r="D2745" s="15"/>
      <c r="E2745" s="727"/>
      <c r="F2745" s="15"/>
      <c r="G2745" s="15"/>
      <c r="H2745" s="59" t="str">
        <f t="array" ref="H2745">IF(ISERROR(INDEX(גיליון3!$U$14:$X$28,MATCH('דיווח פרטני'!G2745,גיליון3!$T$14:$T$28,0),MATCH('דיווח פרטני'!C2745,גיליון3!$U$13:$X$13,0)))," ",INDEX(גיליון3!$U$14:$X$28,MATCH('דיווח פרטני'!G2745,גיליון3!$T$14:$T$28,0),MATCH('דיווח פרטני'!C2745,גיליון3!$U$13:$X$13,0)))</f>
        <v xml:space="preserve"> </v>
      </c>
      <c r="I2745" s="15"/>
      <c r="J2745" s="15"/>
    </row>
    <row r="2746" spans="1:10" ht="18" customHeight="1" thickBot="1" x14ac:dyDescent="0.35">
      <c r="A2746" s="15"/>
      <c r="B2746" s="15"/>
      <c r="C2746" s="15"/>
      <c r="D2746" s="15"/>
      <c r="E2746" s="727"/>
      <c r="F2746" s="15"/>
      <c r="G2746" s="15"/>
      <c r="H2746" s="59" t="str">
        <f t="array" ref="H2746">IF(ISERROR(INDEX(גיליון3!$U$14:$X$28,MATCH('דיווח פרטני'!G2746,גיליון3!$T$14:$T$28,0),MATCH('דיווח פרטני'!C2746,גיליון3!$U$13:$X$13,0)))," ",INDEX(גיליון3!$U$14:$X$28,MATCH('דיווח פרטני'!G2746,גיליון3!$T$14:$T$28,0),MATCH('דיווח פרטני'!C2746,גיליון3!$U$13:$X$13,0)))</f>
        <v xml:space="preserve"> </v>
      </c>
      <c r="I2746" s="15"/>
      <c r="J2746" s="15"/>
    </row>
    <row r="2747" spans="1:10" ht="18" customHeight="1" thickBot="1" x14ac:dyDescent="0.35">
      <c r="A2747" s="15"/>
      <c r="B2747" s="15"/>
      <c r="C2747" s="15"/>
      <c r="D2747" s="15"/>
      <c r="E2747" s="727"/>
      <c r="F2747" s="15"/>
      <c r="G2747" s="15"/>
      <c r="H2747" s="59" t="str">
        <f t="array" ref="H2747">IF(ISERROR(INDEX(גיליון3!$U$14:$X$28,MATCH('דיווח פרטני'!G2747,גיליון3!$T$14:$T$28,0),MATCH('דיווח פרטני'!C2747,גיליון3!$U$13:$X$13,0)))," ",INDEX(גיליון3!$U$14:$X$28,MATCH('דיווח פרטני'!G2747,גיליון3!$T$14:$T$28,0),MATCH('דיווח פרטני'!C2747,גיליון3!$U$13:$X$13,0)))</f>
        <v xml:space="preserve"> </v>
      </c>
      <c r="I2747" s="15"/>
      <c r="J2747" s="15"/>
    </row>
    <row r="2748" spans="1:10" ht="18" customHeight="1" thickBot="1" x14ac:dyDescent="0.35">
      <c r="A2748" s="15"/>
      <c r="B2748" s="15"/>
      <c r="C2748" s="15"/>
      <c r="D2748" s="15"/>
      <c r="E2748" s="727"/>
      <c r="F2748" s="15"/>
      <c r="G2748" s="15"/>
      <c r="H2748" s="59" t="str">
        <f t="array" ref="H2748">IF(ISERROR(INDEX(גיליון3!$U$14:$X$28,MATCH('דיווח פרטני'!G2748,גיליון3!$T$14:$T$28,0),MATCH('דיווח פרטני'!C2748,גיליון3!$U$13:$X$13,0)))," ",INDEX(גיליון3!$U$14:$X$28,MATCH('דיווח פרטני'!G2748,גיליון3!$T$14:$T$28,0),MATCH('דיווח פרטני'!C2748,גיליון3!$U$13:$X$13,0)))</f>
        <v xml:space="preserve"> </v>
      </c>
      <c r="I2748" s="15"/>
      <c r="J2748" s="15"/>
    </row>
    <row r="2749" spans="1:10" ht="18" customHeight="1" thickBot="1" x14ac:dyDescent="0.35">
      <c r="A2749" s="15"/>
      <c r="B2749" s="15"/>
      <c r="C2749" s="15"/>
      <c r="D2749" s="15"/>
      <c r="E2749" s="727"/>
      <c r="F2749" s="15"/>
      <c r="G2749" s="15"/>
      <c r="H2749" s="59" t="str">
        <f t="array" ref="H2749">IF(ISERROR(INDEX(גיליון3!$U$14:$X$28,MATCH('דיווח פרטני'!G2749,גיליון3!$T$14:$T$28,0),MATCH('דיווח פרטני'!C2749,גיליון3!$U$13:$X$13,0)))," ",INDEX(גיליון3!$U$14:$X$28,MATCH('דיווח פרטני'!G2749,גיליון3!$T$14:$T$28,0),MATCH('דיווח פרטני'!C2749,גיליון3!$U$13:$X$13,0)))</f>
        <v xml:space="preserve"> </v>
      </c>
      <c r="I2749" s="15"/>
      <c r="J2749" s="15"/>
    </row>
    <row r="2750" spans="1:10" ht="18" customHeight="1" thickBot="1" x14ac:dyDescent="0.35">
      <c r="A2750" s="15"/>
      <c r="B2750" s="15"/>
      <c r="C2750" s="15"/>
      <c r="D2750" s="15"/>
      <c r="E2750" s="727"/>
      <c r="F2750" s="15"/>
      <c r="G2750" s="15"/>
      <c r="H2750" s="59" t="str">
        <f t="array" ref="H2750">IF(ISERROR(INDEX(גיליון3!$U$14:$X$28,MATCH('דיווח פרטני'!G2750,גיליון3!$T$14:$T$28,0),MATCH('דיווח פרטני'!C2750,גיליון3!$U$13:$X$13,0)))," ",INDEX(גיליון3!$U$14:$X$28,MATCH('דיווח פרטני'!G2750,גיליון3!$T$14:$T$28,0),MATCH('דיווח פרטני'!C2750,גיליון3!$U$13:$X$13,0)))</f>
        <v xml:space="preserve"> </v>
      </c>
      <c r="I2750" s="15"/>
      <c r="J2750" s="15"/>
    </row>
    <row r="2751" spans="1:10" ht="18" customHeight="1" thickBot="1" x14ac:dyDescent="0.35">
      <c r="A2751" s="15"/>
      <c r="B2751" s="15"/>
      <c r="C2751" s="15"/>
      <c r="D2751" s="15"/>
      <c r="E2751" s="727"/>
      <c r="F2751" s="15"/>
      <c r="G2751" s="15"/>
      <c r="H2751" s="59" t="str">
        <f t="array" ref="H2751">IF(ISERROR(INDEX(גיליון3!$U$14:$X$28,MATCH('דיווח פרטני'!G2751,גיליון3!$T$14:$T$28,0),MATCH('דיווח פרטני'!C2751,גיליון3!$U$13:$X$13,0)))," ",INDEX(גיליון3!$U$14:$X$28,MATCH('דיווח פרטני'!G2751,גיליון3!$T$14:$T$28,0),MATCH('דיווח פרטני'!C2751,גיליון3!$U$13:$X$13,0)))</f>
        <v xml:space="preserve"> </v>
      </c>
      <c r="I2751" s="15"/>
      <c r="J2751" s="15"/>
    </row>
    <row r="2752" spans="1:10" ht="18" customHeight="1" thickBot="1" x14ac:dyDescent="0.35">
      <c r="A2752" s="15"/>
      <c r="B2752" s="15"/>
      <c r="C2752" s="15"/>
      <c r="D2752" s="15"/>
      <c r="E2752" s="727"/>
      <c r="F2752" s="15"/>
      <c r="G2752" s="15"/>
      <c r="H2752" s="59" t="str">
        <f t="array" ref="H2752">IF(ISERROR(INDEX(גיליון3!$U$14:$X$28,MATCH('דיווח פרטני'!G2752,גיליון3!$T$14:$T$28,0),MATCH('דיווח פרטני'!C2752,גיליון3!$U$13:$X$13,0)))," ",INDEX(גיליון3!$U$14:$X$28,MATCH('דיווח פרטני'!G2752,גיליון3!$T$14:$T$28,0),MATCH('דיווח פרטני'!C2752,גיליון3!$U$13:$X$13,0)))</f>
        <v xml:space="preserve"> </v>
      </c>
      <c r="I2752" s="15"/>
      <c r="J2752" s="15"/>
    </row>
    <row r="2753" spans="1:10" ht="18" customHeight="1" thickBot="1" x14ac:dyDescent="0.35">
      <c r="A2753" s="15"/>
      <c r="B2753" s="15"/>
      <c r="C2753" s="15"/>
      <c r="D2753" s="15"/>
      <c r="E2753" s="727"/>
      <c r="F2753" s="15"/>
      <c r="G2753" s="15"/>
      <c r="H2753" s="59" t="str">
        <f t="array" ref="H2753">IF(ISERROR(INDEX(גיליון3!$U$14:$X$28,MATCH('דיווח פרטני'!G2753,גיליון3!$T$14:$T$28,0),MATCH('דיווח פרטני'!C2753,גיליון3!$U$13:$X$13,0)))," ",INDEX(גיליון3!$U$14:$X$28,MATCH('דיווח פרטני'!G2753,גיליון3!$T$14:$T$28,0),MATCH('דיווח פרטני'!C2753,גיליון3!$U$13:$X$13,0)))</f>
        <v xml:space="preserve"> </v>
      </c>
      <c r="I2753" s="15"/>
      <c r="J2753" s="15"/>
    </row>
    <row r="2754" spans="1:10" ht="18" customHeight="1" thickBot="1" x14ac:dyDescent="0.35">
      <c r="A2754" s="15"/>
      <c r="B2754" s="15"/>
      <c r="C2754" s="15"/>
      <c r="D2754" s="15"/>
      <c r="E2754" s="727"/>
      <c r="F2754" s="15"/>
      <c r="G2754" s="15"/>
      <c r="H2754" s="59" t="str">
        <f t="array" ref="H2754">IF(ISERROR(INDEX(גיליון3!$U$14:$X$28,MATCH('דיווח פרטני'!G2754,גיליון3!$T$14:$T$28,0),MATCH('דיווח פרטני'!C2754,גיליון3!$U$13:$X$13,0)))," ",INDEX(גיליון3!$U$14:$X$28,MATCH('דיווח פרטני'!G2754,גיליון3!$T$14:$T$28,0),MATCH('דיווח פרטני'!C2754,גיליון3!$U$13:$X$13,0)))</f>
        <v xml:space="preserve"> </v>
      </c>
      <c r="I2754" s="15"/>
      <c r="J2754" s="15"/>
    </row>
    <row r="2755" spans="1:10" ht="18" customHeight="1" thickBot="1" x14ac:dyDescent="0.35">
      <c r="A2755" s="15"/>
      <c r="B2755" s="15"/>
      <c r="C2755" s="15"/>
      <c r="D2755" s="15"/>
      <c r="E2755" s="727"/>
      <c r="F2755" s="15"/>
      <c r="G2755" s="15"/>
      <c r="H2755" s="59" t="str">
        <f t="array" ref="H2755">IF(ISERROR(INDEX(גיליון3!$U$14:$X$28,MATCH('דיווח פרטני'!G2755,גיליון3!$T$14:$T$28,0),MATCH('דיווח פרטני'!C2755,גיליון3!$U$13:$X$13,0)))," ",INDEX(גיליון3!$U$14:$X$28,MATCH('דיווח פרטני'!G2755,גיליון3!$T$14:$T$28,0),MATCH('דיווח פרטני'!C2755,גיליון3!$U$13:$X$13,0)))</f>
        <v xml:space="preserve"> </v>
      </c>
      <c r="I2755" s="15"/>
      <c r="J2755" s="15"/>
    </row>
    <row r="2756" spans="1:10" ht="18" customHeight="1" thickBot="1" x14ac:dyDescent="0.35">
      <c r="A2756" s="15"/>
      <c r="B2756" s="15"/>
      <c r="C2756" s="15"/>
      <c r="D2756" s="15"/>
      <c r="E2756" s="727"/>
      <c r="F2756" s="15"/>
      <c r="G2756" s="15"/>
      <c r="H2756" s="59" t="str">
        <f t="array" ref="H2756">IF(ISERROR(INDEX(גיליון3!$U$14:$X$28,MATCH('דיווח פרטני'!G2756,גיליון3!$T$14:$T$28,0),MATCH('דיווח פרטני'!C2756,גיליון3!$U$13:$X$13,0)))," ",INDEX(גיליון3!$U$14:$X$28,MATCH('דיווח פרטני'!G2756,גיליון3!$T$14:$T$28,0),MATCH('דיווח פרטני'!C2756,גיליון3!$U$13:$X$13,0)))</f>
        <v xml:space="preserve"> </v>
      </c>
      <c r="I2756" s="15"/>
      <c r="J2756" s="15"/>
    </row>
    <row r="2757" spans="1:10" ht="18" customHeight="1" thickBot="1" x14ac:dyDescent="0.35">
      <c r="A2757" s="15"/>
      <c r="B2757" s="15"/>
      <c r="C2757" s="15"/>
      <c r="D2757" s="15"/>
      <c r="E2757" s="727"/>
      <c r="F2757" s="15"/>
      <c r="G2757" s="15"/>
      <c r="H2757" s="59" t="str">
        <f t="array" ref="H2757">IF(ISERROR(INDEX(גיליון3!$U$14:$X$28,MATCH('דיווח פרטני'!G2757,גיליון3!$T$14:$T$28,0),MATCH('דיווח פרטני'!C2757,גיליון3!$U$13:$X$13,0)))," ",INDEX(גיליון3!$U$14:$X$28,MATCH('דיווח פרטני'!G2757,גיליון3!$T$14:$T$28,0),MATCH('דיווח פרטני'!C2757,גיליון3!$U$13:$X$13,0)))</f>
        <v xml:space="preserve"> </v>
      </c>
      <c r="I2757" s="15"/>
      <c r="J2757" s="15"/>
    </row>
    <row r="2758" spans="1:10" ht="18" customHeight="1" thickBot="1" x14ac:dyDescent="0.35">
      <c r="A2758" s="15"/>
      <c r="B2758" s="15"/>
      <c r="C2758" s="15"/>
      <c r="D2758" s="15"/>
      <c r="E2758" s="727"/>
      <c r="F2758" s="15"/>
      <c r="G2758" s="15"/>
      <c r="H2758" s="59" t="str">
        <f t="array" ref="H2758">IF(ISERROR(INDEX(גיליון3!$U$14:$X$28,MATCH('דיווח פרטני'!G2758,גיליון3!$T$14:$T$28,0),MATCH('דיווח פרטני'!C2758,גיליון3!$U$13:$X$13,0)))," ",INDEX(גיליון3!$U$14:$X$28,MATCH('דיווח פרטני'!G2758,גיליון3!$T$14:$T$28,0),MATCH('דיווח פרטני'!C2758,גיליון3!$U$13:$X$13,0)))</f>
        <v xml:space="preserve"> </v>
      </c>
      <c r="I2758" s="15"/>
      <c r="J2758" s="15"/>
    </row>
    <row r="2759" spans="1:10" ht="18" customHeight="1" thickBot="1" x14ac:dyDescent="0.35">
      <c r="A2759" s="15"/>
      <c r="B2759" s="15"/>
      <c r="C2759" s="15"/>
      <c r="D2759" s="15"/>
      <c r="E2759" s="727"/>
      <c r="F2759" s="15"/>
      <c r="G2759" s="15"/>
      <c r="H2759" s="59" t="str">
        <f t="array" ref="H2759">IF(ISERROR(INDEX(גיליון3!$U$14:$X$28,MATCH('דיווח פרטני'!G2759,גיליון3!$T$14:$T$28,0),MATCH('דיווח פרטני'!C2759,גיליון3!$U$13:$X$13,0)))," ",INDEX(גיליון3!$U$14:$X$28,MATCH('דיווח פרטני'!G2759,גיליון3!$T$14:$T$28,0),MATCH('דיווח פרטני'!C2759,גיליון3!$U$13:$X$13,0)))</f>
        <v xml:space="preserve"> </v>
      </c>
      <c r="I2759" s="15"/>
      <c r="J2759" s="15"/>
    </row>
    <row r="2760" spans="1:10" ht="18" customHeight="1" thickBot="1" x14ac:dyDescent="0.35">
      <c r="A2760" s="15"/>
      <c r="B2760" s="15"/>
      <c r="C2760" s="15"/>
      <c r="D2760" s="15"/>
      <c r="E2760" s="727"/>
      <c r="F2760" s="15"/>
      <c r="G2760" s="15"/>
      <c r="H2760" s="59" t="str">
        <f t="array" ref="H2760">IF(ISERROR(INDEX(גיליון3!$U$14:$X$28,MATCH('דיווח פרטני'!G2760,גיליון3!$T$14:$T$28,0),MATCH('דיווח פרטני'!C2760,גיליון3!$U$13:$X$13,0)))," ",INDEX(גיליון3!$U$14:$X$28,MATCH('דיווח פרטני'!G2760,גיליון3!$T$14:$T$28,0),MATCH('דיווח פרטני'!C2760,גיליון3!$U$13:$X$13,0)))</f>
        <v xml:space="preserve"> </v>
      </c>
      <c r="I2760" s="15"/>
      <c r="J2760" s="15"/>
    </row>
    <row r="2761" spans="1:10" ht="18" customHeight="1" thickBot="1" x14ac:dyDescent="0.35">
      <c r="A2761" s="15"/>
      <c r="B2761" s="15"/>
      <c r="C2761" s="15"/>
      <c r="D2761" s="15"/>
      <c r="E2761" s="727"/>
      <c r="F2761" s="15"/>
      <c r="G2761" s="15"/>
      <c r="H2761" s="59" t="str">
        <f t="array" ref="H2761">IF(ISERROR(INDEX(גיליון3!$U$14:$X$28,MATCH('דיווח פרטני'!G2761,גיליון3!$T$14:$T$28,0),MATCH('דיווח פרטני'!C2761,גיליון3!$U$13:$X$13,0)))," ",INDEX(גיליון3!$U$14:$X$28,MATCH('דיווח פרטני'!G2761,גיליון3!$T$14:$T$28,0),MATCH('דיווח פרטני'!C2761,גיליון3!$U$13:$X$13,0)))</f>
        <v xml:space="preserve"> </v>
      </c>
      <c r="I2761" s="15"/>
      <c r="J2761" s="15"/>
    </row>
    <row r="2762" spans="1:10" ht="18" customHeight="1" thickBot="1" x14ac:dyDescent="0.35">
      <c r="A2762" s="15"/>
      <c r="B2762" s="15"/>
      <c r="C2762" s="15"/>
      <c r="D2762" s="15"/>
      <c r="E2762" s="727"/>
      <c r="F2762" s="15"/>
      <c r="G2762" s="15"/>
      <c r="H2762" s="59" t="str">
        <f t="array" ref="H2762">IF(ISERROR(INDEX(גיליון3!$U$14:$X$28,MATCH('דיווח פרטני'!G2762,גיליון3!$T$14:$T$28,0),MATCH('דיווח פרטני'!C2762,גיליון3!$U$13:$X$13,0)))," ",INDEX(גיליון3!$U$14:$X$28,MATCH('דיווח פרטני'!G2762,גיליון3!$T$14:$T$28,0),MATCH('דיווח פרטני'!C2762,גיליון3!$U$13:$X$13,0)))</f>
        <v xml:space="preserve"> </v>
      </c>
      <c r="I2762" s="15"/>
      <c r="J2762" s="15"/>
    </row>
    <row r="2763" spans="1:10" ht="18" customHeight="1" thickBot="1" x14ac:dyDescent="0.35">
      <c r="A2763" s="15"/>
      <c r="B2763" s="15"/>
      <c r="C2763" s="15"/>
      <c r="D2763" s="15"/>
      <c r="E2763" s="727"/>
      <c r="F2763" s="15"/>
      <c r="G2763" s="15"/>
      <c r="H2763" s="59" t="str">
        <f t="array" ref="H2763">IF(ISERROR(INDEX(גיליון3!$U$14:$X$28,MATCH('דיווח פרטני'!G2763,גיליון3!$T$14:$T$28,0),MATCH('דיווח פרטני'!C2763,גיליון3!$U$13:$X$13,0)))," ",INDEX(גיליון3!$U$14:$X$28,MATCH('דיווח פרטני'!G2763,גיליון3!$T$14:$T$28,0),MATCH('דיווח פרטני'!C2763,גיליון3!$U$13:$X$13,0)))</f>
        <v xml:space="preserve"> </v>
      </c>
      <c r="I2763" s="15"/>
      <c r="J2763" s="15"/>
    </row>
    <row r="2764" spans="1:10" ht="18" customHeight="1" thickBot="1" x14ac:dyDescent="0.35">
      <c r="A2764" s="15"/>
      <c r="B2764" s="15"/>
      <c r="C2764" s="15"/>
      <c r="D2764" s="15"/>
      <c r="E2764" s="727"/>
      <c r="F2764" s="15"/>
      <c r="G2764" s="15"/>
      <c r="H2764" s="59" t="str">
        <f t="array" ref="H2764">IF(ISERROR(INDEX(גיליון3!$U$14:$X$28,MATCH('דיווח פרטני'!G2764,גיליון3!$T$14:$T$28,0),MATCH('דיווח פרטני'!C2764,גיליון3!$U$13:$X$13,0)))," ",INDEX(גיליון3!$U$14:$X$28,MATCH('דיווח פרטני'!G2764,גיליון3!$T$14:$T$28,0),MATCH('דיווח פרטני'!C2764,גיליון3!$U$13:$X$13,0)))</f>
        <v xml:space="preserve"> </v>
      </c>
      <c r="I2764" s="15"/>
      <c r="J2764" s="15"/>
    </row>
    <row r="2765" spans="1:10" ht="18" customHeight="1" thickBot="1" x14ac:dyDescent="0.35">
      <c r="A2765" s="15"/>
      <c r="B2765" s="15"/>
      <c r="C2765" s="15"/>
      <c r="D2765" s="15"/>
      <c r="E2765" s="727"/>
      <c r="F2765" s="15"/>
      <c r="G2765" s="15"/>
      <c r="H2765" s="59" t="str">
        <f t="array" ref="H2765">IF(ISERROR(INDEX(גיליון3!$U$14:$X$28,MATCH('דיווח פרטני'!G2765,גיליון3!$T$14:$T$28,0),MATCH('דיווח פרטני'!C2765,גיליון3!$U$13:$X$13,0)))," ",INDEX(גיליון3!$U$14:$X$28,MATCH('דיווח פרטני'!G2765,גיליון3!$T$14:$T$28,0),MATCH('דיווח פרטני'!C2765,גיליון3!$U$13:$X$13,0)))</f>
        <v xml:space="preserve"> </v>
      </c>
      <c r="I2765" s="15"/>
      <c r="J2765" s="15"/>
    </row>
    <row r="2766" spans="1:10" ht="18" customHeight="1" thickBot="1" x14ac:dyDescent="0.35">
      <c r="A2766" s="15"/>
      <c r="B2766" s="15"/>
      <c r="C2766" s="15"/>
      <c r="D2766" s="15"/>
      <c r="E2766" s="727"/>
      <c r="F2766" s="15"/>
      <c r="G2766" s="15"/>
      <c r="H2766" s="59" t="str">
        <f t="array" ref="H2766">IF(ISERROR(INDEX(גיליון3!$U$14:$X$28,MATCH('דיווח פרטני'!G2766,גיליון3!$T$14:$T$28,0),MATCH('דיווח פרטני'!C2766,גיליון3!$U$13:$X$13,0)))," ",INDEX(גיליון3!$U$14:$X$28,MATCH('דיווח פרטני'!G2766,גיליון3!$T$14:$T$28,0),MATCH('דיווח פרטני'!C2766,גיליון3!$U$13:$X$13,0)))</f>
        <v xml:space="preserve"> </v>
      </c>
      <c r="I2766" s="15"/>
      <c r="J2766" s="15"/>
    </row>
    <row r="2767" spans="1:10" ht="18" customHeight="1" thickBot="1" x14ac:dyDescent="0.35">
      <c r="A2767" s="15"/>
      <c r="B2767" s="15"/>
      <c r="C2767" s="15"/>
      <c r="D2767" s="15"/>
      <c r="E2767" s="727"/>
      <c r="F2767" s="15"/>
      <c r="G2767" s="15"/>
      <c r="H2767" s="59" t="str">
        <f t="array" ref="H2767">IF(ISERROR(INDEX(גיליון3!$U$14:$X$28,MATCH('דיווח פרטני'!G2767,גיליון3!$T$14:$T$28,0),MATCH('דיווח פרטני'!C2767,גיליון3!$U$13:$X$13,0)))," ",INDEX(גיליון3!$U$14:$X$28,MATCH('דיווח פרטני'!G2767,גיליון3!$T$14:$T$28,0),MATCH('דיווח פרטני'!C2767,גיליון3!$U$13:$X$13,0)))</f>
        <v xml:space="preserve"> </v>
      </c>
      <c r="I2767" s="15"/>
      <c r="J2767" s="15"/>
    </row>
    <row r="2768" spans="1:10" ht="18" customHeight="1" thickBot="1" x14ac:dyDescent="0.35">
      <c r="A2768" s="15"/>
      <c r="B2768" s="15"/>
      <c r="C2768" s="15"/>
      <c r="D2768" s="15"/>
      <c r="E2768" s="727"/>
      <c r="F2768" s="15"/>
      <c r="G2768" s="15"/>
      <c r="H2768" s="59" t="str">
        <f t="array" ref="H2768">IF(ISERROR(INDEX(גיליון3!$U$14:$X$28,MATCH('דיווח פרטני'!G2768,גיליון3!$T$14:$T$28,0),MATCH('דיווח פרטני'!C2768,גיליון3!$U$13:$X$13,0)))," ",INDEX(גיליון3!$U$14:$X$28,MATCH('דיווח פרטני'!G2768,גיליון3!$T$14:$T$28,0),MATCH('דיווח פרטני'!C2768,גיליון3!$U$13:$X$13,0)))</f>
        <v xml:space="preserve"> </v>
      </c>
      <c r="I2768" s="15"/>
      <c r="J2768" s="15"/>
    </row>
    <row r="2769" spans="1:10" ht="18" customHeight="1" thickBot="1" x14ac:dyDescent="0.35">
      <c r="A2769" s="15"/>
      <c r="B2769" s="15"/>
      <c r="C2769" s="15"/>
      <c r="D2769" s="15"/>
      <c r="E2769" s="727"/>
      <c r="F2769" s="15"/>
      <c r="G2769" s="15"/>
      <c r="H2769" s="59" t="str">
        <f t="array" ref="H2769">IF(ISERROR(INDEX(גיליון3!$U$14:$X$28,MATCH('דיווח פרטני'!G2769,גיליון3!$T$14:$T$28,0),MATCH('דיווח פרטני'!C2769,גיליון3!$U$13:$X$13,0)))," ",INDEX(גיליון3!$U$14:$X$28,MATCH('דיווח פרטני'!G2769,גיליון3!$T$14:$T$28,0),MATCH('דיווח פרטני'!C2769,גיליון3!$U$13:$X$13,0)))</f>
        <v xml:space="preserve"> </v>
      </c>
      <c r="I2769" s="15"/>
      <c r="J2769" s="15"/>
    </row>
    <row r="2770" spans="1:10" ht="18" customHeight="1" thickBot="1" x14ac:dyDescent="0.35">
      <c r="A2770" s="15"/>
      <c r="B2770" s="15"/>
      <c r="C2770" s="15"/>
      <c r="D2770" s="15"/>
      <c r="E2770" s="727"/>
      <c r="F2770" s="15"/>
      <c r="G2770" s="15"/>
      <c r="H2770" s="59" t="str">
        <f t="array" ref="H2770">IF(ISERROR(INDEX(גיליון3!$U$14:$X$28,MATCH('דיווח פרטני'!G2770,גיליון3!$T$14:$T$28,0),MATCH('דיווח פרטני'!C2770,גיליון3!$U$13:$X$13,0)))," ",INDEX(גיליון3!$U$14:$X$28,MATCH('דיווח פרטני'!G2770,גיליון3!$T$14:$T$28,0),MATCH('דיווח פרטני'!C2770,גיליון3!$U$13:$X$13,0)))</f>
        <v xml:space="preserve"> </v>
      </c>
      <c r="I2770" s="15"/>
      <c r="J2770" s="15"/>
    </row>
    <row r="2771" spans="1:10" ht="18" customHeight="1" thickBot="1" x14ac:dyDescent="0.35">
      <c r="A2771" s="15"/>
      <c r="B2771" s="15"/>
      <c r="C2771" s="15"/>
      <c r="D2771" s="15"/>
      <c r="E2771" s="727"/>
      <c r="F2771" s="15"/>
      <c r="G2771" s="15"/>
      <c r="H2771" s="59" t="str">
        <f t="array" ref="H2771">IF(ISERROR(INDEX(גיליון3!$U$14:$X$28,MATCH('דיווח פרטני'!G2771,גיליון3!$T$14:$T$28,0),MATCH('דיווח פרטני'!C2771,גיליון3!$U$13:$X$13,0)))," ",INDEX(גיליון3!$U$14:$X$28,MATCH('דיווח פרטני'!G2771,גיליון3!$T$14:$T$28,0),MATCH('דיווח פרטני'!C2771,גיליון3!$U$13:$X$13,0)))</f>
        <v xml:space="preserve"> </v>
      </c>
      <c r="I2771" s="15"/>
      <c r="J2771" s="15"/>
    </row>
    <row r="2772" spans="1:10" ht="18" customHeight="1" thickBot="1" x14ac:dyDescent="0.35">
      <c r="A2772" s="15"/>
      <c r="B2772" s="15"/>
      <c r="C2772" s="15"/>
      <c r="D2772" s="15"/>
      <c r="E2772" s="727"/>
      <c r="F2772" s="15"/>
      <c r="G2772" s="15"/>
      <c r="H2772" s="59" t="str">
        <f t="array" ref="H2772">IF(ISERROR(INDEX(גיליון3!$U$14:$X$28,MATCH('דיווח פרטני'!G2772,גיליון3!$T$14:$T$28,0),MATCH('דיווח פרטני'!C2772,גיליון3!$U$13:$X$13,0)))," ",INDEX(גיליון3!$U$14:$X$28,MATCH('דיווח פרטני'!G2772,גיליון3!$T$14:$T$28,0),MATCH('דיווח פרטני'!C2772,גיליון3!$U$13:$X$13,0)))</f>
        <v xml:space="preserve"> </v>
      </c>
      <c r="I2772" s="15"/>
      <c r="J2772" s="15"/>
    </row>
    <row r="2773" spans="1:10" ht="18" customHeight="1" thickBot="1" x14ac:dyDescent="0.35">
      <c r="A2773" s="15"/>
      <c r="B2773" s="15"/>
      <c r="C2773" s="15"/>
      <c r="D2773" s="15"/>
      <c r="E2773" s="727"/>
      <c r="F2773" s="15"/>
      <c r="G2773" s="15"/>
      <c r="H2773" s="59" t="str">
        <f t="array" ref="H2773">IF(ISERROR(INDEX(גיליון3!$U$14:$X$28,MATCH('דיווח פרטני'!G2773,גיליון3!$T$14:$T$28,0),MATCH('דיווח פרטני'!C2773,גיליון3!$U$13:$X$13,0)))," ",INDEX(גיליון3!$U$14:$X$28,MATCH('דיווח פרטני'!G2773,גיליון3!$T$14:$T$28,0),MATCH('דיווח פרטני'!C2773,גיליון3!$U$13:$X$13,0)))</f>
        <v xml:space="preserve"> </v>
      </c>
      <c r="I2773" s="15"/>
      <c r="J2773" s="15"/>
    </row>
    <row r="2774" spans="1:10" ht="18" customHeight="1" thickBot="1" x14ac:dyDescent="0.35">
      <c r="A2774" s="15"/>
      <c r="B2774" s="15"/>
      <c r="C2774" s="15"/>
      <c r="D2774" s="15"/>
      <c r="E2774" s="727"/>
      <c r="F2774" s="15"/>
      <c r="G2774" s="15"/>
      <c r="H2774" s="59" t="str">
        <f t="array" ref="H2774">IF(ISERROR(INDEX(גיליון3!$U$14:$X$28,MATCH('דיווח פרטני'!G2774,גיליון3!$T$14:$T$28,0),MATCH('דיווח פרטני'!C2774,גיליון3!$U$13:$X$13,0)))," ",INDEX(גיליון3!$U$14:$X$28,MATCH('דיווח פרטני'!G2774,גיליון3!$T$14:$T$28,0),MATCH('דיווח פרטני'!C2774,גיליון3!$U$13:$X$13,0)))</f>
        <v xml:space="preserve"> </v>
      </c>
      <c r="I2774" s="15"/>
      <c r="J2774" s="15"/>
    </row>
    <row r="2775" spans="1:10" ht="18" customHeight="1" thickBot="1" x14ac:dyDescent="0.35">
      <c r="A2775" s="15"/>
      <c r="B2775" s="15"/>
      <c r="C2775" s="15"/>
      <c r="D2775" s="15"/>
      <c r="E2775" s="727"/>
      <c r="F2775" s="15"/>
      <c r="G2775" s="15"/>
      <c r="H2775" s="59" t="str">
        <f t="array" ref="H2775">IF(ISERROR(INDEX(גיליון3!$U$14:$X$28,MATCH('דיווח פרטני'!G2775,גיליון3!$T$14:$T$28,0),MATCH('דיווח פרטני'!C2775,גיליון3!$U$13:$X$13,0)))," ",INDEX(גיליון3!$U$14:$X$28,MATCH('דיווח פרטני'!G2775,גיליון3!$T$14:$T$28,0),MATCH('דיווח פרטני'!C2775,גיליון3!$U$13:$X$13,0)))</f>
        <v xml:space="preserve"> </v>
      </c>
      <c r="I2775" s="15"/>
      <c r="J2775" s="15"/>
    </row>
    <row r="2776" spans="1:10" ht="18" customHeight="1" thickBot="1" x14ac:dyDescent="0.35">
      <c r="A2776" s="15"/>
      <c r="B2776" s="15"/>
      <c r="C2776" s="15"/>
      <c r="D2776" s="15"/>
      <c r="E2776" s="727"/>
      <c r="F2776" s="15"/>
      <c r="G2776" s="15"/>
      <c r="H2776" s="59" t="str">
        <f t="array" ref="H2776">IF(ISERROR(INDEX(גיליון3!$U$14:$X$28,MATCH('דיווח פרטני'!G2776,גיליון3!$T$14:$T$28,0),MATCH('דיווח פרטני'!C2776,גיליון3!$U$13:$X$13,0)))," ",INDEX(גיליון3!$U$14:$X$28,MATCH('דיווח פרטני'!G2776,גיליון3!$T$14:$T$28,0),MATCH('דיווח פרטני'!C2776,גיליון3!$U$13:$X$13,0)))</f>
        <v xml:space="preserve"> </v>
      </c>
      <c r="I2776" s="15"/>
      <c r="J2776" s="15"/>
    </row>
    <row r="2777" spans="1:10" ht="18" customHeight="1" thickBot="1" x14ac:dyDescent="0.35">
      <c r="A2777" s="15"/>
      <c r="B2777" s="15"/>
      <c r="C2777" s="15"/>
      <c r="D2777" s="15"/>
      <c r="E2777" s="727"/>
      <c r="F2777" s="15"/>
      <c r="G2777" s="15"/>
      <c r="H2777" s="59" t="str">
        <f t="array" ref="H2777">IF(ISERROR(INDEX(גיליון3!$U$14:$X$28,MATCH('דיווח פרטני'!G2777,גיליון3!$T$14:$T$28,0),MATCH('דיווח פרטני'!C2777,גיליון3!$U$13:$X$13,0)))," ",INDEX(גיליון3!$U$14:$X$28,MATCH('דיווח פרטני'!G2777,גיליון3!$T$14:$T$28,0),MATCH('דיווח פרטני'!C2777,גיליון3!$U$13:$X$13,0)))</f>
        <v xml:space="preserve"> </v>
      </c>
      <c r="I2777" s="15"/>
      <c r="J2777" s="15"/>
    </row>
    <row r="2778" spans="1:10" ht="18" customHeight="1" thickBot="1" x14ac:dyDescent="0.35">
      <c r="A2778" s="15"/>
      <c r="B2778" s="15"/>
      <c r="C2778" s="15"/>
      <c r="D2778" s="15"/>
      <c r="E2778" s="727"/>
      <c r="F2778" s="15"/>
      <c r="G2778" s="15"/>
      <c r="H2778" s="59" t="str">
        <f t="array" ref="H2778">IF(ISERROR(INDEX(גיליון3!$U$14:$X$28,MATCH('דיווח פרטני'!G2778,גיליון3!$T$14:$T$28,0),MATCH('דיווח פרטני'!C2778,גיליון3!$U$13:$X$13,0)))," ",INDEX(גיליון3!$U$14:$X$28,MATCH('דיווח פרטני'!G2778,גיליון3!$T$14:$T$28,0),MATCH('דיווח פרטני'!C2778,גיליון3!$U$13:$X$13,0)))</f>
        <v xml:space="preserve"> </v>
      </c>
      <c r="I2778" s="15"/>
      <c r="J2778" s="15"/>
    </row>
    <row r="2779" spans="1:10" ht="18" customHeight="1" thickBot="1" x14ac:dyDescent="0.35">
      <c r="A2779" s="15"/>
      <c r="B2779" s="15"/>
      <c r="C2779" s="15"/>
      <c r="D2779" s="15"/>
      <c r="E2779" s="727"/>
      <c r="F2779" s="15"/>
      <c r="G2779" s="15"/>
      <c r="H2779" s="59" t="str">
        <f t="array" ref="H2779">IF(ISERROR(INDEX(גיליון3!$U$14:$X$28,MATCH('דיווח פרטני'!G2779,גיליון3!$T$14:$T$28,0),MATCH('דיווח פרטני'!C2779,גיליון3!$U$13:$X$13,0)))," ",INDEX(גיליון3!$U$14:$X$28,MATCH('דיווח פרטני'!G2779,גיליון3!$T$14:$T$28,0),MATCH('דיווח פרטני'!C2779,גיליון3!$U$13:$X$13,0)))</f>
        <v xml:space="preserve"> </v>
      </c>
      <c r="I2779" s="15"/>
      <c r="J2779" s="15"/>
    </row>
    <row r="2780" spans="1:10" ht="18" customHeight="1" thickBot="1" x14ac:dyDescent="0.35">
      <c r="A2780" s="15"/>
      <c r="B2780" s="15"/>
      <c r="C2780" s="15"/>
      <c r="D2780" s="15"/>
      <c r="E2780" s="727"/>
      <c r="F2780" s="15"/>
      <c r="G2780" s="15"/>
      <c r="H2780" s="59" t="str">
        <f t="array" ref="H2780">IF(ISERROR(INDEX(גיליון3!$U$14:$X$28,MATCH('דיווח פרטני'!G2780,גיליון3!$T$14:$T$28,0),MATCH('דיווח פרטני'!C2780,גיליון3!$U$13:$X$13,0)))," ",INDEX(גיליון3!$U$14:$X$28,MATCH('דיווח פרטני'!G2780,גיליון3!$T$14:$T$28,0),MATCH('דיווח פרטני'!C2780,גיליון3!$U$13:$X$13,0)))</f>
        <v xml:space="preserve"> </v>
      </c>
      <c r="I2780" s="15"/>
      <c r="J2780" s="15"/>
    </row>
    <row r="2781" spans="1:10" ht="18" customHeight="1" thickBot="1" x14ac:dyDescent="0.35">
      <c r="A2781" s="15"/>
      <c r="B2781" s="15"/>
      <c r="C2781" s="15"/>
      <c r="D2781" s="15"/>
      <c r="E2781" s="727"/>
      <c r="F2781" s="15"/>
      <c r="G2781" s="15"/>
      <c r="H2781" s="59" t="str">
        <f t="array" ref="H2781">IF(ISERROR(INDEX(גיליון3!$U$14:$X$28,MATCH('דיווח פרטני'!G2781,גיליון3!$T$14:$T$28,0),MATCH('דיווח פרטני'!C2781,גיליון3!$U$13:$X$13,0)))," ",INDEX(גיליון3!$U$14:$X$28,MATCH('דיווח פרטני'!G2781,גיליון3!$T$14:$T$28,0),MATCH('דיווח פרטני'!C2781,גיליון3!$U$13:$X$13,0)))</f>
        <v xml:space="preserve"> </v>
      </c>
      <c r="I2781" s="15"/>
      <c r="J2781" s="15"/>
    </row>
    <row r="2782" spans="1:10" ht="18" customHeight="1" thickBot="1" x14ac:dyDescent="0.35">
      <c r="A2782" s="15"/>
      <c r="B2782" s="15"/>
      <c r="C2782" s="15"/>
      <c r="D2782" s="15"/>
      <c r="E2782" s="727"/>
      <c r="F2782" s="15"/>
      <c r="G2782" s="15"/>
      <c r="H2782" s="59" t="str">
        <f t="array" ref="H2782">IF(ISERROR(INDEX(גיליון3!$U$14:$X$28,MATCH('דיווח פרטני'!G2782,גיליון3!$T$14:$T$28,0),MATCH('דיווח פרטני'!C2782,גיליון3!$U$13:$X$13,0)))," ",INDEX(גיליון3!$U$14:$X$28,MATCH('דיווח פרטני'!G2782,גיליון3!$T$14:$T$28,0),MATCH('דיווח פרטני'!C2782,גיליון3!$U$13:$X$13,0)))</f>
        <v xml:space="preserve"> </v>
      </c>
      <c r="I2782" s="15"/>
      <c r="J2782" s="15"/>
    </row>
    <row r="2783" spans="1:10" ht="18" customHeight="1" thickBot="1" x14ac:dyDescent="0.35">
      <c r="A2783" s="15"/>
      <c r="B2783" s="15"/>
      <c r="C2783" s="15"/>
      <c r="D2783" s="15"/>
      <c r="E2783" s="727"/>
      <c r="F2783" s="15"/>
      <c r="G2783" s="15"/>
      <c r="H2783" s="59" t="str">
        <f t="array" ref="H2783">IF(ISERROR(INDEX(גיליון3!$U$14:$X$28,MATCH('דיווח פרטני'!G2783,גיליון3!$T$14:$T$28,0),MATCH('דיווח פרטני'!C2783,גיליון3!$U$13:$X$13,0)))," ",INDEX(גיליון3!$U$14:$X$28,MATCH('דיווח פרטני'!G2783,גיליון3!$T$14:$T$28,0),MATCH('דיווח פרטני'!C2783,גיליון3!$U$13:$X$13,0)))</f>
        <v xml:space="preserve"> </v>
      </c>
      <c r="I2783" s="15"/>
      <c r="J2783" s="15"/>
    </row>
    <row r="2784" spans="1:10" ht="18" customHeight="1" thickBot="1" x14ac:dyDescent="0.35">
      <c r="A2784" s="15"/>
      <c r="B2784" s="15"/>
      <c r="C2784" s="15"/>
      <c r="D2784" s="15"/>
      <c r="E2784" s="727"/>
      <c r="F2784" s="15"/>
      <c r="G2784" s="15"/>
      <c r="H2784" s="59" t="str">
        <f t="array" ref="H2784">IF(ISERROR(INDEX(גיליון3!$U$14:$X$28,MATCH('דיווח פרטני'!G2784,גיליון3!$T$14:$T$28,0),MATCH('דיווח פרטני'!C2784,גיליון3!$U$13:$X$13,0)))," ",INDEX(גיליון3!$U$14:$X$28,MATCH('דיווח פרטני'!G2784,גיליון3!$T$14:$T$28,0),MATCH('דיווח פרטני'!C2784,גיליון3!$U$13:$X$13,0)))</f>
        <v xml:space="preserve"> </v>
      </c>
      <c r="I2784" s="15"/>
      <c r="J2784" s="15"/>
    </row>
    <row r="2785" spans="1:10" ht="18" customHeight="1" thickBot="1" x14ac:dyDescent="0.35">
      <c r="A2785" s="15"/>
      <c r="B2785" s="15"/>
      <c r="C2785" s="15"/>
      <c r="D2785" s="15"/>
      <c r="E2785" s="727"/>
      <c r="F2785" s="15"/>
      <c r="G2785" s="15"/>
      <c r="H2785" s="59" t="str">
        <f t="array" ref="H2785">IF(ISERROR(INDEX(גיליון3!$U$14:$X$28,MATCH('דיווח פרטני'!G2785,גיליון3!$T$14:$T$28,0),MATCH('דיווח פרטני'!C2785,גיליון3!$U$13:$X$13,0)))," ",INDEX(גיליון3!$U$14:$X$28,MATCH('דיווח פרטני'!G2785,גיליון3!$T$14:$T$28,0),MATCH('דיווח פרטני'!C2785,גיליון3!$U$13:$X$13,0)))</f>
        <v xml:space="preserve"> </v>
      </c>
      <c r="I2785" s="15"/>
      <c r="J2785" s="15"/>
    </row>
    <row r="2786" spans="1:10" ht="18" customHeight="1" thickBot="1" x14ac:dyDescent="0.35">
      <c r="A2786" s="15"/>
      <c r="B2786" s="15"/>
      <c r="C2786" s="15"/>
      <c r="D2786" s="15"/>
      <c r="E2786" s="727"/>
      <c r="F2786" s="15"/>
      <c r="G2786" s="15"/>
      <c r="H2786" s="59" t="str">
        <f t="array" ref="H2786">IF(ISERROR(INDEX(גיליון3!$U$14:$X$28,MATCH('דיווח פרטני'!G2786,גיליון3!$T$14:$T$28,0),MATCH('דיווח פרטני'!C2786,גיליון3!$U$13:$X$13,0)))," ",INDEX(גיליון3!$U$14:$X$28,MATCH('דיווח פרטני'!G2786,גיליון3!$T$14:$T$28,0),MATCH('דיווח פרטני'!C2786,גיליון3!$U$13:$X$13,0)))</f>
        <v xml:space="preserve"> </v>
      </c>
      <c r="I2786" s="15"/>
      <c r="J2786" s="15"/>
    </row>
    <row r="2787" spans="1:10" ht="18" customHeight="1" thickBot="1" x14ac:dyDescent="0.35">
      <c r="A2787" s="15"/>
      <c r="B2787" s="15"/>
      <c r="C2787" s="15"/>
      <c r="D2787" s="15"/>
      <c r="E2787" s="727"/>
      <c r="F2787" s="15"/>
      <c r="G2787" s="15"/>
      <c r="H2787" s="59" t="str">
        <f t="array" ref="H2787">IF(ISERROR(INDEX(גיליון3!$U$14:$X$28,MATCH('דיווח פרטני'!G2787,גיליון3!$T$14:$T$28,0),MATCH('דיווח פרטני'!C2787,גיליון3!$U$13:$X$13,0)))," ",INDEX(גיליון3!$U$14:$X$28,MATCH('דיווח פרטני'!G2787,גיליון3!$T$14:$T$28,0),MATCH('דיווח פרטני'!C2787,גיליון3!$U$13:$X$13,0)))</f>
        <v xml:space="preserve"> </v>
      </c>
      <c r="I2787" s="15"/>
      <c r="J2787" s="15"/>
    </row>
    <row r="2788" spans="1:10" ht="18" customHeight="1" thickBot="1" x14ac:dyDescent="0.35">
      <c r="A2788" s="15"/>
      <c r="B2788" s="15"/>
      <c r="C2788" s="15"/>
      <c r="D2788" s="15"/>
      <c r="E2788" s="727"/>
      <c r="F2788" s="15"/>
      <c r="G2788" s="15"/>
      <c r="H2788" s="59" t="str">
        <f t="array" ref="H2788">IF(ISERROR(INDEX(גיליון3!$U$14:$X$28,MATCH('דיווח פרטני'!G2788,גיליון3!$T$14:$T$28,0),MATCH('דיווח פרטני'!C2788,גיליון3!$U$13:$X$13,0)))," ",INDEX(גיליון3!$U$14:$X$28,MATCH('דיווח פרטני'!G2788,גיליון3!$T$14:$T$28,0),MATCH('דיווח פרטני'!C2788,גיליון3!$U$13:$X$13,0)))</f>
        <v xml:space="preserve"> </v>
      </c>
      <c r="I2788" s="15"/>
      <c r="J2788" s="15"/>
    </row>
    <row r="2789" spans="1:10" ht="18" customHeight="1" thickBot="1" x14ac:dyDescent="0.35">
      <c r="A2789" s="15"/>
      <c r="B2789" s="15"/>
      <c r="C2789" s="15"/>
      <c r="D2789" s="15"/>
      <c r="E2789" s="727"/>
      <c r="F2789" s="15"/>
      <c r="G2789" s="15"/>
      <c r="H2789" s="59" t="str">
        <f t="array" ref="H2789">IF(ISERROR(INDEX(גיליון3!$U$14:$X$28,MATCH('דיווח פרטני'!G2789,גיליון3!$T$14:$T$28,0),MATCH('דיווח פרטני'!C2789,גיליון3!$U$13:$X$13,0)))," ",INDEX(גיליון3!$U$14:$X$28,MATCH('דיווח פרטני'!G2789,גיליון3!$T$14:$T$28,0),MATCH('דיווח פרטני'!C2789,גיליון3!$U$13:$X$13,0)))</f>
        <v xml:space="preserve"> </v>
      </c>
      <c r="I2789" s="15"/>
      <c r="J2789" s="15"/>
    </row>
    <row r="2790" spans="1:10" ht="18" customHeight="1" thickBot="1" x14ac:dyDescent="0.35">
      <c r="A2790" s="15"/>
      <c r="B2790" s="15"/>
      <c r="C2790" s="15"/>
      <c r="D2790" s="15"/>
      <c r="E2790" s="727"/>
      <c r="F2790" s="15"/>
      <c r="G2790" s="15"/>
      <c r="H2790" s="59" t="str">
        <f t="array" ref="H2790">IF(ISERROR(INDEX(גיליון3!$U$14:$X$28,MATCH('דיווח פרטני'!G2790,גיליון3!$T$14:$T$28,0),MATCH('דיווח פרטני'!C2790,גיליון3!$U$13:$X$13,0)))," ",INDEX(גיליון3!$U$14:$X$28,MATCH('דיווח פרטני'!G2790,גיליון3!$T$14:$T$28,0),MATCH('דיווח פרטני'!C2790,גיליון3!$U$13:$X$13,0)))</f>
        <v xml:space="preserve"> </v>
      </c>
      <c r="I2790" s="15"/>
      <c r="J2790" s="15"/>
    </row>
    <row r="2791" spans="1:10" ht="18" customHeight="1" thickBot="1" x14ac:dyDescent="0.35">
      <c r="A2791" s="15"/>
      <c r="B2791" s="15"/>
      <c r="C2791" s="15"/>
      <c r="D2791" s="15"/>
      <c r="E2791" s="727"/>
      <c r="F2791" s="15"/>
      <c r="G2791" s="15"/>
      <c r="H2791" s="59" t="str">
        <f t="array" ref="H2791">IF(ISERROR(INDEX(גיליון3!$U$14:$X$28,MATCH('דיווח פרטני'!G2791,גיליון3!$T$14:$T$28,0),MATCH('דיווח פרטני'!C2791,גיליון3!$U$13:$X$13,0)))," ",INDEX(גיליון3!$U$14:$X$28,MATCH('דיווח פרטני'!G2791,גיליון3!$T$14:$T$28,0),MATCH('דיווח פרטני'!C2791,גיליון3!$U$13:$X$13,0)))</f>
        <v xml:space="preserve"> </v>
      </c>
      <c r="I2791" s="15"/>
      <c r="J2791" s="15"/>
    </row>
    <row r="2792" spans="1:10" ht="18" customHeight="1" thickBot="1" x14ac:dyDescent="0.35">
      <c r="A2792" s="15"/>
      <c r="B2792" s="15"/>
      <c r="C2792" s="15"/>
      <c r="D2792" s="15"/>
      <c r="E2792" s="727"/>
      <c r="F2792" s="15"/>
      <c r="G2792" s="15"/>
      <c r="H2792" s="59" t="str">
        <f t="array" ref="H2792">IF(ISERROR(INDEX(גיליון3!$U$14:$X$28,MATCH('דיווח פרטני'!G2792,גיליון3!$T$14:$T$28,0),MATCH('דיווח פרטני'!C2792,גיליון3!$U$13:$X$13,0)))," ",INDEX(גיליון3!$U$14:$X$28,MATCH('דיווח פרטני'!G2792,גיליון3!$T$14:$T$28,0),MATCH('דיווח פרטני'!C2792,גיליון3!$U$13:$X$13,0)))</f>
        <v xml:space="preserve"> </v>
      </c>
      <c r="I2792" s="15"/>
      <c r="J2792" s="15"/>
    </row>
    <row r="2793" spans="1:10" ht="18" customHeight="1" thickBot="1" x14ac:dyDescent="0.35">
      <c r="A2793" s="15"/>
      <c r="B2793" s="15"/>
      <c r="C2793" s="15"/>
      <c r="D2793" s="15"/>
      <c r="E2793" s="727"/>
      <c r="F2793" s="15"/>
      <c r="G2793" s="15"/>
      <c r="H2793" s="59" t="str">
        <f t="array" ref="H2793">IF(ISERROR(INDEX(גיליון3!$U$14:$X$28,MATCH('דיווח פרטני'!G2793,גיליון3!$T$14:$T$28,0),MATCH('דיווח פרטני'!C2793,גיליון3!$U$13:$X$13,0)))," ",INDEX(גיליון3!$U$14:$X$28,MATCH('דיווח פרטני'!G2793,גיליון3!$T$14:$T$28,0),MATCH('דיווח פרטני'!C2793,גיליון3!$U$13:$X$13,0)))</f>
        <v xml:space="preserve"> </v>
      </c>
      <c r="I2793" s="15"/>
      <c r="J2793" s="15"/>
    </row>
    <row r="2794" spans="1:10" ht="18" customHeight="1" thickBot="1" x14ac:dyDescent="0.35">
      <c r="A2794" s="15"/>
      <c r="B2794" s="15"/>
      <c r="C2794" s="15"/>
      <c r="D2794" s="15"/>
      <c r="E2794" s="727"/>
      <c r="F2794" s="15"/>
      <c r="G2794" s="15"/>
      <c r="H2794" s="59" t="str">
        <f t="array" ref="H2794">IF(ISERROR(INDEX(גיליון3!$U$14:$X$28,MATCH('דיווח פרטני'!G2794,גיליון3!$T$14:$T$28,0),MATCH('דיווח פרטני'!C2794,גיליון3!$U$13:$X$13,0)))," ",INDEX(גיליון3!$U$14:$X$28,MATCH('דיווח פרטני'!G2794,גיליון3!$T$14:$T$28,0),MATCH('דיווח פרטני'!C2794,גיליון3!$U$13:$X$13,0)))</f>
        <v xml:space="preserve"> </v>
      </c>
      <c r="I2794" s="15"/>
      <c r="J2794" s="15"/>
    </row>
    <row r="2795" spans="1:10" ht="18" customHeight="1" thickBot="1" x14ac:dyDescent="0.35">
      <c r="A2795" s="15"/>
      <c r="B2795" s="15"/>
      <c r="C2795" s="15"/>
      <c r="D2795" s="15"/>
      <c r="E2795" s="727"/>
      <c r="F2795" s="15"/>
      <c r="G2795" s="15"/>
      <c r="H2795" s="59" t="str">
        <f t="array" ref="H2795">IF(ISERROR(INDEX(גיליון3!$U$14:$X$28,MATCH('דיווח פרטני'!G2795,גיליון3!$T$14:$T$28,0),MATCH('דיווח פרטני'!C2795,גיליון3!$U$13:$X$13,0)))," ",INDEX(גיליון3!$U$14:$X$28,MATCH('דיווח פרטני'!G2795,גיליון3!$T$14:$T$28,0),MATCH('דיווח פרטני'!C2795,גיליון3!$U$13:$X$13,0)))</f>
        <v xml:space="preserve"> </v>
      </c>
      <c r="I2795" s="15"/>
      <c r="J2795" s="15"/>
    </row>
    <row r="2796" spans="1:10" ht="18" customHeight="1" thickBot="1" x14ac:dyDescent="0.35">
      <c r="A2796" s="15"/>
      <c r="B2796" s="15"/>
      <c r="C2796" s="15"/>
      <c r="D2796" s="15"/>
      <c r="E2796" s="727"/>
      <c r="F2796" s="15"/>
      <c r="G2796" s="15"/>
      <c r="H2796" s="59" t="str">
        <f t="array" ref="H2796">IF(ISERROR(INDEX(גיליון3!$U$14:$X$28,MATCH('דיווח פרטני'!G2796,גיליון3!$T$14:$T$28,0),MATCH('דיווח פרטני'!C2796,גיליון3!$U$13:$X$13,0)))," ",INDEX(גיליון3!$U$14:$X$28,MATCH('דיווח פרטני'!G2796,גיליון3!$T$14:$T$28,0),MATCH('דיווח פרטני'!C2796,גיליון3!$U$13:$X$13,0)))</f>
        <v xml:space="preserve"> </v>
      </c>
      <c r="I2796" s="15"/>
      <c r="J2796" s="15"/>
    </row>
    <row r="2797" spans="1:10" ht="18" customHeight="1" thickBot="1" x14ac:dyDescent="0.35">
      <c r="A2797" s="15"/>
      <c r="B2797" s="15"/>
      <c r="C2797" s="15"/>
      <c r="D2797" s="15"/>
      <c r="E2797" s="727"/>
      <c r="F2797" s="15"/>
      <c r="G2797" s="15"/>
      <c r="H2797" s="59" t="str">
        <f t="array" ref="H2797">IF(ISERROR(INDEX(גיליון3!$U$14:$X$28,MATCH('דיווח פרטני'!G2797,גיליון3!$T$14:$T$28,0),MATCH('דיווח פרטני'!C2797,גיליון3!$U$13:$X$13,0)))," ",INDEX(גיליון3!$U$14:$X$28,MATCH('דיווח פרטני'!G2797,גיליון3!$T$14:$T$28,0),MATCH('דיווח פרטני'!C2797,גיליון3!$U$13:$X$13,0)))</f>
        <v xml:space="preserve"> </v>
      </c>
      <c r="I2797" s="15"/>
      <c r="J2797" s="15"/>
    </row>
    <row r="2798" spans="1:10" ht="18" customHeight="1" thickBot="1" x14ac:dyDescent="0.35">
      <c r="A2798" s="15"/>
      <c r="B2798" s="15"/>
      <c r="C2798" s="15"/>
      <c r="D2798" s="15"/>
      <c r="E2798" s="727"/>
      <c r="F2798" s="15"/>
      <c r="G2798" s="15"/>
      <c r="H2798" s="59" t="str">
        <f t="array" ref="H2798">IF(ISERROR(INDEX(גיליון3!$U$14:$X$28,MATCH('דיווח פרטני'!G2798,גיליון3!$T$14:$T$28,0),MATCH('דיווח פרטני'!C2798,גיליון3!$U$13:$X$13,0)))," ",INDEX(גיליון3!$U$14:$X$28,MATCH('דיווח פרטני'!G2798,גיליון3!$T$14:$T$28,0),MATCH('דיווח פרטני'!C2798,גיליון3!$U$13:$X$13,0)))</f>
        <v xml:space="preserve"> </v>
      </c>
      <c r="I2798" s="15"/>
      <c r="J2798" s="15"/>
    </row>
    <row r="2799" spans="1:10" ht="18" customHeight="1" thickBot="1" x14ac:dyDescent="0.35">
      <c r="A2799" s="15"/>
      <c r="B2799" s="15"/>
      <c r="C2799" s="15"/>
      <c r="D2799" s="15"/>
      <c r="E2799" s="727"/>
      <c r="F2799" s="15"/>
      <c r="G2799" s="15"/>
      <c r="H2799" s="59" t="str">
        <f t="array" ref="H2799">IF(ISERROR(INDEX(גיליון3!$U$14:$X$28,MATCH('דיווח פרטני'!G2799,גיליון3!$T$14:$T$28,0),MATCH('דיווח פרטני'!C2799,גיליון3!$U$13:$X$13,0)))," ",INDEX(גיליון3!$U$14:$X$28,MATCH('דיווח פרטני'!G2799,גיליון3!$T$14:$T$28,0),MATCH('דיווח פרטני'!C2799,גיליון3!$U$13:$X$13,0)))</f>
        <v xml:space="preserve"> </v>
      </c>
      <c r="I2799" s="15"/>
      <c r="J2799" s="15"/>
    </row>
    <row r="2800" spans="1:10" ht="18" customHeight="1" thickBot="1" x14ac:dyDescent="0.35">
      <c r="A2800" s="15"/>
      <c r="B2800" s="15"/>
      <c r="C2800" s="15"/>
      <c r="D2800" s="15"/>
      <c r="E2800" s="727"/>
      <c r="F2800" s="15"/>
      <c r="G2800" s="15"/>
      <c r="H2800" s="59" t="str">
        <f t="array" ref="H2800">IF(ISERROR(INDEX(גיליון3!$U$14:$X$28,MATCH('דיווח פרטני'!G2800,גיליון3!$T$14:$T$28,0),MATCH('דיווח פרטני'!C2800,גיליון3!$U$13:$X$13,0)))," ",INDEX(גיליון3!$U$14:$X$28,MATCH('דיווח פרטני'!G2800,גיליון3!$T$14:$T$28,0),MATCH('דיווח פרטני'!C2800,גיליון3!$U$13:$X$13,0)))</f>
        <v xml:space="preserve"> </v>
      </c>
      <c r="I2800" s="15"/>
      <c r="J2800" s="15"/>
    </row>
    <row r="2801" spans="1:10" ht="18" customHeight="1" thickBot="1" x14ac:dyDescent="0.35">
      <c r="A2801" s="15"/>
      <c r="B2801" s="15"/>
      <c r="C2801" s="15"/>
      <c r="D2801" s="15"/>
      <c r="E2801" s="727"/>
      <c r="F2801" s="15"/>
      <c r="G2801" s="15"/>
      <c r="H2801" s="59" t="str">
        <f t="array" ref="H2801">IF(ISERROR(INDEX(גיליון3!$U$14:$X$28,MATCH('דיווח פרטני'!G2801,גיליון3!$T$14:$T$28,0),MATCH('דיווח פרטני'!C2801,גיליון3!$U$13:$X$13,0)))," ",INDEX(גיליון3!$U$14:$X$28,MATCH('דיווח פרטני'!G2801,גיליון3!$T$14:$T$28,0),MATCH('דיווח פרטני'!C2801,גיליון3!$U$13:$X$13,0)))</f>
        <v xml:space="preserve"> </v>
      </c>
      <c r="I2801" s="15"/>
      <c r="J2801" s="15"/>
    </row>
    <row r="2802" spans="1:10" ht="18" customHeight="1" thickBot="1" x14ac:dyDescent="0.35">
      <c r="A2802" s="15"/>
      <c r="B2802" s="15"/>
      <c r="C2802" s="15"/>
      <c r="D2802" s="15"/>
      <c r="E2802" s="727"/>
      <c r="F2802" s="15"/>
      <c r="G2802" s="15"/>
      <c r="H2802" s="59" t="str">
        <f t="array" ref="H2802">IF(ISERROR(INDEX(גיליון3!$U$14:$X$28,MATCH('דיווח פרטני'!G2802,גיליון3!$T$14:$T$28,0),MATCH('דיווח פרטני'!C2802,גיליון3!$U$13:$X$13,0)))," ",INDEX(גיליון3!$U$14:$X$28,MATCH('דיווח פרטני'!G2802,גיליון3!$T$14:$T$28,0),MATCH('דיווח פרטני'!C2802,גיליון3!$U$13:$X$13,0)))</f>
        <v xml:space="preserve"> </v>
      </c>
      <c r="I2802" s="15"/>
      <c r="J2802" s="15"/>
    </row>
    <row r="2803" spans="1:10" ht="18" customHeight="1" thickBot="1" x14ac:dyDescent="0.35">
      <c r="A2803" s="15"/>
      <c r="B2803" s="15"/>
      <c r="C2803" s="15"/>
      <c r="D2803" s="15"/>
      <c r="E2803" s="727"/>
      <c r="F2803" s="15"/>
      <c r="G2803" s="15"/>
      <c r="H2803" s="59" t="str">
        <f t="array" ref="H2803">IF(ISERROR(INDEX(גיליון3!$U$14:$X$28,MATCH('דיווח פרטני'!G2803,גיליון3!$T$14:$T$28,0),MATCH('דיווח פרטני'!C2803,גיליון3!$U$13:$X$13,0)))," ",INDEX(גיליון3!$U$14:$X$28,MATCH('דיווח פרטני'!G2803,גיליון3!$T$14:$T$28,0),MATCH('דיווח פרטני'!C2803,גיליון3!$U$13:$X$13,0)))</f>
        <v xml:space="preserve"> </v>
      </c>
      <c r="I2803" s="15"/>
      <c r="J2803" s="15"/>
    </row>
    <row r="2804" spans="1:10" ht="18" customHeight="1" thickBot="1" x14ac:dyDescent="0.35">
      <c r="A2804" s="15"/>
      <c r="B2804" s="15"/>
      <c r="C2804" s="15"/>
      <c r="D2804" s="15"/>
      <c r="E2804" s="727"/>
      <c r="F2804" s="15"/>
      <c r="G2804" s="15"/>
      <c r="H2804" s="59" t="str">
        <f t="array" ref="H2804">IF(ISERROR(INDEX(גיליון3!$U$14:$X$28,MATCH('דיווח פרטני'!G2804,גיליון3!$T$14:$T$28,0),MATCH('דיווח פרטני'!C2804,גיליון3!$U$13:$X$13,0)))," ",INDEX(גיליון3!$U$14:$X$28,MATCH('דיווח פרטני'!G2804,גיליון3!$T$14:$T$28,0),MATCH('דיווח פרטני'!C2804,גיליון3!$U$13:$X$13,0)))</f>
        <v xml:space="preserve"> </v>
      </c>
      <c r="I2804" s="15"/>
      <c r="J2804" s="15"/>
    </row>
    <row r="2805" spans="1:10" ht="18" customHeight="1" thickBot="1" x14ac:dyDescent="0.35">
      <c r="A2805" s="15"/>
      <c r="B2805" s="15"/>
      <c r="C2805" s="15"/>
      <c r="D2805" s="15"/>
      <c r="E2805" s="727"/>
      <c r="F2805" s="15"/>
      <c r="G2805" s="15"/>
      <c r="H2805" s="59" t="str">
        <f t="array" ref="H2805">IF(ISERROR(INDEX(גיליון3!$U$14:$X$28,MATCH('דיווח פרטני'!G2805,גיליון3!$T$14:$T$28,0),MATCH('דיווח פרטני'!C2805,גיליון3!$U$13:$X$13,0)))," ",INDEX(גיליון3!$U$14:$X$28,MATCH('דיווח פרטני'!G2805,גיליון3!$T$14:$T$28,0),MATCH('דיווח פרטני'!C2805,גיליון3!$U$13:$X$13,0)))</f>
        <v xml:space="preserve"> </v>
      </c>
      <c r="I2805" s="15"/>
      <c r="J2805" s="15"/>
    </row>
    <row r="2806" spans="1:10" ht="18" customHeight="1" thickBot="1" x14ac:dyDescent="0.35">
      <c r="A2806" s="15"/>
      <c r="B2806" s="15"/>
      <c r="C2806" s="15"/>
      <c r="D2806" s="15"/>
      <c r="E2806" s="727"/>
      <c r="F2806" s="15"/>
      <c r="G2806" s="15"/>
      <c r="H2806" s="59" t="str">
        <f t="array" ref="H2806">IF(ISERROR(INDEX(גיליון3!$U$14:$X$28,MATCH('דיווח פרטני'!G2806,גיליון3!$T$14:$T$28,0),MATCH('דיווח פרטני'!C2806,גיליון3!$U$13:$X$13,0)))," ",INDEX(גיליון3!$U$14:$X$28,MATCH('דיווח פרטני'!G2806,גיליון3!$T$14:$T$28,0),MATCH('דיווח פרטני'!C2806,גיליון3!$U$13:$X$13,0)))</f>
        <v xml:space="preserve"> </v>
      </c>
      <c r="I2806" s="15"/>
      <c r="J2806" s="15"/>
    </row>
    <row r="2807" spans="1:10" ht="18" customHeight="1" thickBot="1" x14ac:dyDescent="0.35">
      <c r="A2807" s="15"/>
      <c r="B2807" s="15"/>
      <c r="C2807" s="15"/>
      <c r="D2807" s="15"/>
      <c r="E2807" s="727"/>
      <c r="F2807" s="15"/>
      <c r="G2807" s="15"/>
      <c r="H2807" s="59" t="str">
        <f t="array" ref="H2807">IF(ISERROR(INDEX(גיליון3!$U$14:$X$28,MATCH('דיווח פרטני'!G2807,גיליון3!$T$14:$T$28,0),MATCH('דיווח פרטני'!C2807,גיליון3!$U$13:$X$13,0)))," ",INDEX(גיליון3!$U$14:$X$28,MATCH('דיווח פרטני'!G2807,גיליון3!$T$14:$T$28,0),MATCH('דיווח פרטני'!C2807,גיליון3!$U$13:$X$13,0)))</f>
        <v xml:space="preserve"> </v>
      </c>
      <c r="I2807" s="15"/>
      <c r="J2807" s="15"/>
    </row>
    <row r="2808" spans="1:10" ht="18" customHeight="1" thickBot="1" x14ac:dyDescent="0.35">
      <c r="A2808" s="15"/>
      <c r="B2808" s="15"/>
      <c r="C2808" s="15"/>
      <c r="D2808" s="15"/>
      <c r="E2808" s="727"/>
      <c r="F2808" s="15"/>
      <c r="G2808" s="15"/>
      <c r="H2808" s="59" t="str">
        <f t="array" ref="H2808">IF(ISERROR(INDEX(גיליון3!$U$14:$X$28,MATCH('דיווח פרטני'!G2808,גיליון3!$T$14:$T$28,0),MATCH('דיווח פרטני'!C2808,גיליון3!$U$13:$X$13,0)))," ",INDEX(גיליון3!$U$14:$X$28,MATCH('דיווח פרטני'!G2808,גיליון3!$T$14:$T$28,0),MATCH('דיווח פרטני'!C2808,גיליון3!$U$13:$X$13,0)))</f>
        <v xml:space="preserve"> </v>
      </c>
      <c r="I2808" s="15"/>
      <c r="J2808" s="15"/>
    </row>
    <row r="2809" spans="1:10" ht="18" customHeight="1" thickBot="1" x14ac:dyDescent="0.35">
      <c r="A2809" s="15"/>
      <c r="B2809" s="15"/>
      <c r="C2809" s="15"/>
      <c r="D2809" s="15"/>
      <c r="E2809" s="727"/>
      <c r="F2809" s="15"/>
      <c r="G2809" s="15"/>
      <c r="H2809" s="59" t="str">
        <f t="array" ref="H2809">IF(ISERROR(INDEX(גיליון3!$U$14:$X$28,MATCH('דיווח פרטני'!G2809,גיליון3!$T$14:$T$28,0),MATCH('דיווח פרטני'!C2809,גיליון3!$U$13:$X$13,0)))," ",INDEX(גיליון3!$U$14:$X$28,MATCH('דיווח פרטני'!G2809,גיליון3!$T$14:$T$28,0),MATCH('דיווח פרטני'!C2809,גיליון3!$U$13:$X$13,0)))</f>
        <v xml:space="preserve"> </v>
      </c>
      <c r="I2809" s="15"/>
      <c r="J2809" s="15"/>
    </row>
    <row r="2810" spans="1:10" ht="18" customHeight="1" thickBot="1" x14ac:dyDescent="0.35">
      <c r="A2810" s="15"/>
      <c r="B2810" s="15"/>
      <c r="C2810" s="15"/>
      <c r="D2810" s="15"/>
      <c r="E2810" s="727"/>
      <c r="F2810" s="15"/>
      <c r="G2810" s="15"/>
      <c r="H2810" s="59" t="str">
        <f t="array" ref="H2810">IF(ISERROR(INDEX(גיליון3!$U$14:$X$28,MATCH('דיווח פרטני'!G2810,גיליון3!$T$14:$T$28,0),MATCH('דיווח פרטני'!C2810,גיליון3!$U$13:$X$13,0)))," ",INDEX(גיליון3!$U$14:$X$28,MATCH('דיווח פרטני'!G2810,גיליון3!$T$14:$T$28,0),MATCH('דיווח פרטני'!C2810,גיליון3!$U$13:$X$13,0)))</f>
        <v xml:space="preserve"> </v>
      </c>
      <c r="I2810" s="15"/>
      <c r="J2810" s="15"/>
    </row>
    <row r="2811" spans="1:10" ht="18" customHeight="1" thickBot="1" x14ac:dyDescent="0.35">
      <c r="A2811" s="15"/>
      <c r="B2811" s="15"/>
      <c r="C2811" s="15"/>
      <c r="D2811" s="15"/>
      <c r="E2811" s="727"/>
      <c r="F2811" s="15"/>
      <c r="G2811" s="15"/>
      <c r="H2811" s="59" t="str">
        <f t="array" ref="H2811">IF(ISERROR(INDEX(גיליון3!$U$14:$X$28,MATCH('דיווח פרטני'!G2811,גיליון3!$T$14:$T$28,0),MATCH('דיווח פרטני'!C2811,גיליון3!$U$13:$X$13,0)))," ",INDEX(גיליון3!$U$14:$X$28,MATCH('דיווח פרטני'!G2811,גיליון3!$T$14:$T$28,0),MATCH('דיווח פרטני'!C2811,גיליון3!$U$13:$X$13,0)))</f>
        <v xml:space="preserve"> </v>
      </c>
      <c r="I2811" s="15"/>
      <c r="J2811" s="15"/>
    </row>
    <row r="2812" spans="1:10" ht="18" customHeight="1" thickBot="1" x14ac:dyDescent="0.35">
      <c r="A2812" s="15"/>
      <c r="B2812" s="15"/>
      <c r="C2812" s="15"/>
      <c r="D2812" s="15"/>
      <c r="E2812" s="727"/>
      <c r="F2812" s="15"/>
      <c r="G2812" s="15"/>
      <c r="H2812" s="59" t="str">
        <f t="array" ref="H2812">IF(ISERROR(INDEX(גיליון3!$U$14:$X$28,MATCH('דיווח פרטני'!G2812,גיליון3!$T$14:$T$28,0),MATCH('דיווח פרטני'!C2812,גיליון3!$U$13:$X$13,0)))," ",INDEX(גיליון3!$U$14:$X$28,MATCH('דיווח פרטני'!G2812,גיליון3!$T$14:$T$28,0),MATCH('דיווח פרטני'!C2812,גיליון3!$U$13:$X$13,0)))</f>
        <v xml:space="preserve"> </v>
      </c>
      <c r="I2812" s="15"/>
      <c r="J2812" s="15"/>
    </row>
    <row r="2813" spans="1:10" ht="18" customHeight="1" thickBot="1" x14ac:dyDescent="0.35">
      <c r="A2813" s="15"/>
      <c r="B2813" s="15"/>
      <c r="C2813" s="15"/>
      <c r="D2813" s="15"/>
      <c r="E2813" s="727"/>
      <c r="F2813" s="15"/>
      <c r="G2813" s="15"/>
      <c r="H2813" s="59" t="str">
        <f t="array" ref="H2813">IF(ISERROR(INDEX(גיליון3!$U$14:$X$28,MATCH('דיווח פרטני'!G2813,גיליון3!$T$14:$T$28,0),MATCH('דיווח פרטני'!C2813,גיליון3!$U$13:$X$13,0)))," ",INDEX(גיליון3!$U$14:$X$28,MATCH('דיווח פרטני'!G2813,גיליון3!$T$14:$T$28,0),MATCH('דיווח פרטני'!C2813,גיליון3!$U$13:$X$13,0)))</f>
        <v xml:space="preserve"> </v>
      </c>
      <c r="I2813" s="15"/>
      <c r="J2813" s="15"/>
    </row>
    <row r="2814" spans="1:10" ht="18" customHeight="1" thickBot="1" x14ac:dyDescent="0.35">
      <c r="A2814" s="15"/>
      <c r="B2814" s="15"/>
      <c r="C2814" s="15"/>
      <c r="D2814" s="15"/>
      <c r="E2814" s="727"/>
      <c r="F2814" s="15"/>
      <c r="G2814" s="15"/>
      <c r="H2814" s="59" t="str">
        <f t="array" ref="H2814">IF(ISERROR(INDEX(גיליון3!$U$14:$X$28,MATCH('דיווח פרטני'!G2814,גיליון3!$T$14:$T$28,0),MATCH('דיווח פרטני'!C2814,גיליון3!$U$13:$X$13,0)))," ",INDEX(גיליון3!$U$14:$X$28,MATCH('דיווח פרטני'!G2814,גיליון3!$T$14:$T$28,0),MATCH('דיווח פרטני'!C2814,גיליון3!$U$13:$X$13,0)))</f>
        <v xml:space="preserve"> </v>
      </c>
      <c r="I2814" s="15"/>
      <c r="J2814" s="15"/>
    </row>
    <row r="2815" spans="1:10" ht="18" customHeight="1" thickBot="1" x14ac:dyDescent="0.35">
      <c r="A2815" s="15"/>
      <c r="B2815" s="15"/>
      <c r="C2815" s="15"/>
      <c r="D2815" s="15"/>
      <c r="E2815" s="727"/>
      <c r="F2815" s="15"/>
      <c r="G2815" s="15"/>
      <c r="H2815" s="59" t="str">
        <f t="array" ref="H2815">IF(ISERROR(INDEX(גיליון3!$U$14:$X$28,MATCH('דיווח פרטני'!G2815,גיליון3!$T$14:$T$28,0),MATCH('דיווח פרטני'!C2815,גיליון3!$U$13:$X$13,0)))," ",INDEX(גיליון3!$U$14:$X$28,MATCH('דיווח פרטני'!G2815,גיליון3!$T$14:$T$28,0),MATCH('דיווח פרטני'!C2815,גיליון3!$U$13:$X$13,0)))</f>
        <v xml:space="preserve"> </v>
      </c>
      <c r="I2815" s="15"/>
      <c r="J2815" s="15"/>
    </row>
    <row r="2816" spans="1:10" ht="18" customHeight="1" thickBot="1" x14ac:dyDescent="0.35">
      <c r="A2816" s="15"/>
      <c r="B2816" s="15"/>
      <c r="C2816" s="15"/>
      <c r="D2816" s="15"/>
      <c r="E2816" s="727"/>
      <c r="F2816" s="15"/>
      <c r="G2816" s="15"/>
      <c r="H2816" s="59" t="str">
        <f t="array" ref="H2816">IF(ISERROR(INDEX(גיליון3!$U$14:$X$28,MATCH('דיווח פרטני'!G2816,גיליון3!$T$14:$T$28,0),MATCH('דיווח פרטני'!C2816,גיליון3!$U$13:$X$13,0)))," ",INDEX(גיליון3!$U$14:$X$28,MATCH('דיווח פרטני'!G2816,גיליון3!$T$14:$T$28,0),MATCH('דיווח פרטני'!C2816,גיליון3!$U$13:$X$13,0)))</f>
        <v xml:space="preserve"> </v>
      </c>
      <c r="I2816" s="15"/>
      <c r="J2816" s="15"/>
    </row>
    <row r="2817" spans="1:10" ht="18" customHeight="1" thickBot="1" x14ac:dyDescent="0.35">
      <c r="A2817" s="15"/>
      <c r="B2817" s="15"/>
      <c r="C2817" s="15"/>
      <c r="D2817" s="15"/>
      <c r="E2817" s="727"/>
      <c r="F2817" s="15"/>
      <c r="G2817" s="15"/>
      <c r="H2817" s="59" t="str">
        <f t="array" ref="H2817">IF(ISERROR(INDEX(גיליון3!$U$14:$X$28,MATCH('דיווח פרטני'!G2817,גיליון3!$T$14:$T$28,0),MATCH('דיווח פרטני'!C2817,גיליון3!$U$13:$X$13,0)))," ",INDEX(גיליון3!$U$14:$X$28,MATCH('דיווח פרטני'!G2817,גיליון3!$T$14:$T$28,0),MATCH('דיווח פרטני'!C2817,גיליון3!$U$13:$X$13,0)))</f>
        <v xml:space="preserve"> </v>
      </c>
      <c r="I2817" s="15"/>
      <c r="J2817" s="15"/>
    </row>
    <row r="2818" spans="1:10" ht="18" customHeight="1" thickBot="1" x14ac:dyDescent="0.35">
      <c r="A2818" s="15"/>
      <c r="B2818" s="15"/>
      <c r="C2818" s="15"/>
      <c r="D2818" s="15"/>
      <c r="E2818" s="727"/>
      <c r="F2818" s="15"/>
      <c r="G2818" s="15"/>
      <c r="H2818" s="59" t="str">
        <f t="array" ref="H2818">IF(ISERROR(INDEX(גיליון3!$U$14:$X$28,MATCH('דיווח פרטני'!G2818,גיליון3!$T$14:$T$28,0),MATCH('דיווח פרטני'!C2818,גיליון3!$U$13:$X$13,0)))," ",INDEX(גיליון3!$U$14:$X$28,MATCH('דיווח פרטני'!G2818,גיליון3!$T$14:$T$28,0),MATCH('דיווח פרטני'!C2818,גיליון3!$U$13:$X$13,0)))</f>
        <v xml:space="preserve"> </v>
      </c>
      <c r="I2818" s="15"/>
      <c r="J2818" s="15"/>
    </row>
    <row r="2819" spans="1:10" ht="18" customHeight="1" thickBot="1" x14ac:dyDescent="0.35">
      <c r="A2819" s="15"/>
      <c r="B2819" s="15"/>
      <c r="C2819" s="15"/>
      <c r="D2819" s="15"/>
      <c r="E2819" s="727"/>
      <c r="F2819" s="15"/>
      <c r="G2819" s="15"/>
      <c r="H2819" s="59" t="str">
        <f t="array" ref="H2819">IF(ISERROR(INDEX(גיליון3!$U$14:$X$28,MATCH('דיווח פרטני'!G2819,גיליון3!$T$14:$T$28,0),MATCH('דיווח פרטני'!C2819,גיליון3!$U$13:$X$13,0)))," ",INDEX(גיליון3!$U$14:$X$28,MATCH('דיווח פרטני'!G2819,גיליון3!$T$14:$T$28,0),MATCH('דיווח פרטני'!C2819,גיליון3!$U$13:$X$13,0)))</f>
        <v xml:space="preserve"> </v>
      </c>
      <c r="I2819" s="15"/>
      <c r="J2819" s="15"/>
    </row>
    <row r="2820" spans="1:10" ht="18" customHeight="1" thickBot="1" x14ac:dyDescent="0.35">
      <c r="A2820" s="15"/>
      <c r="B2820" s="15"/>
      <c r="C2820" s="15"/>
      <c r="D2820" s="15"/>
      <c r="E2820" s="727"/>
      <c r="F2820" s="15"/>
      <c r="G2820" s="15"/>
      <c r="H2820" s="59" t="str">
        <f t="array" ref="H2820">IF(ISERROR(INDEX(גיליון3!$U$14:$X$28,MATCH('דיווח פרטני'!G2820,גיליון3!$T$14:$T$28,0),MATCH('דיווח פרטני'!C2820,גיליון3!$U$13:$X$13,0)))," ",INDEX(גיליון3!$U$14:$X$28,MATCH('דיווח פרטני'!G2820,גיליון3!$T$14:$T$28,0),MATCH('דיווח פרטני'!C2820,גיליון3!$U$13:$X$13,0)))</f>
        <v xml:space="preserve"> </v>
      </c>
      <c r="I2820" s="15"/>
      <c r="J2820" s="15"/>
    </row>
    <row r="2821" spans="1:10" ht="18" customHeight="1" thickBot="1" x14ac:dyDescent="0.35">
      <c r="A2821" s="15"/>
      <c r="B2821" s="15"/>
      <c r="C2821" s="15"/>
      <c r="D2821" s="15"/>
      <c r="E2821" s="727"/>
      <c r="F2821" s="15"/>
      <c r="G2821" s="15"/>
      <c r="H2821" s="59" t="str">
        <f t="array" ref="H2821">IF(ISERROR(INDEX(גיליון3!$U$14:$X$28,MATCH('דיווח פרטני'!G2821,גיליון3!$T$14:$T$28,0),MATCH('דיווח פרטני'!C2821,גיליון3!$U$13:$X$13,0)))," ",INDEX(גיליון3!$U$14:$X$28,MATCH('דיווח פרטני'!G2821,גיליון3!$T$14:$T$28,0),MATCH('דיווח פרטני'!C2821,גיליון3!$U$13:$X$13,0)))</f>
        <v xml:space="preserve"> </v>
      </c>
      <c r="I2821" s="15"/>
      <c r="J2821" s="15"/>
    </row>
    <row r="2822" spans="1:10" ht="18" customHeight="1" thickBot="1" x14ac:dyDescent="0.35">
      <c r="A2822" s="15"/>
      <c r="B2822" s="15"/>
      <c r="C2822" s="15"/>
      <c r="D2822" s="15"/>
      <c r="E2822" s="727"/>
      <c r="F2822" s="15"/>
      <c r="G2822" s="15"/>
      <c r="H2822" s="59" t="str">
        <f t="array" ref="H2822">IF(ISERROR(INDEX(גיליון3!$U$14:$X$28,MATCH('דיווח פרטני'!G2822,גיליון3!$T$14:$T$28,0),MATCH('דיווח פרטני'!C2822,גיליון3!$U$13:$X$13,0)))," ",INDEX(גיליון3!$U$14:$X$28,MATCH('דיווח פרטני'!G2822,גיליון3!$T$14:$T$28,0),MATCH('דיווח פרטני'!C2822,גיליון3!$U$13:$X$13,0)))</f>
        <v xml:space="preserve"> </v>
      </c>
      <c r="I2822" s="15"/>
      <c r="J2822" s="15"/>
    </row>
    <row r="2823" spans="1:10" ht="18" customHeight="1" thickBot="1" x14ac:dyDescent="0.35">
      <c r="A2823" s="15"/>
      <c r="B2823" s="15"/>
      <c r="C2823" s="15"/>
      <c r="D2823" s="15"/>
      <c r="E2823" s="727"/>
      <c r="F2823" s="15"/>
      <c r="G2823" s="15"/>
      <c r="H2823" s="59" t="str">
        <f t="array" ref="H2823">IF(ISERROR(INDEX(גיליון3!$U$14:$X$28,MATCH('דיווח פרטני'!G2823,גיליון3!$T$14:$T$28,0),MATCH('דיווח פרטני'!C2823,גיליון3!$U$13:$X$13,0)))," ",INDEX(גיליון3!$U$14:$X$28,MATCH('דיווח פרטני'!G2823,גיליון3!$T$14:$T$28,0),MATCH('דיווח פרטני'!C2823,גיליון3!$U$13:$X$13,0)))</f>
        <v xml:space="preserve"> </v>
      </c>
      <c r="I2823" s="15"/>
      <c r="J2823" s="15"/>
    </row>
    <row r="2824" spans="1:10" ht="18" customHeight="1" thickBot="1" x14ac:dyDescent="0.35">
      <c r="A2824" s="15"/>
      <c r="B2824" s="15"/>
      <c r="C2824" s="15"/>
      <c r="D2824" s="15"/>
      <c r="E2824" s="727"/>
      <c r="F2824" s="15"/>
      <c r="G2824" s="15"/>
      <c r="H2824" s="59" t="str">
        <f t="array" ref="H2824">IF(ISERROR(INDEX(גיליון3!$U$14:$X$28,MATCH('דיווח פרטני'!G2824,גיליון3!$T$14:$T$28,0),MATCH('דיווח פרטני'!C2824,גיליון3!$U$13:$X$13,0)))," ",INDEX(גיליון3!$U$14:$X$28,MATCH('דיווח פרטני'!G2824,גיליון3!$T$14:$T$28,0),MATCH('דיווח פרטני'!C2824,גיליון3!$U$13:$X$13,0)))</f>
        <v xml:space="preserve"> </v>
      </c>
      <c r="I2824" s="15"/>
      <c r="J2824" s="15"/>
    </row>
    <row r="2825" spans="1:10" ht="18" customHeight="1" thickBot="1" x14ac:dyDescent="0.35">
      <c r="A2825" s="15"/>
      <c r="B2825" s="15"/>
      <c r="C2825" s="15"/>
      <c r="D2825" s="15"/>
      <c r="E2825" s="727"/>
      <c r="F2825" s="15"/>
      <c r="G2825" s="15"/>
      <c r="H2825" s="59" t="str">
        <f t="array" ref="H2825">IF(ISERROR(INDEX(גיליון3!$U$14:$X$28,MATCH('דיווח פרטני'!G2825,גיליון3!$T$14:$T$28,0),MATCH('דיווח פרטני'!C2825,גיליון3!$U$13:$X$13,0)))," ",INDEX(גיליון3!$U$14:$X$28,MATCH('דיווח פרטני'!G2825,גיליון3!$T$14:$T$28,0),MATCH('דיווח פרטני'!C2825,גיליון3!$U$13:$X$13,0)))</f>
        <v xml:space="preserve"> </v>
      </c>
      <c r="I2825" s="15"/>
      <c r="J2825" s="15"/>
    </row>
    <row r="2826" spans="1:10" ht="18" customHeight="1" thickBot="1" x14ac:dyDescent="0.35">
      <c r="A2826" s="15"/>
      <c r="B2826" s="15"/>
      <c r="C2826" s="15"/>
      <c r="D2826" s="15"/>
      <c r="E2826" s="727"/>
      <c r="F2826" s="15"/>
      <c r="G2826" s="15"/>
      <c r="H2826" s="59" t="str">
        <f t="array" ref="H2826">IF(ISERROR(INDEX(גיליון3!$U$14:$X$28,MATCH('דיווח פרטני'!G2826,גיליון3!$T$14:$T$28,0),MATCH('דיווח פרטני'!C2826,גיליון3!$U$13:$X$13,0)))," ",INDEX(גיליון3!$U$14:$X$28,MATCH('דיווח פרטני'!G2826,גיליון3!$T$14:$T$28,0),MATCH('דיווח פרטני'!C2826,גיליון3!$U$13:$X$13,0)))</f>
        <v xml:space="preserve"> </v>
      </c>
      <c r="I2826" s="15"/>
      <c r="J2826" s="15"/>
    </row>
    <row r="2827" spans="1:10" ht="18" customHeight="1" thickBot="1" x14ac:dyDescent="0.35">
      <c r="A2827" s="15"/>
      <c r="B2827" s="15"/>
      <c r="C2827" s="15"/>
      <c r="D2827" s="15"/>
      <c r="E2827" s="727"/>
      <c r="F2827" s="15"/>
      <c r="G2827" s="15"/>
      <c r="H2827" s="59" t="str">
        <f t="array" ref="H2827">IF(ISERROR(INDEX(גיליון3!$U$14:$X$28,MATCH('דיווח פרטני'!G2827,גיליון3!$T$14:$T$28,0),MATCH('דיווח פרטני'!C2827,גיליון3!$U$13:$X$13,0)))," ",INDEX(גיליון3!$U$14:$X$28,MATCH('דיווח פרטני'!G2827,גיליון3!$T$14:$T$28,0),MATCH('דיווח פרטני'!C2827,גיליון3!$U$13:$X$13,0)))</f>
        <v xml:space="preserve"> </v>
      </c>
      <c r="I2827" s="15"/>
      <c r="J2827" s="15"/>
    </row>
    <row r="2828" spans="1:10" ht="18" customHeight="1" thickBot="1" x14ac:dyDescent="0.35">
      <c r="A2828" s="15"/>
      <c r="B2828" s="15"/>
      <c r="C2828" s="15"/>
      <c r="D2828" s="15"/>
      <c r="E2828" s="727"/>
      <c r="F2828" s="15"/>
      <c r="G2828" s="15"/>
      <c r="H2828" s="59" t="str">
        <f t="array" ref="H2828">IF(ISERROR(INDEX(גיליון3!$U$14:$X$28,MATCH('דיווח פרטני'!G2828,גיליון3!$T$14:$T$28,0),MATCH('דיווח פרטני'!C2828,גיליון3!$U$13:$X$13,0)))," ",INDEX(גיליון3!$U$14:$X$28,MATCH('דיווח פרטני'!G2828,גיליון3!$T$14:$T$28,0),MATCH('דיווח פרטני'!C2828,גיליון3!$U$13:$X$13,0)))</f>
        <v xml:space="preserve"> </v>
      </c>
      <c r="I2828" s="15"/>
      <c r="J2828" s="15"/>
    </row>
    <row r="2829" spans="1:10" ht="18" customHeight="1" thickBot="1" x14ac:dyDescent="0.35">
      <c r="A2829" s="15"/>
      <c r="B2829" s="15"/>
      <c r="C2829" s="15"/>
      <c r="D2829" s="15"/>
      <c r="E2829" s="727"/>
      <c r="F2829" s="15"/>
      <c r="G2829" s="15"/>
      <c r="H2829" s="59" t="str">
        <f t="array" ref="H2829">IF(ISERROR(INDEX(גיליון3!$U$14:$X$28,MATCH('דיווח פרטני'!G2829,גיליון3!$T$14:$T$28,0),MATCH('דיווח פרטני'!C2829,גיליון3!$U$13:$X$13,0)))," ",INDEX(גיליון3!$U$14:$X$28,MATCH('דיווח פרטני'!G2829,גיליון3!$T$14:$T$28,0),MATCH('דיווח פרטני'!C2829,גיליון3!$U$13:$X$13,0)))</f>
        <v xml:space="preserve"> </v>
      </c>
      <c r="I2829" s="15"/>
      <c r="J2829" s="15"/>
    </row>
    <row r="2830" spans="1:10" ht="18" customHeight="1" thickBot="1" x14ac:dyDescent="0.35">
      <c r="A2830" s="15"/>
      <c r="B2830" s="15"/>
      <c r="C2830" s="15"/>
      <c r="D2830" s="15"/>
      <c r="E2830" s="727"/>
      <c r="F2830" s="15"/>
      <c r="G2830" s="15"/>
      <c r="H2830" s="59" t="str">
        <f t="array" ref="H2830">IF(ISERROR(INDEX(גיליון3!$U$14:$X$28,MATCH('דיווח פרטני'!G2830,גיליון3!$T$14:$T$28,0),MATCH('דיווח פרטני'!C2830,גיליון3!$U$13:$X$13,0)))," ",INDEX(גיליון3!$U$14:$X$28,MATCH('דיווח פרטני'!G2830,גיליון3!$T$14:$T$28,0),MATCH('דיווח פרטני'!C2830,גיליון3!$U$13:$X$13,0)))</f>
        <v xml:space="preserve"> </v>
      </c>
      <c r="I2830" s="15"/>
      <c r="J2830" s="15"/>
    </row>
    <row r="2831" spans="1:10" ht="18" customHeight="1" thickBot="1" x14ac:dyDescent="0.35">
      <c r="A2831" s="15"/>
      <c r="B2831" s="15"/>
      <c r="C2831" s="15"/>
      <c r="D2831" s="15"/>
      <c r="E2831" s="727"/>
      <c r="F2831" s="15"/>
      <c r="G2831" s="15"/>
      <c r="H2831" s="59" t="str">
        <f t="array" ref="H2831">IF(ISERROR(INDEX(גיליון3!$U$14:$X$28,MATCH('דיווח פרטני'!G2831,גיליון3!$T$14:$T$28,0),MATCH('דיווח פרטני'!C2831,גיליון3!$U$13:$X$13,0)))," ",INDEX(גיליון3!$U$14:$X$28,MATCH('דיווח פרטני'!G2831,גיליון3!$T$14:$T$28,0),MATCH('דיווח פרטני'!C2831,גיליון3!$U$13:$X$13,0)))</f>
        <v xml:space="preserve"> </v>
      </c>
      <c r="I2831" s="15"/>
      <c r="J2831" s="15"/>
    </row>
    <row r="2832" spans="1:10" ht="18" customHeight="1" thickBot="1" x14ac:dyDescent="0.35">
      <c r="A2832" s="15"/>
      <c r="B2832" s="15"/>
      <c r="C2832" s="15"/>
      <c r="D2832" s="15"/>
      <c r="E2832" s="727"/>
      <c r="F2832" s="15"/>
      <c r="G2832" s="15"/>
      <c r="H2832" s="59" t="str">
        <f t="array" ref="H2832">IF(ISERROR(INDEX(גיליון3!$U$14:$X$28,MATCH('דיווח פרטני'!G2832,גיליון3!$T$14:$T$28,0),MATCH('דיווח פרטני'!C2832,גיליון3!$U$13:$X$13,0)))," ",INDEX(גיליון3!$U$14:$X$28,MATCH('דיווח פרטני'!G2832,גיליון3!$T$14:$T$28,0),MATCH('דיווח פרטני'!C2832,גיליון3!$U$13:$X$13,0)))</f>
        <v xml:space="preserve"> </v>
      </c>
      <c r="I2832" s="15"/>
      <c r="J2832" s="15"/>
    </row>
    <row r="2833" spans="1:10" ht="18" customHeight="1" thickBot="1" x14ac:dyDescent="0.35">
      <c r="A2833" s="15"/>
      <c r="B2833" s="15"/>
      <c r="C2833" s="15"/>
      <c r="D2833" s="15"/>
      <c r="E2833" s="727"/>
      <c r="F2833" s="15"/>
      <c r="G2833" s="15"/>
      <c r="H2833" s="59" t="str">
        <f t="array" ref="H2833">IF(ISERROR(INDEX(גיליון3!$U$14:$X$28,MATCH('דיווח פרטני'!G2833,גיליון3!$T$14:$T$28,0),MATCH('דיווח פרטני'!C2833,גיליון3!$U$13:$X$13,0)))," ",INDEX(גיליון3!$U$14:$X$28,MATCH('דיווח פרטני'!G2833,גיליון3!$T$14:$T$28,0),MATCH('דיווח פרטני'!C2833,גיליון3!$U$13:$X$13,0)))</f>
        <v xml:space="preserve"> </v>
      </c>
      <c r="I2833" s="15"/>
      <c r="J2833" s="15"/>
    </row>
    <row r="2834" spans="1:10" ht="18" customHeight="1" thickBot="1" x14ac:dyDescent="0.35">
      <c r="A2834" s="15"/>
      <c r="B2834" s="15"/>
      <c r="C2834" s="15"/>
      <c r="D2834" s="15"/>
      <c r="E2834" s="727"/>
      <c r="F2834" s="15"/>
      <c r="G2834" s="15"/>
      <c r="H2834" s="59" t="str">
        <f t="array" ref="H2834">IF(ISERROR(INDEX(גיליון3!$U$14:$X$28,MATCH('דיווח פרטני'!G2834,גיליון3!$T$14:$T$28,0),MATCH('דיווח פרטני'!C2834,גיליון3!$U$13:$X$13,0)))," ",INDEX(גיליון3!$U$14:$X$28,MATCH('דיווח פרטני'!G2834,גיליון3!$T$14:$T$28,0),MATCH('דיווח פרטני'!C2834,גיליון3!$U$13:$X$13,0)))</f>
        <v xml:space="preserve"> </v>
      </c>
      <c r="I2834" s="15"/>
      <c r="J2834" s="15"/>
    </row>
    <row r="2835" spans="1:10" ht="18" customHeight="1" thickBot="1" x14ac:dyDescent="0.35">
      <c r="A2835" s="15"/>
      <c r="B2835" s="15"/>
      <c r="C2835" s="15"/>
      <c r="D2835" s="15"/>
      <c r="E2835" s="727"/>
      <c r="F2835" s="15"/>
      <c r="G2835" s="15"/>
      <c r="H2835" s="59" t="str">
        <f t="array" ref="H2835">IF(ISERROR(INDEX(גיליון3!$U$14:$X$28,MATCH('דיווח פרטני'!G2835,גיליון3!$T$14:$T$28,0),MATCH('דיווח פרטני'!C2835,גיליון3!$U$13:$X$13,0)))," ",INDEX(גיליון3!$U$14:$X$28,MATCH('דיווח פרטני'!G2835,גיליון3!$T$14:$T$28,0),MATCH('דיווח פרטני'!C2835,גיליון3!$U$13:$X$13,0)))</f>
        <v xml:space="preserve"> </v>
      </c>
      <c r="I2835" s="15"/>
      <c r="J2835" s="15"/>
    </row>
    <row r="2836" spans="1:10" ht="18" customHeight="1" thickBot="1" x14ac:dyDescent="0.35">
      <c r="A2836" s="15"/>
      <c r="B2836" s="15"/>
      <c r="C2836" s="15"/>
      <c r="D2836" s="15"/>
      <c r="E2836" s="727"/>
      <c r="F2836" s="15"/>
      <c r="G2836" s="15"/>
      <c r="H2836" s="59" t="str">
        <f t="array" ref="H2836">IF(ISERROR(INDEX(גיליון3!$U$14:$X$28,MATCH('דיווח פרטני'!G2836,גיליון3!$T$14:$T$28,0),MATCH('דיווח פרטני'!C2836,גיליון3!$U$13:$X$13,0)))," ",INDEX(גיליון3!$U$14:$X$28,MATCH('דיווח פרטני'!G2836,גיליון3!$T$14:$T$28,0),MATCH('דיווח פרטני'!C2836,גיליון3!$U$13:$X$13,0)))</f>
        <v xml:space="preserve"> </v>
      </c>
      <c r="I2836" s="15"/>
      <c r="J2836" s="15"/>
    </row>
    <row r="2837" spans="1:10" ht="18" customHeight="1" thickBot="1" x14ac:dyDescent="0.35">
      <c r="A2837" s="15"/>
      <c r="B2837" s="15"/>
      <c r="C2837" s="15"/>
      <c r="D2837" s="15"/>
      <c r="E2837" s="727"/>
      <c r="F2837" s="15"/>
      <c r="G2837" s="15"/>
      <c r="H2837" s="59" t="str">
        <f t="array" ref="H2837">IF(ISERROR(INDEX(גיליון3!$U$14:$X$28,MATCH('דיווח פרטני'!G2837,גיליון3!$T$14:$T$28,0),MATCH('דיווח פרטני'!C2837,גיליון3!$U$13:$X$13,0)))," ",INDEX(גיליון3!$U$14:$X$28,MATCH('דיווח פרטני'!G2837,גיליון3!$T$14:$T$28,0),MATCH('דיווח פרטני'!C2837,גיליון3!$U$13:$X$13,0)))</f>
        <v xml:space="preserve"> </v>
      </c>
      <c r="I2837" s="15"/>
      <c r="J2837" s="15"/>
    </row>
    <row r="2838" spans="1:10" ht="18" customHeight="1" thickBot="1" x14ac:dyDescent="0.35">
      <c r="A2838" s="15"/>
      <c r="B2838" s="15"/>
      <c r="C2838" s="15"/>
      <c r="D2838" s="15"/>
      <c r="E2838" s="727"/>
      <c r="F2838" s="15"/>
      <c r="G2838" s="15"/>
      <c r="H2838" s="59" t="str">
        <f t="array" ref="H2838">IF(ISERROR(INDEX(גיליון3!$U$14:$X$28,MATCH('דיווח פרטני'!G2838,גיליון3!$T$14:$T$28,0),MATCH('דיווח פרטני'!C2838,גיליון3!$U$13:$X$13,0)))," ",INDEX(גיליון3!$U$14:$X$28,MATCH('דיווח פרטני'!G2838,גיליון3!$T$14:$T$28,0),MATCH('דיווח פרטני'!C2838,גיליון3!$U$13:$X$13,0)))</f>
        <v xml:space="preserve"> </v>
      </c>
      <c r="I2838" s="15"/>
      <c r="J2838" s="15"/>
    </row>
    <row r="2839" spans="1:10" ht="18" customHeight="1" thickBot="1" x14ac:dyDescent="0.35">
      <c r="A2839" s="15"/>
      <c r="B2839" s="15"/>
      <c r="C2839" s="15"/>
      <c r="D2839" s="15"/>
      <c r="E2839" s="727"/>
      <c r="F2839" s="15"/>
      <c r="G2839" s="15"/>
      <c r="H2839" s="59" t="str">
        <f t="array" ref="H2839">IF(ISERROR(INDEX(גיליון3!$U$14:$X$28,MATCH('דיווח פרטני'!G2839,גיליון3!$T$14:$T$28,0),MATCH('דיווח פרטני'!C2839,גיליון3!$U$13:$X$13,0)))," ",INDEX(גיליון3!$U$14:$X$28,MATCH('דיווח פרטני'!G2839,גיליון3!$T$14:$T$28,0),MATCH('דיווח פרטני'!C2839,גיליון3!$U$13:$X$13,0)))</f>
        <v xml:space="preserve"> </v>
      </c>
      <c r="I2839" s="15"/>
      <c r="J2839" s="15"/>
    </row>
    <row r="2840" spans="1:10" ht="18" customHeight="1" thickBot="1" x14ac:dyDescent="0.35">
      <c r="A2840" s="15"/>
      <c r="B2840" s="15"/>
      <c r="C2840" s="15"/>
      <c r="D2840" s="15"/>
      <c r="E2840" s="727"/>
      <c r="F2840" s="15"/>
      <c r="G2840" s="15"/>
      <c r="H2840" s="59" t="str">
        <f t="array" ref="H2840">IF(ISERROR(INDEX(גיליון3!$U$14:$X$28,MATCH('דיווח פרטני'!G2840,גיליון3!$T$14:$T$28,0),MATCH('דיווח פרטני'!C2840,גיליון3!$U$13:$X$13,0)))," ",INDEX(גיליון3!$U$14:$X$28,MATCH('דיווח פרטני'!G2840,גיליון3!$T$14:$T$28,0),MATCH('דיווח פרטני'!C2840,גיליון3!$U$13:$X$13,0)))</f>
        <v xml:space="preserve"> </v>
      </c>
      <c r="I2840" s="15"/>
      <c r="J2840" s="15"/>
    </row>
    <row r="2841" spans="1:10" ht="18" customHeight="1" thickBot="1" x14ac:dyDescent="0.35">
      <c r="A2841" s="15"/>
      <c r="B2841" s="15"/>
      <c r="C2841" s="15"/>
      <c r="D2841" s="15"/>
      <c r="E2841" s="727"/>
      <c r="F2841" s="15"/>
      <c r="G2841" s="15"/>
      <c r="H2841" s="59" t="str">
        <f t="array" ref="H2841">IF(ISERROR(INDEX(גיליון3!$U$14:$X$28,MATCH('דיווח פרטני'!G2841,גיליון3!$T$14:$T$28,0),MATCH('דיווח פרטני'!C2841,גיליון3!$U$13:$X$13,0)))," ",INDEX(גיליון3!$U$14:$X$28,MATCH('דיווח פרטני'!G2841,גיליון3!$T$14:$T$28,0),MATCH('דיווח פרטני'!C2841,גיליון3!$U$13:$X$13,0)))</f>
        <v xml:space="preserve"> </v>
      </c>
      <c r="I2841" s="15"/>
      <c r="J2841" s="15"/>
    </row>
    <row r="2842" spans="1:10" ht="18" customHeight="1" thickBot="1" x14ac:dyDescent="0.35">
      <c r="A2842" s="15"/>
      <c r="B2842" s="15"/>
      <c r="C2842" s="15"/>
      <c r="D2842" s="15"/>
      <c r="E2842" s="727"/>
      <c r="F2842" s="15"/>
      <c r="G2842" s="15"/>
      <c r="H2842" s="59" t="str">
        <f t="array" ref="H2842">IF(ISERROR(INDEX(גיליון3!$U$14:$X$28,MATCH('דיווח פרטני'!G2842,גיליון3!$T$14:$T$28,0),MATCH('דיווח פרטני'!C2842,גיליון3!$U$13:$X$13,0)))," ",INDEX(גיליון3!$U$14:$X$28,MATCH('דיווח פרטני'!G2842,גיליון3!$T$14:$T$28,0),MATCH('דיווח פרטני'!C2842,גיליון3!$U$13:$X$13,0)))</f>
        <v xml:space="preserve"> </v>
      </c>
      <c r="I2842" s="15"/>
      <c r="J2842" s="15"/>
    </row>
    <row r="2843" spans="1:10" ht="18" customHeight="1" thickBot="1" x14ac:dyDescent="0.35">
      <c r="A2843" s="15"/>
      <c r="B2843" s="15"/>
      <c r="C2843" s="15"/>
      <c r="D2843" s="15"/>
      <c r="E2843" s="727"/>
      <c r="F2843" s="15"/>
      <c r="G2843" s="15"/>
      <c r="H2843" s="59" t="str">
        <f t="array" ref="H2843">IF(ISERROR(INDEX(גיליון3!$U$14:$X$28,MATCH('דיווח פרטני'!G2843,גיליון3!$T$14:$T$28,0),MATCH('דיווח פרטני'!C2843,גיליון3!$U$13:$X$13,0)))," ",INDEX(גיליון3!$U$14:$X$28,MATCH('דיווח פרטני'!G2843,גיליון3!$T$14:$T$28,0),MATCH('דיווח פרטני'!C2843,גיליון3!$U$13:$X$13,0)))</f>
        <v xml:space="preserve"> </v>
      </c>
      <c r="I2843" s="15"/>
      <c r="J2843" s="15"/>
    </row>
    <row r="2844" spans="1:10" ht="18" customHeight="1" thickBot="1" x14ac:dyDescent="0.35">
      <c r="A2844" s="15"/>
      <c r="B2844" s="15"/>
      <c r="C2844" s="15"/>
      <c r="D2844" s="15"/>
      <c r="E2844" s="727"/>
      <c r="F2844" s="15"/>
      <c r="G2844" s="15"/>
      <c r="H2844" s="59" t="str">
        <f t="array" ref="H2844">IF(ISERROR(INDEX(גיליון3!$U$14:$X$28,MATCH('דיווח פרטני'!G2844,גיליון3!$T$14:$T$28,0),MATCH('דיווח פרטני'!C2844,גיליון3!$U$13:$X$13,0)))," ",INDEX(גיליון3!$U$14:$X$28,MATCH('דיווח פרטני'!G2844,גיליון3!$T$14:$T$28,0),MATCH('דיווח פרטני'!C2844,גיליון3!$U$13:$X$13,0)))</f>
        <v xml:space="preserve"> </v>
      </c>
      <c r="I2844" s="15"/>
      <c r="J2844" s="15"/>
    </row>
    <row r="2845" spans="1:10" ht="18" customHeight="1" thickBot="1" x14ac:dyDescent="0.35">
      <c r="A2845" s="15"/>
      <c r="B2845" s="15"/>
      <c r="C2845" s="15"/>
      <c r="D2845" s="15"/>
      <c r="E2845" s="727"/>
      <c r="F2845" s="15"/>
      <c r="G2845" s="15"/>
      <c r="H2845" s="59" t="str">
        <f t="array" ref="H2845">IF(ISERROR(INDEX(גיליון3!$U$14:$X$28,MATCH('דיווח פרטני'!G2845,גיליון3!$T$14:$T$28,0),MATCH('דיווח פרטני'!C2845,גיליון3!$U$13:$X$13,0)))," ",INDEX(גיליון3!$U$14:$X$28,MATCH('דיווח פרטני'!G2845,גיליון3!$T$14:$T$28,0),MATCH('דיווח פרטני'!C2845,גיליון3!$U$13:$X$13,0)))</f>
        <v xml:space="preserve"> </v>
      </c>
      <c r="I2845" s="15"/>
      <c r="J2845" s="15"/>
    </row>
    <row r="2846" spans="1:10" ht="18" customHeight="1" thickBot="1" x14ac:dyDescent="0.35">
      <c r="A2846" s="15"/>
      <c r="B2846" s="15"/>
      <c r="C2846" s="15"/>
      <c r="D2846" s="15"/>
      <c r="E2846" s="727"/>
      <c r="F2846" s="15"/>
      <c r="G2846" s="15"/>
      <c r="H2846" s="59" t="str">
        <f t="array" ref="H2846">IF(ISERROR(INDEX(גיליון3!$U$14:$X$28,MATCH('דיווח פרטני'!G2846,גיליון3!$T$14:$T$28,0),MATCH('דיווח פרטני'!C2846,גיליון3!$U$13:$X$13,0)))," ",INDEX(גיליון3!$U$14:$X$28,MATCH('דיווח פרטני'!G2846,גיליון3!$T$14:$T$28,0),MATCH('דיווח פרטני'!C2846,גיליון3!$U$13:$X$13,0)))</f>
        <v xml:space="preserve"> </v>
      </c>
      <c r="I2846" s="15"/>
      <c r="J2846" s="15"/>
    </row>
    <row r="2847" spans="1:10" ht="18" customHeight="1" thickBot="1" x14ac:dyDescent="0.35">
      <c r="A2847" s="15"/>
      <c r="B2847" s="15"/>
      <c r="C2847" s="15"/>
      <c r="D2847" s="15"/>
      <c r="E2847" s="727"/>
      <c r="F2847" s="15"/>
      <c r="G2847" s="15"/>
      <c r="H2847" s="59" t="str">
        <f t="array" ref="H2847">IF(ISERROR(INDEX(גיליון3!$U$14:$X$28,MATCH('דיווח פרטני'!G2847,גיליון3!$T$14:$T$28,0),MATCH('דיווח פרטני'!C2847,גיליון3!$U$13:$X$13,0)))," ",INDEX(גיליון3!$U$14:$X$28,MATCH('דיווח פרטני'!G2847,גיליון3!$T$14:$T$28,0),MATCH('דיווח פרטני'!C2847,גיליון3!$U$13:$X$13,0)))</f>
        <v xml:space="preserve"> </v>
      </c>
      <c r="I2847" s="15"/>
      <c r="J2847" s="15"/>
    </row>
    <row r="2848" spans="1:10" ht="18" customHeight="1" thickBot="1" x14ac:dyDescent="0.35">
      <c r="A2848" s="15"/>
      <c r="B2848" s="15"/>
      <c r="C2848" s="15"/>
      <c r="D2848" s="15"/>
      <c r="E2848" s="727"/>
      <c r="F2848" s="15"/>
      <c r="G2848" s="15"/>
      <c r="H2848" s="59" t="str">
        <f t="array" ref="H2848">IF(ISERROR(INDEX(גיליון3!$U$14:$X$28,MATCH('דיווח פרטני'!G2848,גיליון3!$T$14:$T$28,0),MATCH('דיווח פרטני'!C2848,גיליון3!$U$13:$X$13,0)))," ",INDEX(גיליון3!$U$14:$X$28,MATCH('דיווח פרטני'!G2848,גיליון3!$T$14:$T$28,0),MATCH('דיווח פרטני'!C2848,גיליון3!$U$13:$X$13,0)))</f>
        <v xml:space="preserve"> </v>
      </c>
      <c r="I2848" s="15"/>
      <c r="J2848" s="15"/>
    </row>
    <row r="2849" spans="1:10" ht="18" customHeight="1" thickBot="1" x14ac:dyDescent="0.35">
      <c r="A2849" s="15"/>
      <c r="B2849" s="15"/>
      <c r="C2849" s="15"/>
      <c r="D2849" s="15"/>
      <c r="E2849" s="727"/>
      <c r="F2849" s="15"/>
      <c r="G2849" s="15"/>
      <c r="H2849" s="59" t="str">
        <f t="array" ref="H2849">IF(ISERROR(INDEX(גיליון3!$U$14:$X$28,MATCH('דיווח פרטני'!G2849,גיליון3!$T$14:$T$28,0),MATCH('דיווח פרטני'!C2849,גיליון3!$U$13:$X$13,0)))," ",INDEX(גיליון3!$U$14:$X$28,MATCH('דיווח פרטני'!G2849,גיליון3!$T$14:$T$28,0),MATCH('דיווח פרטני'!C2849,גיליון3!$U$13:$X$13,0)))</f>
        <v xml:space="preserve"> </v>
      </c>
      <c r="I2849" s="15"/>
      <c r="J2849" s="15"/>
    </row>
    <row r="2850" spans="1:10" ht="18" customHeight="1" thickBot="1" x14ac:dyDescent="0.35">
      <c r="A2850" s="15"/>
      <c r="B2850" s="15"/>
      <c r="C2850" s="15"/>
      <c r="D2850" s="15"/>
      <c r="E2850" s="727"/>
      <c r="F2850" s="15"/>
      <c r="G2850" s="15"/>
      <c r="H2850" s="59" t="str">
        <f t="array" ref="H2850">IF(ISERROR(INDEX(גיליון3!$U$14:$X$28,MATCH('דיווח פרטני'!G2850,גיליון3!$T$14:$T$28,0),MATCH('דיווח פרטני'!C2850,גיליון3!$U$13:$X$13,0)))," ",INDEX(גיליון3!$U$14:$X$28,MATCH('דיווח פרטני'!G2850,גיליון3!$T$14:$T$28,0),MATCH('דיווח פרטני'!C2850,גיליון3!$U$13:$X$13,0)))</f>
        <v xml:space="preserve"> </v>
      </c>
      <c r="I2850" s="15"/>
      <c r="J2850" s="15"/>
    </row>
    <row r="2851" spans="1:10" ht="18" customHeight="1" thickBot="1" x14ac:dyDescent="0.35">
      <c r="A2851" s="15"/>
      <c r="B2851" s="15"/>
      <c r="C2851" s="15"/>
      <c r="D2851" s="15"/>
      <c r="E2851" s="727"/>
      <c r="F2851" s="15"/>
      <c r="G2851" s="15"/>
      <c r="H2851" s="59" t="str">
        <f t="array" ref="H2851">IF(ISERROR(INDEX(גיליון3!$U$14:$X$28,MATCH('דיווח פרטני'!G2851,גיליון3!$T$14:$T$28,0),MATCH('דיווח פרטני'!C2851,גיליון3!$U$13:$X$13,0)))," ",INDEX(גיליון3!$U$14:$X$28,MATCH('דיווח פרטני'!G2851,גיליון3!$T$14:$T$28,0),MATCH('דיווח פרטני'!C2851,גיליון3!$U$13:$X$13,0)))</f>
        <v xml:space="preserve"> </v>
      </c>
      <c r="I2851" s="15"/>
      <c r="J2851" s="15"/>
    </row>
    <row r="2852" spans="1:10" ht="18" customHeight="1" thickBot="1" x14ac:dyDescent="0.35">
      <c r="A2852" s="15"/>
      <c r="B2852" s="15"/>
      <c r="C2852" s="15"/>
      <c r="D2852" s="15"/>
      <c r="E2852" s="727"/>
      <c r="F2852" s="15"/>
      <c r="G2852" s="15"/>
      <c r="H2852" s="59" t="str">
        <f t="array" ref="H2852">IF(ISERROR(INDEX(גיליון3!$U$14:$X$28,MATCH('דיווח פרטני'!G2852,גיליון3!$T$14:$T$28,0),MATCH('דיווח פרטני'!C2852,גיליון3!$U$13:$X$13,0)))," ",INDEX(גיליון3!$U$14:$X$28,MATCH('דיווח פרטני'!G2852,גיליון3!$T$14:$T$28,0),MATCH('דיווח פרטני'!C2852,גיליון3!$U$13:$X$13,0)))</f>
        <v xml:space="preserve"> </v>
      </c>
      <c r="I2852" s="15"/>
      <c r="J2852" s="15"/>
    </row>
    <row r="2853" spans="1:10" ht="18" customHeight="1" thickBot="1" x14ac:dyDescent="0.35">
      <c r="A2853" s="15"/>
      <c r="B2853" s="15"/>
      <c r="C2853" s="15"/>
      <c r="D2853" s="15"/>
      <c r="E2853" s="727"/>
      <c r="F2853" s="15"/>
      <c r="G2853" s="15"/>
      <c r="H2853" s="59" t="str">
        <f t="array" ref="H2853">IF(ISERROR(INDEX(גיליון3!$U$14:$X$28,MATCH('דיווח פרטני'!G2853,גיליון3!$T$14:$T$28,0),MATCH('דיווח פרטני'!C2853,גיליון3!$U$13:$X$13,0)))," ",INDEX(גיליון3!$U$14:$X$28,MATCH('דיווח פרטני'!G2853,גיליון3!$T$14:$T$28,0),MATCH('דיווח פרטני'!C2853,גיליון3!$U$13:$X$13,0)))</f>
        <v xml:space="preserve"> </v>
      </c>
      <c r="I2853" s="15"/>
      <c r="J2853" s="15"/>
    </row>
    <row r="2854" spans="1:10" ht="18" customHeight="1" thickBot="1" x14ac:dyDescent="0.35">
      <c r="A2854" s="15"/>
      <c r="B2854" s="15"/>
      <c r="C2854" s="15"/>
      <c r="D2854" s="15"/>
      <c r="E2854" s="727"/>
      <c r="F2854" s="15"/>
      <c r="G2854" s="15"/>
      <c r="H2854" s="59" t="str">
        <f t="array" ref="H2854">IF(ISERROR(INDEX(גיליון3!$U$14:$X$28,MATCH('דיווח פרטני'!G2854,גיליון3!$T$14:$T$28,0),MATCH('דיווח פרטני'!C2854,גיליון3!$U$13:$X$13,0)))," ",INDEX(גיליון3!$U$14:$X$28,MATCH('דיווח פרטני'!G2854,גיליון3!$T$14:$T$28,0),MATCH('דיווח פרטני'!C2854,גיליון3!$U$13:$X$13,0)))</f>
        <v xml:space="preserve"> </v>
      </c>
      <c r="I2854" s="15"/>
      <c r="J2854" s="15"/>
    </row>
    <row r="2855" spans="1:10" ht="18" customHeight="1" thickBot="1" x14ac:dyDescent="0.35">
      <c r="A2855" s="15"/>
      <c r="B2855" s="15"/>
      <c r="C2855" s="15"/>
      <c r="D2855" s="15"/>
      <c r="E2855" s="727"/>
      <c r="F2855" s="15"/>
      <c r="G2855" s="15"/>
      <c r="H2855" s="59" t="str">
        <f t="array" ref="H2855">IF(ISERROR(INDEX(גיליון3!$U$14:$X$28,MATCH('דיווח פרטני'!G2855,גיליון3!$T$14:$T$28,0),MATCH('דיווח פרטני'!C2855,גיליון3!$U$13:$X$13,0)))," ",INDEX(גיליון3!$U$14:$X$28,MATCH('דיווח פרטני'!G2855,גיליון3!$T$14:$T$28,0),MATCH('דיווח פרטני'!C2855,גיליון3!$U$13:$X$13,0)))</f>
        <v xml:space="preserve"> </v>
      </c>
      <c r="I2855" s="15"/>
      <c r="J2855" s="15"/>
    </row>
    <row r="2856" spans="1:10" ht="18" customHeight="1" thickBot="1" x14ac:dyDescent="0.35">
      <c r="A2856" s="15"/>
      <c r="B2856" s="15"/>
      <c r="C2856" s="15"/>
      <c r="D2856" s="15"/>
      <c r="E2856" s="727"/>
      <c r="F2856" s="15"/>
      <c r="G2856" s="15"/>
      <c r="H2856" s="59" t="str">
        <f t="array" ref="H2856">IF(ISERROR(INDEX(גיליון3!$U$14:$X$28,MATCH('דיווח פרטני'!G2856,גיליון3!$T$14:$T$28,0),MATCH('דיווח פרטני'!C2856,גיליון3!$U$13:$X$13,0)))," ",INDEX(גיליון3!$U$14:$X$28,MATCH('דיווח פרטני'!G2856,גיליון3!$T$14:$T$28,0),MATCH('דיווח פרטני'!C2856,גיליון3!$U$13:$X$13,0)))</f>
        <v xml:space="preserve"> </v>
      </c>
      <c r="I2856" s="15"/>
      <c r="J2856" s="15"/>
    </row>
    <row r="2857" spans="1:10" ht="18" customHeight="1" thickBot="1" x14ac:dyDescent="0.35">
      <c r="A2857" s="15"/>
      <c r="B2857" s="15"/>
      <c r="C2857" s="15"/>
      <c r="D2857" s="15"/>
      <c r="E2857" s="727"/>
      <c r="F2857" s="15"/>
      <c r="G2857" s="15"/>
      <c r="H2857" s="59" t="str">
        <f t="array" ref="H2857">IF(ISERROR(INDEX(גיליון3!$U$14:$X$28,MATCH('דיווח פרטני'!G2857,גיליון3!$T$14:$T$28,0),MATCH('דיווח פרטני'!C2857,גיליון3!$U$13:$X$13,0)))," ",INDEX(גיליון3!$U$14:$X$28,MATCH('דיווח פרטני'!G2857,גיליון3!$T$14:$T$28,0),MATCH('דיווח פרטני'!C2857,גיליון3!$U$13:$X$13,0)))</f>
        <v xml:space="preserve"> </v>
      </c>
      <c r="I2857" s="15"/>
      <c r="J2857" s="15"/>
    </row>
    <row r="2858" spans="1:10" ht="18" customHeight="1" thickBot="1" x14ac:dyDescent="0.35">
      <c r="A2858" s="15"/>
      <c r="B2858" s="15"/>
      <c r="C2858" s="15"/>
      <c r="D2858" s="15"/>
      <c r="E2858" s="727"/>
      <c r="F2858" s="15"/>
      <c r="G2858" s="15"/>
      <c r="H2858" s="59" t="str">
        <f t="array" ref="H2858">IF(ISERROR(INDEX(גיליון3!$U$14:$X$28,MATCH('דיווח פרטני'!G2858,גיליון3!$T$14:$T$28,0),MATCH('דיווח פרטני'!C2858,גיליון3!$U$13:$X$13,0)))," ",INDEX(גיליון3!$U$14:$X$28,MATCH('דיווח פרטני'!G2858,גיליון3!$T$14:$T$28,0),MATCH('דיווח פרטני'!C2858,גיליון3!$U$13:$X$13,0)))</f>
        <v xml:space="preserve"> </v>
      </c>
      <c r="I2858" s="15"/>
      <c r="J2858" s="15"/>
    </row>
    <row r="2859" spans="1:10" ht="18" customHeight="1" thickBot="1" x14ac:dyDescent="0.35">
      <c r="A2859" s="15"/>
      <c r="B2859" s="15"/>
      <c r="C2859" s="15"/>
      <c r="D2859" s="15"/>
      <c r="E2859" s="727"/>
      <c r="F2859" s="15"/>
      <c r="G2859" s="15"/>
      <c r="H2859" s="59" t="str">
        <f t="array" ref="H2859">IF(ISERROR(INDEX(גיליון3!$U$14:$X$28,MATCH('דיווח פרטני'!G2859,גיליון3!$T$14:$T$28,0),MATCH('דיווח פרטני'!C2859,גיליון3!$U$13:$X$13,0)))," ",INDEX(גיליון3!$U$14:$X$28,MATCH('דיווח פרטני'!G2859,גיליון3!$T$14:$T$28,0),MATCH('דיווח פרטני'!C2859,גיליון3!$U$13:$X$13,0)))</f>
        <v xml:space="preserve"> </v>
      </c>
      <c r="I2859" s="15"/>
      <c r="J2859" s="15"/>
    </row>
    <row r="2860" spans="1:10" ht="18" customHeight="1" thickBot="1" x14ac:dyDescent="0.35">
      <c r="A2860" s="15"/>
      <c r="B2860" s="15"/>
      <c r="C2860" s="15"/>
      <c r="D2860" s="15"/>
      <c r="E2860" s="727"/>
      <c r="F2860" s="15"/>
      <c r="G2860" s="15"/>
      <c r="H2860" s="59" t="str">
        <f t="array" ref="H2860">IF(ISERROR(INDEX(גיליון3!$U$14:$X$28,MATCH('דיווח פרטני'!G2860,גיליון3!$T$14:$T$28,0),MATCH('דיווח פרטני'!C2860,גיליון3!$U$13:$X$13,0)))," ",INDEX(גיליון3!$U$14:$X$28,MATCH('דיווח פרטני'!G2860,גיליון3!$T$14:$T$28,0),MATCH('דיווח פרטני'!C2860,גיליון3!$U$13:$X$13,0)))</f>
        <v xml:space="preserve"> </v>
      </c>
      <c r="I2860" s="15"/>
      <c r="J2860" s="15"/>
    </row>
    <row r="2861" spans="1:10" ht="18" customHeight="1" thickBot="1" x14ac:dyDescent="0.35">
      <c r="A2861" s="15"/>
      <c r="B2861" s="15"/>
      <c r="C2861" s="15"/>
      <c r="D2861" s="15"/>
      <c r="E2861" s="727"/>
      <c r="F2861" s="15"/>
      <c r="G2861" s="15"/>
      <c r="H2861" s="59" t="str">
        <f t="array" ref="H2861">IF(ISERROR(INDEX(גיליון3!$U$14:$X$28,MATCH('דיווח פרטני'!G2861,גיליון3!$T$14:$T$28,0),MATCH('דיווח פרטני'!C2861,גיליון3!$U$13:$X$13,0)))," ",INDEX(גיליון3!$U$14:$X$28,MATCH('דיווח פרטני'!G2861,גיליון3!$T$14:$T$28,0),MATCH('דיווח פרטני'!C2861,גיליון3!$U$13:$X$13,0)))</f>
        <v xml:space="preserve"> </v>
      </c>
      <c r="I2861" s="15"/>
      <c r="J2861" s="15"/>
    </row>
    <row r="2862" spans="1:10" ht="18" customHeight="1" thickBot="1" x14ac:dyDescent="0.35">
      <c r="A2862" s="15"/>
      <c r="B2862" s="15"/>
      <c r="C2862" s="15"/>
      <c r="D2862" s="15"/>
      <c r="E2862" s="727"/>
      <c r="F2862" s="15"/>
      <c r="G2862" s="15"/>
      <c r="H2862" s="59" t="str">
        <f t="array" ref="H2862">IF(ISERROR(INDEX(גיליון3!$U$14:$X$28,MATCH('דיווח פרטני'!G2862,גיליון3!$T$14:$T$28,0),MATCH('דיווח פרטני'!C2862,גיליון3!$U$13:$X$13,0)))," ",INDEX(גיליון3!$U$14:$X$28,MATCH('דיווח פרטני'!G2862,גיליון3!$T$14:$T$28,0),MATCH('דיווח פרטני'!C2862,גיליון3!$U$13:$X$13,0)))</f>
        <v xml:space="preserve"> </v>
      </c>
      <c r="I2862" s="15"/>
      <c r="J2862" s="15"/>
    </row>
    <row r="2863" spans="1:10" ht="18" customHeight="1" thickBot="1" x14ac:dyDescent="0.35">
      <c r="A2863" s="15"/>
      <c r="B2863" s="15"/>
      <c r="C2863" s="15"/>
      <c r="D2863" s="15"/>
      <c r="E2863" s="727"/>
      <c r="F2863" s="15"/>
      <c r="G2863" s="15"/>
      <c r="H2863" s="59" t="str">
        <f t="array" ref="H2863">IF(ISERROR(INDEX(גיליון3!$U$14:$X$28,MATCH('דיווח פרטני'!G2863,גיליון3!$T$14:$T$28,0),MATCH('דיווח פרטני'!C2863,גיליון3!$U$13:$X$13,0)))," ",INDEX(גיליון3!$U$14:$X$28,MATCH('דיווח פרטני'!G2863,גיליון3!$T$14:$T$28,0),MATCH('דיווח פרטני'!C2863,גיליון3!$U$13:$X$13,0)))</f>
        <v xml:space="preserve"> </v>
      </c>
      <c r="I2863" s="15"/>
      <c r="J2863" s="15"/>
    </row>
    <row r="2864" spans="1:10" ht="18" customHeight="1" thickBot="1" x14ac:dyDescent="0.35">
      <c r="A2864" s="15"/>
      <c r="B2864" s="15"/>
      <c r="C2864" s="15"/>
      <c r="D2864" s="15"/>
      <c r="E2864" s="727"/>
      <c r="F2864" s="15"/>
      <c r="G2864" s="15"/>
      <c r="H2864" s="59" t="str">
        <f t="array" ref="H2864">IF(ISERROR(INDEX(גיליון3!$U$14:$X$28,MATCH('דיווח פרטני'!G2864,גיליון3!$T$14:$T$28,0),MATCH('דיווח פרטני'!C2864,גיליון3!$U$13:$X$13,0)))," ",INDEX(גיליון3!$U$14:$X$28,MATCH('דיווח פרטני'!G2864,גיליון3!$T$14:$T$28,0),MATCH('דיווח פרטני'!C2864,גיליון3!$U$13:$X$13,0)))</f>
        <v xml:space="preserve"> </v>
      </c>
      <c r="I2864" s="15"/>
      <c r="J2864" s="15"/>
    </row>
    <row r="2865" spans="1:10" ht="18" customHeight="1" thickBot="1" x14ac:dyDescent="0.35">
      <c r="A2865" s="15"/>
      <c r="B2865" s="15"/>
      <c r="C2865" s="15"/>
      <c r="D2865" s="15"/>
      <c r="E2865" s="727"/>
      <c r="F2865" s="15"/>
      <c r="G2865" s="15"/>
      <c r="H2865" s="59" t="str">
        <f t="array" ref="H2865">IF(ISERROR(INDEX(גיליון3!$U$14:$X$28,MATCH('דיווח פרטני'!G2865,גיליון3!$T$14:$T$28,0),MATCH('דיווח פרטני'!C2865,גיליון3!$U$13:$X$13,0)))," ",INDEX(גיליון3!$U$14:$X$28,MATCH('דיווח פרטני'!G2865,גיליון3!$T$14:$T$28,0),MATCH('דיווח פרטני'!C2865,גיליון3!$U$13:$X$13,0)))</f>
        <v xml:space="preserve"> </v>
      </c>
      <c r="I2865" s="15"/>
      <c r="J2865" s="15"/>
    </row>
    <row r="2866" spans="1:10" ht="18" customHeight="1" thickBot="1" x14ac:dyDescent="0.35">
      <c r="A2866" s="15"/>
      <c r="B2866" s="15"/>
      <c r="C2866" s="15"/>
      <c r="D2866" s="15"/>
      <c r="E2866" s="727"/>
      <c r="F2866" s="15"/>
      <c r="G2866" s="15"/>
      <c r="H2866" s="59" t="str">
        <f t="array" ref="H2866">IF(ISERROR(INDEX(גיליון3!$U$14:$X$28,MATCH('דיווח פרטני'!G2866,גיליון3!$T$14:$T$28,0),MATCH('דיווח פרטני'!C2866,גיליון3!$U$13:$X$13,0)))," ",INDEX(גיליון3!$U$14:$X$28,MATCH('דיווח פרטני'!G2866,גיליון3!$T$14:$T$28,0),MATCH('דיווח פרטני'!C2866,גיליון3!$U$13:$X$13,0)))</f>
        <v xml:space="preserve"> </v>
      </c>
      <c r="I2866" s="15"/>
      <c r="J2866" s="15"/>
    </row>
    <row r="2867" spans="1:10" ht="18" customHeight="1" thickBot="1" x14ac:dyDescent="0.35">
      <c r="A2867" s="15"/>
      <c r="B2867" s="15"/>
      <c r="C2867" s="15"/>
      <c r="D2867" s="15"/>
      <c r="E2867" s="727"/>
      <c r="F2867" s="15"/>
      <c r="G2867" s="15"/>
      <c r="H2867" s="59" t="str">
        <f t="array" ref="H2867">IF(ISERROR(INDEX(גיליון3!$U$14:$X$28,MATCH('דיווח פרטני'!G2867,גיליון3!$T$14:$T$28,0),MATCH('דיווח פרטני'!C2867,גיליון3!$U$13:$X$13,0)))," ",INDEX(גיליון3!$U$14:$X$28,MATCH('דיווח פרטני'!G2867,גיליון3!$T$14:$T$28,0),MATCH('דיווח פרטני'!C2867,גיליון3!$U$13:$X$13,0)))</f>
        <v xml:space="preserve"> </v>
      </c>
      <c r="I2867" s="15"/>
      <c r="J2867" s="15"/>
    </row>
    <row r="2868" spans="1:10" ht="18" customHeight="1" thickBot="1" x14ac:dyDescent="0.35">
      <c r="A2868" s="15"/>
      <c r="B2868" s="15"/>
      <c r="C2868" s="15"/>
      <c r="D2868" s="15"/>
      <c r="E2868" s="727"/>
      <c r="F2868" s="15"/>
      <c r="G2868" s="15"/>
      <c r="H2868" s="59" t="str">
        <f t="array" ref="H2868">IF(ISERROR(INDEX(גיליון3!$U$14:$X$28,MATCH('דיווח פרטני'!G2868,גיליון3!$T$14:$T$28,0),MATCH('דיווח פרטני'!C2868,גיליון3!$U$13:$X$13,0)))," ",INDEX(גיליון3!$U$14:$X$28,MATCH('דיווח פרטני'!G2868,גיליון3!$T$14:$T$28,0),MATCH('דיווח פרטני'!C2868,גיליון3!$U$13:$X$13,0)))</f>
        <v xml:space="preserve"> </v>
      </c>
      <c r="I2868" s="15"/>
      <c r="J2868" s="15"/>
    </row>
    <row r="2869" spans="1:10" ht="18" customHeight="1" thickBot="1" x14ac:dyDescent="0.35">
      <c r="A2869" s="15"/>
      <c r="B2869" s="15"/>
      <c r="C2869" s="15"/>
      <c r="D2869" s="15"/>
      <c r="E2869" s="727"/>
      <c r="F2869" s="15"/>
      <c r="G2869" s="15"/>
      <c r="H2869" s="59" t="str">
        <f t="array" ref="H2869">IF(ISERROR(INDEX(גיליון3!$U$14:$X$28,MATCH('דיווח פרטני'!G2869,גיליון3!$T$14:$T$28,0),MATCH('דיווח פרטני'!C2869,גיליון3!$U$13:$X$13,0)))," ",INDEX(גיליון3!$U$14:$X$28,MATCH('דיווח פרטני'!G2869,גיליון3!$T$14:$T$28,0),MATCH('דיווח פרטני'!C2869,גיליון3!$U$13:$X$13,0)))</f>
        <v xml:space="preserve"> </v>
      </c>
      <c r="I2869" s="15"/>
      <c r="J2869" s="15"/>
    </row>
    <row r="2870" spans="1:10" ht="18" customHeight="1" thickBot="1" x14ac:dyDescent="0.35">
      <c r="A2870" s="15"/>
      <c r="B2870" s="15"/>
      <c r="C2870" s="15"/>
      <c r="D2870" s="15"/>
      <c r="E2870" s="727"/>
      <c r="F2870" s="15"/>
      <c r="G2870" s="15"/>
      <c r="H2870" s="59" t="str">
        <f t="array" ref="H2870">IF(ISERROR(INDEX(גיליון3!$U$14:$X$28,MATCH('דיווח פרטני'!G2870,גיליון3!$T$14:$T$28,0),MATCH('דיווח פרטני'!C2870,גיליון3!$U$13:$X$13,0)))," ",INDEX(גיליון3!$U$14:$X$28,MATCH('דיווח פרטני'!G2870,גיליון3!$T$14:$T$28,0),MATCH('דיווח פרטני'!C2870,גיליון3!$U$13:$X$13,0)))</f>
        <v xml:space="preserve"> </v>
      </c>
      <c r="I2870" s="15"/>
      <c r="J2870" s="15"/>
    </row>
    <row r="2871" spans="1:10" ht="18" customHeight="1" thickBot="1" x14ac:dyDescent="0.35">
      <c r="A2871" s="15"/>
      <c r="B2871" s="15"/>
      <c r="C2871" s="15"/>
      <c r="D2871" s="15"/>
      <c r="E2871" s="727"/>
      <c r="F2871" s="15"/>
      <c r="G2871" s="15"/>
      <c r="H2871" s="59" t="str">
        <f t="array" ref="H2871">IF(ISERROR(INDEX(גיליון3!$U$14:$X$28,MATCH('דיווח פרטני'!G2871,גיליון3!$T$14:$T$28,0),MATCH('דיווח פרטני'!C2871,גיליון3!$U$13:$X$13,0)))," ",INDEX(גיליון3!$U$14:$X$28,MATCH('דיווח פרטני'!G2871,גיליון3!$T$14:$T$28,0),MATCH('דיווח פרטני'!C2871,גיליון3!$U$13:$X$13,0)))</f>
        <v xml:space="preserve"> </v>
      </c>
      <c r="I2871" s="15"/>
      <c r="J2871" s="15"/>
    </row>
    <row r="2872" spans="1:10" ht="18" customHeight="1" thickBot="1" x14ac:dyDescent="0.35">
      <c r="A2872" s="15"/>
      <c r="B2872" s="15"/>
      <c r="C2872" s="15"/>
      <c r="D2872" s="15"/>
      <c r="E2872" s="727"/>
      <c r="F2872" s="15"/>
      <c r="G2872" s="15"/>
      <c r="H2872" s="59" t="str">
        <f t="array" ref="H2872">IF(ISERROR(INDEX(גיליון3!$U$14:$X$28,MATCH('דיווח פרטני'!G2872,גיליון3!$T$14:$T$28,0),MATCH('דיווח פרטני'!C2872,גיליון3!$U$13:$X$13,0)))," ",INDEX(גיליון3!$U$14:$X$28,MATCH('דיווח פרטני'!G2872,גיליון3!$T$14:$T$28,0),MATCH('דיווח פרטני'!C2872,גיליון3!$U$13:$X$13,0)))</f>
        <v xml:space="preserve"> </v>
      </c>
      <c r="I2872" s="15"/>
      <c r="J2872" s="15"/>
    </row>
    <row r="2873" spans="1:10" ht="18" customHeight="1" thickBot="1" x14ac:dyDescent="0.35">
      <c r="A2873" s="15"/>
      <c r="B2873" s="15"/>
      <c r="C2873" s="15"/>
      <c r="D2873" s="15"/>
      <c r="E2873" s="727"/>
      <c r="F2873" s="15"/>
      <c r="G2873" s="15"/>
      <c r="H2873" s="59" t="str">
        <f t="array" ref="H2873">IF(ISERROR(INDEX(גיליון3!$U$14:$X$28,MATCH('דיווח פרטני'!G2873,גיליון3!$T$14:$T$28,0),MATCH('דיווח פרטני'!C2873,גיליון3!$U$13:$X$13,0)))," ",INDEX(גיליון3!$U$14:$X$28,MATCH('דיווח פרטני'!G2873,גיליון3!$T$14:$T$28,0),MATCH('דיווח פרטני'!C2873,גיליון3!$U$13:$X$13,0)))</f>
        <v xml:space="preserve"> </v>
      </c>
      <c r="I2873" s="15"/>
      <c r="J2873" s="15"/>
    </row>
    <row r="2874" spans="1:10" ht="18" customHeight="1" thickBot="1" x14ac:dyDescent="0.35">
      <c r="A2874" s="15"/>
      <c r="B2874" s="15"/>
      <c r="C2874" s="15"/>
      <c r="D2874" s="15"/>
      <c r="E2874" s="727"/>
      <c r="F2874" s="15"/>
      <c r="G2874" s="15"/>
      <c r="H2874" s="59" t="str">
        <f t="array" ref="H2874">IF(ISERROR(INDEX(גיליון3!$U$14:$X$28,MATCH('דיווח פרטני'!G2874,גיליון3!$T$14:$T$28,0),MATCH('דיווח פרטני'!C2874,גיליון3!$U$13:$X$13,0)))," ",INDEX(גיליון3!$U$14:$X$28,MATCH('דיווח פרטני'!G2874,גיליון3!$T$14:$T$28,0),MATCH('דיווח פרטני'!C2874,גיליון3!$U$13:$X$13,0)))</f>
        <v xml:space="preserve"> </v>
      </c>
      <c r="I2874" s="15"/>
      <c r="J2874" s="15"/>
    </row>
    <row r="2875" spans="1:10" ht="18" customHeight="1" thickBot="1" x14ac:dyDescent="0.35">
      <c r="A2875" s="15"/>
      <c r="B2875" s="15"/>
      <c r="C2875" s="15"/>
      <c r="D2875" s="15"/>
      <c r="E2875" s="727"/>
      <c r="F2875" s="15"/>
      <c r="G2875" s="15"/>
      <c r="H2875" s="59" t="str">
        <f t="array" ref="H2875">IF(ISERROR(INDEX(גיליון3!$U$14:$X$28,MATCH('דיווח פרטני'!G2875,גיליון3!$T$14:$T$28,0),MATCH('דיווח פרטני'!C2875,גיליון3!$U$13:$X$13,0)))," ",INDEX(גיליון3!$U$14:$X$28,MATCH('דיווח פרטני'!G2875,גיליון3!$T$14:$T$28,0),MATCH('דיווח פרטני'!C2875,גיליון3!$U$13:$X$13,0)))</f>
        <v xml:space="preserve"> </v>
      </c>
      <c r="I2875" s="15"/>
      <c r="J2875" s="15"/>
    </row>
    <row r="2876" spans="1:10" ht="18" customHeight="1" thickBot="1" x14ac:dyDescent="0.35">
      <c r="A2876" s="15"/>
      <c r="B2876" s="15"/>
      <c r="C2876" s="15"/>
      <c r="D2876" s="15"/>
      <c r="E2876" s="727"/>
      <c r="F2876" s="15"/>
      <c r="G2876" s="15"/>
      <c r="H2876" s="59" t="str">
        <f t="array" ref="H2876">IF(ISERROR(INDEX(גיליון3!$U$14:$X$28,MATCH('דיווח פרטני'!G2876,גיליון3!$T$14:$T$28,0),MATCH('דיווח פרטני'!C2876,גיליון3!$U$13:$X$13,0)))," ",INDEX(גיליון3!$U$14:$X$28,MATCH('דיווח פרטני'!G2876,גיליון3!$T$14:$T$28,0),MATCH('דיווח פרטני'!C2876,גיליון3!$U$13:$X$13,0)))</f>
        <v xml:space="preserve"> </v>
      </c>
      <c r="I2876" s="15"/>
      <c r="J2876" s="15"/>
    </row>
    <row r="2877" spans="1:10" ht="18" customHeight="1" thickBot="1" x14ac:dyDescent="0.35">
      <c r="A2877" s="15"/>
      <c r="B2877" s="15"/>
      <c r="C2877" s="15"/>
      <c r="D2877" s="15"/>
      <c r="E2877" s="727"/>
      <c r="F2877" s="15"/>
      <c r="G2877" s="15"/>
      <c r="H2877" s="59" t="str">
        <f t="array" ref="H2877">IF(ISERROR(INDEX(גיליון3!$U$14:$X$28,MATCH('דיווח פרטני'!G2877,גיליון3!$T$14:$T$28,0),MATCH('דיווח פרטני'!C2877,גיליון3!$U$13:$X$13,0)))," ",INDEX(גיליון3!$U$14:$X$28,MATCH('דיווח פרטני'!G2877,גיליון3!$T$14:$T$28,0),MATCH('דיווח פרטני'!C2877,גיליון3!$U$13:$X$13,0)))</f>
        <v xml:space="preserve"> </v>
      </c>
      <c r="I2877" s="15"/>
      <c r="J2877" s="15"/>
    </row>
    <row r="2878" spans="1:10" ht="18" customHeight="1" thickBot="1" x14ac:dyDescent="0.35">
      <c r="A2878" s="15"/>
      <c r="B2878" s="15"/>
      <c r="C2878" s="15"/>
      <c r="D2878" s="15"/>
      <c r="E2878" s="727"/>
      <c r="F2878" s="15"/>
      <c r="G2878" s="15"/>
      <c r="H2878" s="59" t="str">
        <f t="array" ref="H2878">IF(ISERROR(INDEX(גיליון3!$U$14:$X$28,MATCH('דיווח פרטני'!G2878,גיליון3!$T$14:$T$28,0),MATCH('דיווח פרטני'!C2878,גיליון3!$U$13:$X$13,0)))," ",INDEX(גיליון3!$U$14:$X$28,MATCH('דיווח פרטני'!G2878,גיליון3!$T$14:$T$28,0),MATCH('דיווח פרטני'!C2878,גיליון3!$U$13:$X$13,0)))</f>
        <v xml:space="preserve"> </v>
      </c>
      <c r="I2878" s="15"/>
      <c r="J2878" s="15"/>
    </row>
    <row r="2879" spans="1:10" ht="18" customHeight="1" thickBot="1" x14ac:dyDescent="0.35">
      <c r="A2879" s="15"/>
      <c r="B2879" s="15"/>
      <c r="C2879" s="15"/>
      <c r="D2879" s="15"/>
      <c r="E2879" s="727"/>
      <c r="F2879" s="15"/>
      <c r="G2879" s="15"/>
      <c r="H2879" s="59" t="str">
        <f t="array" ref="H2879">IF(ISERROR(INDEX(גיליון3!$U$14:$X$28,MATCH('דיווח פרטני'!G2879,גיליון3!$T$14:$T$28,0),MATCH('דיווח פרטני'!C2879,גיליון3!$U$13:$X$13,0)))," ",INDEX(גיליון3!$U$14:$X$28,MATCH('דיווח פרטני'!G2879,גיליון3!$T$14:$T$28,0),MATCH('דיווח פרטני'!C2879,גיליון3!$U$13:$X$13,0)))</f>
        <v xml:space="preserve"> </v>
      </c>
      <c r="I2879" s="15"/>
      <c r="J2879" s="15"/>
    </row>
    <row r="2880" spans="1:10" ht="18" customHeight="1" thickBot="1" x14ac:dyDescent="0.35">
      <c r="A2880" s="15"/>
      <c r="B2880" s="15"/>
      <c r="C2880" s="15"/>
      <c r="D2880" s="15"/>
      <c r="E2880" s="727"/>
      <c r="F2880" s="15"/>
      <c r="G2880" s="15"/>
      <c r="H2880" s="59" t="str">
        <f t="array" ref="H2880">IF(ISERROR(INDEX(גיליון3!$U$14:$X$28,MATCH('דיווח פרטני'!G2880,גיליון3!$T$14:$T$28,0),MATCH('דיווח פרטני'!C2880,גיליון3!$U$13:$X$13,0)))," ",INDEX(גיליון3!$U$14:$X$28,MATCH('דיווח פרטני'!G2880,גיליון3!$T$14:$T$28,0),MATCH('דיווח פרטני'!C2880,גיליון3!$U$13:$X$13,0)))</f>
        <v xml:space="preserve"> </v>
      </c>
      <c r="I2880" s="15"/>
      <c r="J2880" s="15"/>
    </row>
    <row r="2881" spans="1:10" ht="18" customHeight="1" thickBot="1" x14ac:dyDescent="0.35">
      <c r="A2881" s="15"/>
      <c r="B2881" s="15"/>
      <c r="C2881" s="15"/>
      <c r="D2881" s="15"/>
      <c r="E2881" s="727"/>
      <c r="F2881" s="15"/>
      <c r="G2881" s="15"/>
      <c r="H2881" s="59" t="str">
        <f t="array" ref="H2881">IF(ISERROR(INDEX(גיליון3!$U$14:$X$28,MATCH('דיווח פרטני'!G2881,גיליון3!$T$14:$T$28,0),MATCH('דיווח פרטני'!C2881,גיליון3!$U$13:$X$13,0)))," ",INDEX(גיליון3!$U$14:$X$28,MATCH('דיווח פרטני'!G2881,גיליון3!$T$14:$T$28,0),MATCH('דיווח פרטני'!C2881,גיליון3!$U$13:$X$13,0)))</f>
        <v xml:space="preserve"> </v>
      </c>
      <c r="I2881" s="15"/>
      <c r="J2881" s="15"/>
    </row>
    <row r="2882" spans="1:10" ht="18" customHeight="1" thickBot="1" x14ac:dyDescent="0.35">
      <c r="A2882" s="15"/>
      <c r="B2882" s="15"/>
      <c r="C2882" s="15"/>
      <c r="D2882" s="15"/>
      <c r="E2882" s="727"/>
      <c r="F2882" s="15"/>
      <c r="G2882" s="15"/>
      <c r="H2882" s="59" t="str">
        <f t="array" ref="H2882">IF(ISERROR(INDEX(גיליון3!$U$14:$X$28,MATCH('דיווח פרטני'!G2882,גיליון3!$T$14:$T$28,0),MATCH('דיווח פרטני'!C2882,גיליון3!$U$13:$X$13,0)))," ",INDEX(גיליון3!$U$14:$X$28,MATCH('דיווח פרטני'!G2882,גיליון3!$T$14:$T$28,0),MATCH('דיווח פרטני'!C2882,גיליון3!$U$13:$X$13,0)))</f>
        <v xml:space="preserve"> </v>
      </c>
      <c r="I2882" s="15"/>
      <c r="J2882" s="15"/>
    </row>
    <row r="2883" spans="1:10" ht="18" customHeight="1" thickBot="1" x14ac:dyDescent="0.35">
      <c r="A2883" s="15"/>
      <c r="B2883" s="15"/>
      <c r="C2883" s="15"/>
      <c r="D2883" s="15"/>
      <c r="E2883" s="727"/>
      <c r="F2883" s="15"/>
      <c r="G2883" s="15"/>
      <c r="H2883" s="59" t="str">
        <f t="array" ref="H2883">IF(ISERROR(INDEX(גיליון3!$U$14:$X$28,MATCH('דיווח פרטני'!G2883,גיליון3!$T$14:$T$28,0),MATCH('דיווח פרטני'!C2883,גיליון3!$U$13:$X$13,0)))," ",INDEX(גיליון3!$U$14:$X$28,MATCH('דיווח פרטני'!G2883,גיליון3!$T$14:$T$28,0),MATCH('דיווח פרטני'!C2883,גיליון3!$U$13:$X$13,0)))</f>
        <v xml:space="preserve"> </v>
      </c>
      <c r="I2883" s="15"/>
      <c r="J2883" s="15"/>
    </row>
    <row r="2884" spans="1:10" ht="18" customHeight="1" thickBot="1" x14ac:dyDescent="0.35">
      <c r="A2884" s="15"/>
      <c r="B2884" s="15"/>
      <c r="C2884" s="15"/>
      <c r="D2884" s="15"/>
      <c r="E2884" s="727"/>
      <c r="F2884" s="15"/>
      <c r="G2884" s="15"/>
      <c r="H2884" s="59" t="str">
        <f t="array" ref="H2884">IF(ISERROR(INDEX(גיליון3!$U$14:$X$28,MATCH('דיווח פרטני'!G2884,גיליון3!$T$14:$T$28,0),MATCH('דיווח פרטני'!C2884,גיליון3!$U$13:$X$13,0)))," ",INDEX(גיליון3!$U$14:$X$28,MATCH('דיווח פרטני'!G2884,גיליון3!$T$14:$T$28,0),MATCH('דיווח פרטני'!C2884,גיליון3!$U$13:$X$13,0)))</f>
        <v xml:space="preserve"> </v>
      </c>
      <c r="I2884" s="15"/>
      <c r="J2884" s="15"/>
    </row>
    <row r="2885" spans="1:10" ht="18" customHeight="1" thickBot="1" x14ac:dyDescent="0.35">
      <c r="A2885" s="15"/>
      <c r="B2885" s="15"/>
      <c r="C2885" s="15"/>
      <c r="D2885" s="15"/>
      <c r="E2885" s="727"/>
      <c r="F2885" s="15"/>
      <c r="G2885" s="15"/>
      <c r="H2885" s="59" t="str">
        <f t="array" ref="H2885">IF(ISERROR(INDEX(גיליון3!$U$14:$X$28,MATCH('דיווח פרטני'!G2885,גיליון3!$T$14:$T$28,0),MATCH('דיווח פרטני'!C2885,גיליון3!$U$13:$X$13,0)))," ",INDEX(גיליון3!$U$14:$X$28,MATCH('דיווח פרטני'!G2885,גיליון3!$T$14:$T$28,0),MATCH('דיווח פרטני'!C2885,גיליון3!$U$13:$X$13,0)))</f>
        <v xml:space="preserve"> </v>
      </c>
      <c r="I2885" s="15"/>
      <c r="J2885" s="15"/>
    </row>
    <row r="2886" spans="1:10" ht="18" customHeight="1" thickBot="1" x14ac:dyDescent="0.35">
      <c r="A2886" s="15"/>
      <c r="B2886" s="15"/>
      <c r="C2886" s="15"/>
      <c r="D2886" s="15"/>
      <c r="E2886" s="727"/>
      <c r="F2886" s="15"/>
      <c r="G2886" s="15"/>
      <c r="H2886" s="59" t="str">
        <f t="array" ref="H2886">IF(ISERROR(INDEX(גיליון3!$U$14:$X$28,MATCH('דיווח פרטני'!G2886,גיליון3!$T$14:$T$28,0),MATCH('דיווח פרטני'!C2886,גיליון3!$U$13:$X$13,0)))," ",INDEX(גיליון3!$U$14:$X$28,MATCH('דיווח פרטני'!G2886,גיליון3!$T$14:$T$28,0),MATCH('דיווח פרטני'!C2886,גיליון3!$U$13:$X$13,0)))</f>
        <v xml:space="preserve"> </v>
      </c>
      <c r="I2886" s="15"/>
      <c r="J2886" s="15"/>
    </row>
    <row r="2887" spans="1:10" ht="18" customHeight="1" thickBot="1" x14ac:dyDescent="0.35">
      <c r="A2887" s="15"/>
      <c r="B2887" s="15"/>
      <c r="C2887" s="15"/>
      <c r="D2887" s="15"/>
      <c r="E2887" s="727"/>
      <c r="F2887" s="15"/>
      <c r="G2887" s="15"/>
      <c r="H2887" s="59" t="str">
        <f t="array" ref="H2887">IF(ISERROR(INDEX(גיליון3!$U$14:$X$28,MATCH('דיווח פרטני'!G2887,גיליון3!$T$14:$T$28,0),MATCH('דיווח פרטני'!C2887,גיליון3!$U$13:$X$13,0)))," ",INDEX(גיליון3!$U$14:$X$28,MATCH('דיווח פרטני'!G2887,גיליון3!$T$14:$T$28,0),MATCH('דיווח פרטני'!C2887,גיליון3!$U$13:$X$13,0)))</f>
        <v xml:space="preserve"> </v>
      </c>
      <c r="I2887" s="15"/>
      <c r="J2887" s="15"/>
    </row>
    <row r="2888" spans="1:10" ht="18" customHeight="1" thickBot="1" x14ac:dyDescent="0.35">
      <c r="A2888" s="15"/>
      <c r="B2888" s="15"/>
      <c r="C2888" s="15"/>
      <c r="D2888" s="15"/>
      <c r="E2888" s="727"/>
      <c r="F2888" s="15"/>
      <c r="G2888" s="15"/>
      <c r="H2888" s="59" t="str">
        <f t="array" ref="H2888">IF(ISERROR(INDEX(גיליון3!$U$14:$X$28,MATCH('דיווח פרטני'!G2888,גיליון3!$T$14:$T$28,0),MATCH('דיווח פרטני'!C2888,גיליון3!$U$13:$X$13,0)))," ",INDEX(גיליון3!$U$14:$X$28,MATCH('דיווח פרטני'!G2888,גיליון3!$T$14:$T$28,0),MATCH('דיווח פרטני'!C2888,גיליון3!$U$13:$X$13,0)))</f>
        <v xml:space="preserve"> </v>
      </c>
      <c r="I2888" s="15"/>
      <c r="J2888" s="15"/>
    </row>
    <row r="2889" spans="1:10" ht="18" customHeight="1" thickBot="1" x14ac:dyDescent="0.35">
      <c r="A2889" s="15"/>
      <c r="B2889" s="15"/>
      <c r="C2889" s="15"/>
      <c r="D2889" s="15"/>
      <c r="E2889" s="727"/>
      <c r="F2889" s="15"/>
      <c r="G2889" s="15"/>
      <c r="H2889" s="59" t="str">
        <f t="array" ref="H2889">IF(ISERROR(INDEX(גיליון3!$U$14:$X$28,MATCH('דיווח פרטני'!G2889,גיליון3!$T$14:$T$28,0),MATCH('דיווח פרטני'!C2889,גיליון3!$U$13:$X$13,0)))," ",INDEX(גיליון3!$U$14:$X$28,MATCH('דיווח פרטני'!G2889,גיליון3!$T$14:$T$28,0),MATCH('דיווח פרטני'!C2889,גיליון3!$U$13:$X$13,0)))</f>
        <v xml:space="preserve"> </v>
      </c>
      <c r="I2889" s="15"/>
      <c r="J2889" s="15"/>
    </row>
    <row r="2890" spans="1:10" ht="18" customHeight="1" thickBot="1" x14ac:dyDescent="0.35">
      <c r="A2890" s="15"/>
      <c r="B2890" s="15"/>
      <c r="C2890" s="15"/>
      <c r="D2890" s="15"/>
      <c r="E2890" s="727"/>
      <c r="F2890" s="15"/>
      <c r="G2890" s="15"/>
      <c r="H2890" s="59" t="str">
        <f t="array" ref="H2890">IF(ISERROR(INDEX(גיליון3!$U$14:$X$28,MATCH('דיווח פרטני'!G2890,גיליון3!$T$14:$T$28,0),MATCH('דיווח פרטני'!C2890,גיליון3!$U$13:$X$13,0)))," ",INDEX(גיליון3!$U$14:$X$28,MATCH('דיווח פרטני'!G2890,גיליון3!$T$14:$T$28,0),MATCH('דיווח פרטני'!C2890,גיליון3!$U$13:$X$13,0)))</f>
        <v xml:space="preserve"> </v>
      </c>
      <c r="I2890" s="15"/>
      <c r="J2890" s="15"/>
    </row>
    <row r="2891" spans="1:10" ht="18" customHeight="1" thickBot="1" x14ac:dyDescent="0.35">
      <c r="A2891" s="15"/>
      <c r="B2891" s="15"/>
      <c r="C2891" s="15"/>
      <c r="D2891" s="15"/>
      <c r="E2891" s="727"/>
      <c r="F2891" s="15"/>
      <c r="G2891" s="15"/>
      <c r="H2891" s="59" t="str">
        <f t="array" ref="H2891">IF(ISERROR(INDEX(גיליון3!$U$14:$X$28,MATCH('דיווח פרטני'!G2891,גיליון3!$T$14:$T$28,0),MATCH('דיווח פרטני'!C2891,גיליון3!$U$13:$X$13,0)))," ",INDEX(גיליון3!$U$14:$X$28,MATCH('דיווח פרטני'!G2891,גיליון3!$T$14:$T$28,0),MATCH('דיווח פרטני'!C2891,גיליון3!$U$13:$X$13,0)))</f>
        <v xml:space="preserve"> </v>
      </c>
      <c r="I2891" s="15"/>
      <c r="J2891" s="15"/>
    </row>
    <row r="2892" spans="1:10" ht="18" customHeight="1" thickBot="1" x14ac:dyDescent="0.35">
      <c r="A2892" s="15"/>
      <c r="B2892" s="15"/>
      <c r="C2892" s="15"/>
      <c r="D2892" s="15"/>
      <c r="E2892" s="727"/>
      <c r="F2892" s="15"/>
      <c r="G2892" s="15"/>
      <c r="H2892" s="59" t="str">
        <f t="array" ref="H2892">IF(ISERROR(INDEX(גיליון3!$U$14:$X$28,MATCH('דיווח פרטני'!G2892,גיליון3!$T$14:$T$28,0),MATCH('דיווח פרטני'!C2892,גיליון3!$U$13:$X$13,0)))," ",INDEX(גיליון3!$U$14:$X$28,MATCH('דיווח פרטני'!G2892,גיליון3!$T$14:$T$28,0),MATCH('דיווח פרטני'!C2892,גיליון3!$U$13:$X$13,0)))</f>
        <v xml:space="preserve"> </v>
      </c>
      <c r="I2892" s="15"/>
      <c r="J2892" s="15"/>
    </row>
    <row r="2893" spans="1:10" ht="18" customHeight="1" thickBot="1" x14ac:dyDescent="0.35">
      <c r="A2893" s="15"/>
      <c r="B2893" s="15"/>
      <c r="C2893" s="15"/>
      <c r="D2893" s="15"/>
      <c r="E2893" s="727"/>
      <c r="F2893" s="15"/>
      <c r="G2893" s="15"/>
      <c r="H2893" s="59" t="str">
        <f t="array" ref="H2893">IF(ISERROR(INDEX(גיליון3!$U$14:$X$28,MATCH('דיווח פרטני'!G2893,גיליון3!$T$14:$T$28,0),MATCH('דיווח פרטני'!C2893,גיליון3!$U$13:$X$13,0)))," ",INDEX(גיליון3!$U$14:$X$28,MATCH('דיווח פרטני'!G2893,גיליון3!$T$14:$T$28,0),MATCH('דיווח פרטני'!C2893,גיליון3!$U$13:$X$13,0)))</f>
        <v xml:space="preserve"> </v>
      </c>
      <c r="I2893" s="15"/>
      <c r="J2893" s="15"/>
    </row>
    <row r="2894" spans="1:10" ht="18" customHeight="1" thickBot="1" x14ac:dyDescent="0.35">
      <c r="A2894" s="15"/>
      <c r="B2894" s="15"/>
      <c r="C2894" s="15"/>
      <c r="D2894" s="15"/>
      <c r="E2894" s="727"/>
      <c r="F2894" s="15"/>
      <c r="G2894" s="15"/>
      <c r="H2894" s="59" t="str">
        <f t="array" ref="H2894">IF(ISERROR(INDEX(גיליון3!$U$14:$X$28,MATCH('דיווח פרטני'!G2894,גיליון3!$T$14:$T$28,0),MATCH('דיווח פרטני'!C2894,גיליון3!$U$13:$X$13,0)))," ",INDEX(גיליון3!$U$14:$X$28,MATCH('דיווח פרטני'!G2894,גיליון3!$T$14:$T$28,0),MATCH('דיווח פרטני'!C2894,גיליון3!$U$13:$X$13,0)))</f>
        <v xml:space="preserve"> </v>
      </c>
      <c r="I2894" s="15"/>
      <c r="J2894" s="15"/>
    </row>
    <row r="2895" spans="1:10" ht="18" customHeight="1" thickBot="1" x14ac:dyDescent="0.35">
      <c r="A2895" s="15"/>
      <c r="B2895" s="15"/>
      <c r="C2895" s="15"/>
      <c r="D2895" s="15"/>
      <c r="E2895" s="727"/>
      <c r="F2895" s="15"/>
      <c r="G2895" s="15"/>
      <c r="H2895" s="59" t="str">
        <f t="array" ref="H2895">IF(ISERROR(INDEX(גיליון3!$U$14:$X$28,MATCH('דיווח פרטני'!G2895,גיליון3!$T$14:$T$28,0),MATCH('דיווח פרטני'!C2895,גיליון3!$U$13:$X$13,0)))," ",INDEX(גיליון3!$U$14:$X$28,MATCH('דיווח פרטני'!G2895,גיליון3!$T$14:$T$28,0),MATCH('דיווח פרטני'!C2895,גיליון3!$U$13:$X$13,0)))</f>
        <v xml:space="preserve"> </v>
      </c>
      <c r="I2895" s="15"/>
      <c r="J2895" s="15"/>
    </row>
    <row r="2896" spans="1:10" ht="18" customHeight="1" thickBot="1" x14ac:dyDescent="0.35">
      <c r="A2896" s="15"/>
      <c r="B2896" s="15"/>
      <c r="C2896" s="15"/>
      <c r="D2896" s="15"/>
      <c r="E2896" s="727"/>
      <c r="F2896" s="15"/>
      <c r="G2896" s="15"/>
      <c r="H2896" s="59" t="str">
        <f t="array" ref="H2896">IF(ISERROR(INDEX(גיליון3!$U$14:$X$28,MATCH('דיווח פרטני'!G2896,גיליון3!$T$14:$T$28,0),MATCH('דיווח פרטני'!C2896,גיליון3!$U$13:$X$13,0)))," ",INDEX(גיליון3!$U$14:$X$28,MATCH('דיווח פרטני'!G2896,גיליון3!$T$14:$T$28,0),MATCH('דיווח פרטני'!C2896,גיליון3!$U$13:$X$13,0)))</f>
        <v xml:space="preserve"> </v>
      </c>
      <c r="I2896" s="15"/>
      <c r="J2896" s="15"/>
    </row>
    <row r="2897" spans="1:10" ht="18" customHeight="1" thickBot="1" x14ac:dyDescent="0.35">
      <c r="A2897" s="15"/>
      <c r="B2897" s="15"/>
      <c r="C2897" s="15"/>
      <c r="D2897" s="15"/>
      <c r="E2897" s="727"/>
      <c r="F2897" s="15"/>
      <c r="G2897" s="15"/>
      <c r="H2897" s="59" t="str">
        <f t="array" ref="H2897">IF(ISERROR(INDEX(גיליון3!$U$14:$X$28,MATCH('דיווח פרטני'!G2897,גיליון3!$T$14:$T$28,0),MATCH('דיווח פרטני'!C2897,גיליון3!$U$13:$X$13,0)))," ",INDEX(גיליון3!$U$14:$X$28,MATCH('דיווח פרטני'!G2897,גיליון3!$T$14:$T$28,0),MATCH('דיווח פרטני'!C2897,גיליון3!$U$13:$X$13,0)))</f>
        <v xml:space="preserve"> </v>
      </c>
      <c r="I2897" s="15"/>
      <c r="J2897" s="15"/>
    </row>
    <row r="2898" spans="1:10" ht="18" customHeight="1" thickBot="1" x14ac:dyDescent="0.35">
      <c r="A2898" s="15"/>
      <c r="B2898" s="15"/>
      <c r="C2898" s="15"/>
      <c r="D2898" s="15"/>
      <c r="E2898" s="727"/>
      <c r="F2898" s="15"/>
      <c r="G2898" s="15"/>
      <c r="H2898" s="59" t="str">
        <f t="array" ref="H2898">IF(ISERROR(INDEX(גיליון3!$U$14:$X$28,MATCH('דיווח פרטני'!G2898,גיליון3!$T$14:$T$28,0),MATCH('דיווח פרטני'!C2898,גיליון3!$U$13:$X$13,0)))," ",INDEX(גיליון3!$U$14:$X$28,MATCH('דיווח פרטני'!G2898,גיליון3!$T$14:$T$28,0),MATCH('דיווח פרטני'!C2898,גיליון3!$U$13:$X$13,0)))</f>
        <v xml:space="preserve"> </v>
      </c>
      <c r="I2898" s="15"/>
      <c r="J2898" s="15"/>
    </row>
    <row r="2899" spans="1:10" ht="18" customHeight="1" thickBot="1" x14ac:dyDescent="0.35">
      <c r="A2899" s="15"/>
      <c r="B2899" s="15"/>
      <c r="C2899" s="15"/>
      <c r="D2899" s="15"/>
      <c r="E2899" s="727"/>
      <c r="F2899" s="15"/>
      <c r="G2899" s="15"/>
      <c r="H2899" s="59" t="str">
        <f t="array" ref="H2899">IF(ISERROR(INDEX(גיליון3!$U$14:$X$28,MATCH('דיווח פרטני'!G2899,גיליון3!$T$14:$T$28,0),MATCH('דיווח פרטני'!C2899,גיליון3!$U$13:$X$13,0)))," ",INDEX(גיליון3!$U$14:$X$28,MATCH('דיווח פרטני'!G2899,גיליון3!$T$14:$T$28,0),MATCH('דיווח פרטני'!C2899,גיליון3!$U$13:$X$13,0)))</f>
        <v xml:space="preserve"> </v>
      </c>
      <c r="I2899" s="15"/>
      <c r="J2899" s="15"/>
    </row>
    <row r="2900" spans="1:10" ht="18" customHeight="1" thickBot="1" x14ac:dyDescent="0.35">
      <c r="A2900" s="15"/>
      <c r="B2900" s="15"/>
      <c r="C2900" s="15"/>
      <c r="D2900" s="15"/>
      <c r="E2900" s="727"/>
      <c r="F2900" s="15"/>
      <c r="G2900" s="15"/>
      <c r="H2900" s="59" t="str">
        <f t="array" ref="H2900">IF(ISERROR(INDEX(גיליון3!$U$14:$X$28,MATCH('דיווח פרטני'!G2900,גיליון3!$T$14:$T$28,0),MATCH('דיווח פרטני'!C2900,גיליון3!$U$13:$X$13,0)))," ",INDEX(גיליון3!$U$14:$X$28,MATCH('דיווח פרטני'!G2900,גיליון3!$T$14:$T$28,0),MATCH('דיווח פרטני'!C2900,גיליון3!$U$13:$X$13,0)))</f>
        <v xml:space="preserve"> </v>
      </c>
      <c r="I2900" s="15"/>
      <c r="J2900" s="15"/>
    </row>
    <row r="2901" spans="1:10" ht="18" customHeight="1" thickBot="1" x14ac:dyDescent="0.35">
      <c r="A2901" s="15"/>
      <c r="B2901" s="15"/>
      <c r="C2901" s="15"/>
      <c r="D2901" s="15"/>
      <c r="E2901" s="727"/>
      <c r="F2901" s="15"/>
      <c r="G2901" s="15"/>
      <c r="H2901" s="59" t="str">
        <f t="array" ref="H2901">IF(ISERROR(INDEX(גיליון3!$U$14:$X$28,MATCH('דיווח פרטני'!G2901,גיליון3!$T$14:$T$28,0),MATCH('דיווח פרטני'!C2901,גיליון3!$U$13:$X$13,0)))," ",INDEX(גיליון3!$U$14:$X$28,MATCH('דיווח פרטני'!G2901,גיליון3!$T$14:$T$28,0),MATCH('דיווח פרטני'!C2901,גיליון3!$U$13:$X$13,0)))</f>
        <v xml:space="preserve"> </v>
      </c>
      <c r="I2901" s="15"/>
      <c r="J2901" s="15"/>
    </row>
    <row r="2902" spans="1:10" ht="18" customHeight="1" thickBot="1" x14ac:dyDescent="0.35">
      <c r="A2902" s="15"/>
      <c r="B2902" s="15"/>
      <c r="C2902" s="15"/>
      <c r="D2902" s="15"/>
      <c r="E2902" s="727"/>
      <c r="F2902" s="15"/>
      <c r="G2902" s="15"/>
      <c r="H2902" s="59" t="str">
        <f t="array" ref="H2902">IF(ISERROR(INDEX(גיליון3!$U$14:$X$28,MATCH('דיווח פרטני'!G2902,גיליון3!$T$14:$T$28,0),MATCH('דיווח פרטני'!C2902,גיליון3!$U$13:$X$13,0)))," ",INDEX(גיליון3!$U$14:$X$28,MATCH('דיווח פרטני'!G2902,גיליון3!$T$14:$T$28,0),MATCH('דיווח פרטני'!C2902,גיליון3!$U$13:$X$13,0)))</f>
        <v xml:space="preserve"> </v>
      </c>
      <c r="I2902" s="15"/>
      <c r="J2902" s="15"/>
    </row>
    <row r="2903" spans="1:10" ht="18" customHeight="1" thickBot="1" x14ac:dyDescent="0.35">
      <c r="A2903" s="15"/>
      <c r="B2903" s="15"/>
      <c r="C2903" s="15"/>
      <c r="D2903" s="15"/>
      <c r="E2903" s="727"/>
      <c r="F2903" s="15"/>
      <c r="G2903" s="15"/>
      <c r="H2903" s="59" t="str">
        <f t="array" ref="H2903">IF(ISERROR(INDEX(גיליון3!$U$14:$X$28,MATCH('דיווח פרטני'!G2903,גיליון3!$T$14:$T$28,0),MATCH('דיווח פרטני'!C2903,גיליון3!$U$13:$X$13,0)))," ",INDEX(גיליון3!$U$14:$X$28,MATCH('דיווח פרטני'!G2903,גיליון3!$T$14:$T$28,0),MATCH('דיווח פרטני'!C2903,גיליון3!$U$13:$X$13,0)))</f>
        <v xml:space="preserve"> </v>
      </c>
      <c r="I2903" s="15"/>
      <c r="J2903" s="15"/>
    </row>
    <row r="2904" spans="1:10" ht="18" customHeight="1" thickBot="1" x14ac:dyDescent="0.35">
      <c r="A2904" s="15"/>
      <c r="B2904" s="15"/>
      <c r="C2904" s="15"/>
      <c r="D2904" s="15"/>
      <c r="E2904" s="727"/>
      <c r="F2904" s="15"/>
      <c r="G2904" s="15"/>
      <c r="H2904" s="59" t="str">
        <f t="array" ref="H2904">IF(ISERROR(INDEX(גיליון3!$U$14:$X$28,MATCH('דיווח פרטני'!G2904,גיליון3!$T$14:$T$28,0),MATCH('דיווח פרטני'!C2904,גיליון3!$U$13:$X$13,0)))," ",INDEX(גיליון3!$U$14:$X$28,MATCH('דיווח פרטני'!G2904,גיליון3!$T$14:$T$28,0),MATCH('דיווח פרטני'!C2904,גיליון3!$U$13:$X$13,0)))</f>
        <v xml:space="preserve"> </v>
      </c>
      <c r="I2904" s="15"/>
      <c r="J2904" s="15"/>
    </row>
    <row r="2905" spans="1:10" ht="18" customHeight="1" thickBot="1" x14ac:dyDescent="0.35">
      <c r="A2905" s="15"/>
      <c r="B2905" s="15"/>
      <c r="C2905" s="15"/>
      <c r="D2905" s="15"/>
      <c r="E2905" s="727"/>
      <c r="F2905" s="15"/>
      <c r="G2905" s="15"/>
      <c r="H2905" s="59" t="str">
        <f t="array" ref="H2905">IF(ISERROR(INDEX(גיליון3!$U$14:$X$28,MATCH('דיווח פרטני'!G2905,גיליון3!$T$14:$T$28,0),MATCH('דיווח פרטני'!C2905,גיליון3!$U$13:$X$13,0)))," ",INDEX(גיליון3!$U$14:$X$28,MATCH('דיווח פרטני'!G2905,גיליון3!$T$14:$T$28,0),MATCH('דיווח פרטני'!C2905,גיליון3!$U$13:$X$13,0)))</f>
        <v xml:space="preserve"> </v>
      </c>
      <c r="I2905" s="15"/>
      <c r="J2905" s="15"/>
    </row>
    <row r="2906" spans="1:10" ht="18" customHeight="1" thickBot="1" x14ac:dyDescent="0.35">
      <c r="A2906" s="15"/>
      <c r="B2906" s="15"/>
      <c r="C2906" s="15"/>
      <c r="D2906" s="15"/>
      <c r="E2906" s="727"/>
      <c r="F2906" s="15"/>
      <c r="G2906" s="15"/>
      <c r="H2906" s="59" t="str">
        <f t="array" ref="H2906">IF(ISERROR(INDEX(גיליון3!$U$14:$X$28,MATCH('דיווח פרטני'!G2906,גיליון3!$T$14:$T$28,0),MATCH('דיווח פרטני'!C2906,גיליון3!$U$13:$X$13,0)))," ",INDEX(גיליון3!$U$14:$X$28,MATCH('דיווח פרטני'!G2906,גיליון3!$T$14:$T$28,0),MATCH('דיווח פרטני'!C2906,גיליון3!$U$13:$X$13,0)))</f>
        <v xml:space="preserve"> </v>
      </c>
      <c r="I2906" s="15"/>
      <c r="J2906" s="15"/>
    </row>
    <row r="2907" spans="1:10" ht="18" customHeight="1" thickBot="1" x14ac:dyDescent="0.35">
      <c r="A2907" s="15"/>
      <c r="B2907" s="15"/>
      <c r="C2907" s="15"/>
      <c r="D2907" s="15"/>
      <c r="E2907" s="727"/>
      <c r="F2907" s="15"/>
      <c r="G2907" s="15"/>
      <c r="H2907" s="59" t="str">
        <f t="array" ref="H2907">IF(ISERROR(INDEX(גיליון3!$U$14:$X$28,MATCH('דיווח פרטני'!G2907,גיליון3!$T$14:$T$28,0),MATCH('דיווח פרטני'!C2907,גיליון3!$U$13:$X$13,0)))," ",INDEX(גיליון3!$U$14:$X$28,MATCH('דיווח פרטני'!G2907,גיליון3!$T$14:$T$28,0),MATCH('דיווח פרטני'!C2907,גיליון3!$U$13:$X$13,0)))</f>
        <v xml:space="preserve"> </v>
      </c>
      <c r="I2907" s="15"/>
      <c r="J2907" s="15"/>
    </row>
    <row r="2908" spans="1:10" ht="18" customHeight="1" thickBot="1" x14ac:dyDescent="0.35">
      <c r="A2908" s="15"/>
      <c r="B2908" s="15"/>
      <c r="C2908" s="15"/>
      <c r="D2908" s="15"/>
      <c r="E2908" s="727"/>
      <c r="F2908" s="15"/>
      <c r="G2908" s="15"/>
      <c r="H2908" s="59" t="str">
        <f t="array" ref="H2908">IF(ISERROR(INDEX(גיליון3!$U$14:$X$28,MATCH('דיווח פרטני'!G2908,גיליון3!$T$14:$T$28,0),MATCH('דיווח פרטני'!C2908,גיליון3!$U$13:$X$13,0)))," ",INDEX(גיליון3!$U$14:$X$28,MATCH('דיווח פרטני'!G2908,גיליון3!$T$14:$T$28,0),MATCH('דיווח פרטני'!C2908,גיליון3!$U$13:$X$13,0)))</f>
        <v xml:space="preserve"> </v>
      </c>
      <c r="I2908" s="15"/>
      <c r="J2908" s="15"/>
    </row>
    <row r="2909" spans="1:10" ht="18" customHeight="1" thickBot="1" x14ac:dyDescent="0.35">
      <c r="A2909" s="15"/>
      <c r="B2909" s="15"/>
      <c r="C2909" s="15"/>
      <c r="D2909" s="15"/>
      <c r="E2909" s="727"/>
      <c r="F2909" s="15"/>
      <c r="G2909" s="15"/>
      <c r="H2909" s="59" t="str">
        <f t="array" ref="H2909">IF(ISERROR(INDEX(גיליון3!$U$14:$X$28,MATCH('דיווח פרטני'!G2909,גיליון3!$T$14:$T$28,0),MATCH('דיווח פרטני'!C2909,גיליון3!$U$13:$X$13,0)))," ",INDEX(גיליון3!$U$14:$X$28,MATCH('דיווח פרטני'!G2909,גיליון3!$T$14:$T$28,0),MATCH('דיווח פרטני'!C2909,גיליון3!$U$13:$X$13,0)))</f>
        <v xml:space="preserve"> </v>
      </c>
      <c r="I2909" s="15"/>
      <c r="J2909" s="15"/>
    </row>
    <row r="2910" spans="1:10" ht="18" customHeight="1" thickBot="1" x14ac:dyDescent="0.35">
      <c r="A2910" s="15"/>
      <c r="B2910" s="15"/>
      <c r="C2910" s="15"/>
      <c r="D2910" s="15"/>
      <c r="E2910" s="727"/>
      <c r="F2910" s="15"/>
      <c r="G2910" s="15"/>
      <c r="H2910" s="59" t="str">
        <f t="array" ref="H2910">IF(ISERROR(INDEX(גיליון3!$U$14:$X$28,MATCH('דיווח פרטני'!G2910,גיליון3!$T$14:$T$28,0),MATCH('דיווח פרטני'!C2910,גיליון3!$U$13:$X$13,0)))," ",INDEX(גיליון3!$U$14:$X$28,MATCH('דיווח פרטני'!G2910,גיליון3!$T$14:$T$28,0),MATCH('דיווח פרטני'!C2910,גיליון3!$U$13:$X$13,0)))</f>
        <v xml:space="preserve"> </v>
      </c>
      <c r="I2910" s="15"/>
      <c r="J2910" s="15"/>
    </row>
    <row r="2911" spans="1:10" ht="18" customHeight="1" thickBot="1" x14ac:dyDescent="0.35">
      <c r="A2911" s="15"/>
      <c r="B2911" s="15"/>
      <c r="C2911" s="15"/>
      <c r="D2911" s="15"/>
      <c r="E2911" s="727"/>
      <c r="F2911" s="15"/>
      <c r="G2911" s="15"/>
      <c r="H2911" s="59" t="str">
        <f t="array" ref="H2911">IF(ISERROR(INDEX(גיליון3!$U$14:$X$28,MATCH('דיווח פרטני'!G2911,גיליון3!$T$14:$T$28,0),MATCH('דיווח פרטני'!C2911,גיליון3!$U$13:$X$13,0)))," ",INDEX(גיליון3!$U$14:$X$28,MATCH('דיווח פרטני'!G2911,גיליון3!$T$14:$T$28,0),MATCH('דיווח פרטני'!C2911,גיליון3!$U$13:$X$13,0)))</f>
        <v xml:space="preserve"> </v>
      </c>
      <c r="I2911" s="15"/>
      <c r="J2911" s="15"/>
    </row>
    <row r="2912" spans="1:10" ht="18" customHeight="1" thickBot="1" x14ac:dyDescent="0.35">
      <c r="A2912" s="15"/>
      <c r="B2912" s="15"/>
      <c r="C2912" s="15"/>
      <c r="D2912" s="15"/>
      <c r="E2912" s="727"/>
      <c r="F2912" s="15"/>
      <c r="G2912" s="15"/>
      <c r="H2912" s="59" t="str">
        <f t="array" ref="H2912">IF(ISERROR(INDEX(גיליון3!$U$14:$X$28,MATCH('דיווח פרטני'!G2912,גיליון3!$T$14:$T$28,0),MATCH('דיווח פרטני'!C2912,גיליון3!$U$13:$X$13,0)))," ",INDEX(גיליון3!$U$14:$X$28,MATCH('דיווח פרטני'!G2912,גיליון3!$T$14:$T$28,0),MATCH('דיווח פרטני'!C2912,גיליון3!$U$13:$X$13,0)))</f>
        <v xml:space="preserve"> </v>
      </c>
      <c r="I2912" s="15"/>
      <c r="J2912" s="15"/>
    </row>
    <row r="2913" spans="1:10" ht="18" customHeight="1" thickBot="1" x14ac:dyDescent="0.35">
      <c r="A2913" s="15"/>
      <c r="B2913" s="15"/>
      <c r="C2913" s="15"/>
      <c r="D2913" s="15"/>
      <c r="E2913" s="727"/>
      <c r="F2913" s="15"/>
      <c r="G2913" s="15"/>
      <c r="H2913" s="59" t="str">
        <f t="array" ref="H2913">IF(ISERROR(INDEX(גיליון3!$U$14:$X$28,MATCH('דיווח פרטני'!G2913,גיליון3!$T$14:$T$28,0),MATCH('דיווח פרטני'!C2913,גיליון3!$U$13:$X$13,0)))," ",INDEX(גיליון3!$U$14:$X$28,MATCH('דיווח פרטני'!G2913,גיליון3!$T$14:$T$28,0),MATCH('דיווח פרטני'!C2913,גיליון3!$U$13:$X$13,0)))</f>
        <v xml:space="preserve"> </v>
      </c>
      <c r="I2913" s="15"/>
      <c r="J2913" s="15"/>
    </row>
    <row r="2914" spans="1:10" ht="18" customHeight="1" thickBot="1" x14ac:dyDescent="0.35">
      <c r="A2914" s="15"/>
      <c r="B2914" s="15"/>
      <c r="C2914" s="15"/>
      <c r="D2914" s="15"/>
      <c r="E2914" s="727"/>
      <c r="F2914" s="15"/>
      <c r="G2914" s="15"/>
      <c r="H2914" s="59" t="str">
        <f t="array" ref="H2914">IF(ISERROR(INDEX(גיליון3!$U$14:$X$28,MATCH('דיווח פרטני'!G2914,גיליון3!$T$14:$T$28,0),MATCH('דיווח פרטני'!C2914,גיליון3!$U$13:$X$13,0)))," ",INDEX(גיליון3!$U$14:$X$28,MATCH('דיווח פרטני'!G2914,גיליון3!$T$14:$T$28,0),MATCH('דיווח פרטני'!C2914,גיליון3!$U$13:$X$13,0)))</f>
        <v xml:space="preserve"> </v>
      </c>
      <c r="I2914" s="15"/>
      <c r="J2914" s="15"/>
    </row>
    <row r="2915" spans="1:10" ht="18" customHeight="1" thickBot="1" x14ac:dyDescent="0.35">
      <c r="A2915" s="15"/>
      <c r="B2915" s="15"/>
      <c r="C2915" s="15"/>
      <c r="D2915" s="15"/>
      <c r="E2915" s="727"/>
      <c r="F2915" s="15"/>
      <c r="G2915" s="15"/>
      <c r="H2915" s="59" t="str">
        <f t="array" ref="H2915">IF(ISERROR(INDEX(גיליון3!$U$14:$X$28,MATCH('דיווח פרטני'!G2915,גיליון3!$T$14:$T$28,0),MATCH('דיווח פרטני'!C2915,גיליון3!$U$13:$X$13,0)))," ",INDEX(גיליון3!$U$14:$X$28,MATCH('דיווח פרטני'!G2915,גיליון3!$T$14:$T$28,0),MATCH('דיווח פרטני'!C2915,גיליון3!$U$13:$X$13,0)))</f>
        <v xml:space="preserve"> </v>
      </c>
      <c r="I2915" s="15"/>
      <c r="J2915" s="15"/>
    </row>
    <row r="2916" spans="1:10" ht="18" customHeight="1" thickBot="1" x14ac:dyDescent="0.35">
      <c r="A2916" s="15"/>
      <c r="B2916" s="15"/>
      <c r="C2916" s="15"/>
      <c r="D2916" s="15"/>
      <c r="E2916" s="727"/>
      <c r="F2916" s="15"/>
      <c r="G2916" s="15"/>
      <c r="H2916" s="59" t="str">
        <f t="array" ref="H2916">IF(ISERROR(INDEX(גיליון3!$U$14:$X$28,MATCH('דיווח פרטני'!G2916,גיליון3!$T$14:$T$28,0),MATCH('דיווח פרטני'!C2916,גיליון3!$U$13:$X$13,0)))," ",INDEX(גיליון3!$U$14:$X$28,MATCH('דיווח פרטני'!G2916,גיליון3!$T$14:$T$28,0),MATCH('דיווח פרטני'!C2916,גיליון3!$U$13:$X$13,0)))</f>
        <v xml:space="preserve"> </v>
      </c>
      <c r="I2916" s="15"/>
      <c r="J2916" s="15"/>
    </row>
    <row r="2917" spans="1:10" ht="18" customHeight="1" thickBot="1" x14ac:dyDescent="0.35">
      <c r="A2917" s="15"/>
      <c r="B2917" s="15"/>
      <c r="C2917" s="15"/>
      <c r="D2917" s="15"/>
      <c r="E2917" s="727"/>
      <c r="F2917" s="15"/>
      <c r="G2917" s="15"/>
      <c r="H2917" s="59" t="str">
        <f t="array" ref="H2917">IF(ISERROR(INDEX(גיליון3!$U$14:$X$28,MATCH('דיווח פרטני'!G2917,גיליון3!$T$14:$T$28,0),MATCH('דיווח פרטני'!C2917,גיליון3!$U$13:$X$13,0)))," ",INDEX(גיליון3!$U$14:$X$28,MATCH('דיווח פרטני'!G2917,גיליון3!$T$14:$T$28,0),MATCH('דיווח פרטני'!C2917,גיליון3!$U$13:$X$13,0)))</f>
        <v xml:space="preserve"> </v>
      </c>
      <c r="I2917" s="15"/>
      <c r="J2917" s="15"/>
    </row>
    <row r="2918" spans="1:10" ht="18" customHeight="1" thickBot="1" x14ac:dyDescent="0.35">
      <c r="A2918" s="15"/>
      <c r="B2918" s="15"/>
      <c r="C2918" s="15"/>
      <c r="D2918" s="15"/>
      <c r="E2918" s="727"/>
      <c r="F2918" s="15"/>
      <c r="G2918" s="15"/>
      <c r="H2918" s="59" t="str">
        <f t="array" ref="H2918">IF(ISERROR(INDEX(גיליון3!$U$14:$X$28,MATCH('דיווח פרטני'!G2918,גיליון3!$T$14:$T$28,0),MATCH('דיווח פרטני'!C2918,גיליון3!$U$13:$X$13,0)))," ",INDEX(גיליון3!$U$14:$X$28,MATCH('דיווח פרטני'!G2918,גיליון3!$T$14:$T$28,0),MATCH('דיווח פרטני'!C2918,גיליון3!$U$13:$X$13,0)))</f>
        <v xml:space="preserve"> </v>
      </c>
      <c r="I2918" s="15"/>
      <c r="J2918" s="15"/>
    </row>
    <row r="2919" spans="1:10" ht="18" customHeight="1" thickBot="1" x14ac:dyDescent="0.35">
      <c r="A2919" s="15"/>
      <c r="B2919" s="15"/>
      <c r="C2919" s="15"/>
      <c r="D2919" s="15"/>
      <c r="E2919" s="727"/>
      <c r="F2919" s="15"/>
      <c r="G2919" s="15"/>
      <c r="H2919" s="59" t="str">
        <f t="array" ref="H2919">IF(ISERROR(INDEX(גיליון3!$U$14:$X$28,MATCH('דיווח פרטני'!G2919,גיליון3!$T$14:$T$28,0),MATCH('דיווח פרטני'!C2919,גיליון3!$U$13:$X$13,0)))," ",INDEX(גיליון3!$U$14:$X$28,MATCH('דיווח פרטני'!G2919,גיליון3!$T$14:$T$28,0),MATCH('דיווח פרטני'!C2919,גיליון3!$U$13:$X$13,0)))</f>
        <v xml:space="preserve"> </v>
      </c>
      <c r="I2919" s="15"/>
      <c r="J2919" s="15"/>
    </row>
    <row r="2920" spans="1:10" ht="18" customHeight="1" thickBot="1" x14ac:dyDescent="0.35">
      <c r="A2920" s="15"/>
      <c r="B2920" s="15"/>
      <c r="C2920" s="15"/>
      <c r="D2920" s="15"/>
      <c r="E2920" s="727"/>
      <c r="F2920" s="15"/>
      <c r="G2920" s="15"/>
      <c r="H2920" s="59" t="str">
        <f t="array" ref="H2920">IF(ISERROR(INDEX(גיליון3!$U$14:$X$28,MATCH('דיווח פרטני'!G2920,גיליון3!$T$14:$T$28,0),MATCH('דיווח פרטני'!C2920,גיליון3!$U$13:$X$13,0)))," ",INDEX(גיליון3!$U$14:$X$28,MATCH('דיווח פרטני'!G2920,גיליון3!$T$14:$T$28,0),MATCH('דיווח פרטני'!C2920,גיליון3!$U$13:$X$13,0)))</f>
        <v xml:space="preserve"> </v>
      </c>
      <c r="I2920" s="15"/>
      <c r="J2920" s="15"/>
    </row>
    <row r="2921" spans="1:10" ht="18" customHeight="1" thickBot="1" x14ac:dyDescent="0.35">
      <c r="A2921" s="15"/>
      <c r="B2921" s="15"/>
      <c r="C2921" s="15"/>
      <c r="D2921" s="15"/>
      <c r="E2921" s="727"/>
      <c r="F2921" s="15"/>
      <c r="G2921" s="15"/>
      <c r="H2921" s="59" t="str">
        <f t="array" ref="H2921">IF(ISERROR(INDEX(גיליון3!$U$14:$X$28,MATCH('דיווח פרטני'!G2921,גיליון3!$T$14:$T$28,0),MATCH('דיווח פרטני'!C2921,גיליון3!$U$13:$X$13,0)))," ",INDEX(גיליון3!$U$14:$X$28,MATCH('דיווח פרטני'!G2921,גיליון3!$T$14:$T$28,0),MATCH('דיווח פרטני'!C2921,גיליון3!$U$13:$X$13,0)))</f>
        <v xml:space="preserve"> </v>
      </c>
      <c r="I2921" s="15"/>
      <c r="J2921" s="15"/>
    </row>
    <row r="2922" spans="1:10" ht="18" customHeight="1" thickBot="1" x14ac:dyDescent="0.35">
      <c r="A2922" s="15"/>
      <c r="B2922" s="15"/>
      <c r="C2922" s="15"/>
      <c r="D2922" s="15"/>
      <c r="E2922" s="727"/>
      <c r="F2922" s="15"/>
      <c r="G2922" s="15"/>
      <c r="H2922" s="59" t="str">
        <f t="array" ref="H2922">IF(ISERROR(INDEX(גיליון3!$U$14:$X$28,MATCH('דיווח פרטני'!G2922,גיליון3!$T$14:$T$28,0),MATCH('דיווח פרטני'!C2922,גיליון3!$U$13:$X$13,0)))," ",INDEX(גיליון3!$U$14:$X$28,MATCH('דיווח פרטני'!G2922,גיליון3!$T$14:$T$28,0),MATCH('דיווח פרטני'!C2922,גיליון3!$U$13:$X$13,0)))</f>
        <v xml:space="preserve"> </v>
      </c>
      <c r="I2922" s="15"/>
      <c r="J2922" s="15"/>
    </row>
    <row r="2923" spans="1:10" ht="18" customHeight="1" thickBot="1" x14ac:dyDescent="0.35">
      <c r="A2923" s="15"/>
      <c r="B2923" s="15"/>
      <c r="C2923" s="15"/>
      <c r="D2923" s="15"/>
      <c r="E2923" s="727"/>
      <c r="F2923" s="15"/>
      <c r="G2923" s="15"/>
      <c r="H2923" s="59" t="str">
        <f t="array" ref="H2923">IF(ISERROR(INDEX(גיליון3!$U$14:$X$28,MATCH('דיווח פרטני'!G2923,גיליון3!$T$14:$T$28,0),MATCH('דיווח פרטני'!C2923,גיליון3!$U$13:$X$13,0)))," ",INDEX(גיליון3!$U$14:$X$28,MATCH('דיווח פרטני'!G2923,גיליון3!$T$14:$T$28,0),MATCH('דיווח פרטני'!C2923,גיליון3!$U$13:$X$13,0)))</f>
        <v xml:space="preserve"> </v>
      </c>
      <c r="I2923" s="15"/>
      <c r="J2923" s="15"/>
    </row>
    <row r="2924" spans="1:10" ht="18" customHeight="1" thickBot="1" x14ac:dyDescent="0.35">
      <c r="A2924" s="15"/>
      <c r="B2924" s="15"/>
      <c r="C2924" s="15"/>
      <c r="D2924" s="15"/>
      <c r="E2924" s="727"/>
      <c r="F2924" s="15"/>
      <c r="G2924" s="15"/>
      <c r="H2924" s="59" t="str">
        <f t="array" ref="H2924">IF(ISERROR(INDEX(גיליון3!$U$14:$X$28,MATCH('דיווח פרטני'!G2924,גיליון3!$T$14:$T$28,0),MATCH('דיווח פרטני'!C2924,גיליון3!$U$13:$X$13,0)))," ",INDEX(גיליון3!$U$14:$X$28,MATCH('דיווח פרטני'!G2924,גיליון3!$T$14:$T$28,0),MATCH('דיווח פרטני'!C2924,גיליון3!$U$13:$X$13,0)))</f>
        <v xml:space="preserve"> </v>
      </c>
      <c r="I2924" s="15"/>
      <c r="J2924" s="15"/>
    </row>
    <row r="2925" spans="1:10" ht="18" customHeight="1" thickBot="1" x14ac:dyDescent="0.35">
      <c r="A2925" s="15"/>
      <c r="B2925" s="15"/>
      <c r="C2925" s="15"/>
      <c r="D2925" s="15"/>
      <c r="E2925" s="727"/>
      <c r="F2925" s="15"/>
      <c r="G2925" s="15"/>
      <c r="H2925" s="59" t="str">
        <f t="array" ref="H2925">IF(ISERROR(INDEX(גיליון3!$U$14:$X$28,MATCH('דיווח פרטני'!G2925,גיליון3!$T$14:$T$28,0),MATCH('דיווח פרטני'!C2925,גיליון3!$U$13:$X$13,0)))," ",INDEX(גיליון3!$U$14:$X$28,MATCH('דיווח פרטני'!G2925,גיליון3!$T$14:$T$28,0),MATCH('דיווח פרטני'!C2925,גיליון3!$U$13:$X$13,0)))</f>
        <v xml:space="preserve"> </v>
      </c>
      <c r="I2925" s="15"/>
      <c r="J2925" s="15"/>
    </row>
    <row r="2926" spans="1:10" ht="18" customHeight="1" thickBot="1" x14ac:dyDescent="0.35">
      <c r="A2926" s="15"/>
      <c r="B2926" s="15"/>
      <c r="C2926" s="15"/>
      <c r="D2926" s="15"/>
      <c r="E2926" s="727"/>
      <c r="F2926" s="15"/>
      <c r="G2926" s="15"/>
      <c r="H2926" s="59" t="str">
        <f t="array" ref="H2926">IF(ISERROR(INDEX(גיליון3!$U$14:$X$28,MATCH('דיווח פרטני'!G2926,גיליון3!$T$14:$T$28,0),MATCH('דיווח פרטני'!C2926,גיליון3!$U$13:$X$13,0)))," ",INDEX(גיליון3!$U$14:$X$28,MATCH('דיווח פרטני'!G2926,גיליון3!$T$14:$T$28,0),MATCH('דיווח פרטני'!C2926,גיליון3!$U$13:$X$13,0)))</f>
        <v xml:space="preserve"> </v>
      </c>
      <c r="I2926" s="15"/>
      <c r="J2926" s="15"/>
    </row>
    <row r="2927" spans="1:10" ht="18" customHeight="1" thickBot="1" x14ac:dyDescent="0.35">
      <c r="A2927" s="15"/>
      <c r="B2927" s="15"/>
      <c r="C2927" s="15"/>
      <c r="D2927" s="15"/>
      <c r="E2927" s="727"/>
      <c r="F2927" s="15"/>
      <c r="G2927" s="15"/>
      <c r="H2927" s="59" t="str">
        <f t="array" ref="H2927">IF(ISERROR(INDEX(גיליון3!$U$14:$X$28,MATCH('דיווח פרטני'!G2927,גיליון3!$T$14:$T$28,0),MATCH('דיווח פרטני'!C2927,גיליון3!$U$13:$X$13,0)))," ",INDEX(גיליון3!$U$14:$X$28,MATCH('דיווח פרטני'!G2927,גיליון3!$T$14:$T$28,0),MATCH('דיווח פרטני'!C2927,גיליון3!$U$13:$X$13,0)))</f>
        <v xml:space="preserve"> </v>
      </c>
      <c r="I2927" s="15"/>
      <c r="J2927" s="15"/>
    </row>
    <row r="2928" spans="1:10" ht="18" customHeight="1" thickBot="1" x14ac:dyDescent="0.35">
      <c r="A2928" s="15"/>
      <c r="B2928" s="15"/>
      <c r="C2928" s="15"/>
      <c r="D2928" s="15"/>
      <c r="E2928" s="727"/>
      <c r="F2928" s="15"/>
      <c r="G2928" s="15"/>
      <c r="H2928" s="59" t="str">
        <f t="array" ref="H2928">IF(ISERROR(INDEX(גיליון3!$U$14:$X$28,MATCH('דיווח פרטני'!G2928,גיליון3!$T$14:$T$28,0),MATCH('דיווח פרטני'!C2928,גיליון3!$U$13:$X$13,0)))," ",INDEX(גיליון3!$U$14:$X$28,MATCH('דיווח פרטני'!G2928,גיליון3!$T$14:$T$28,0),MATCH('דיווח פרטני'!C2928,גיליון3!$U$13:$X$13,0)))</f>
        <v xml:space="preserve"> </v>
      </c>
      <c r="I2928" s="15"/>
      <c r="J2928" s="15"/>
    </row>
    <row r="2929" spans="1:10" ht="18" customHeight="1" thickBot="1" x14ac:dyDescent="0.35">
      <c r="A2929" s="15"/>
      <c r="B2929" s="15"/>
      <c r="C2929" s="15"/>
      <c r="D2929" s="15"/>
      <c r="E2929" s="727"/>
      <c r="F2929" s="15"/>
      <c r="G2929" s="15"/>
      <c r="H2929" s="59" t="str">
        <f t="array" ref="H2929">IF(ISERROR(INDEX(גיליון3!$U$14:$X$28,MATCH('דיווח פרטני'!G2929,גיליון3!$T$14:$T$28,0),MATCH('דיווח פרטני'!C2929,גיליון3!$U$13:$X$13,0)))," ",INDEX(גיליון3!$U$14:$X$28,MATCH('דיווח פרטני'!G2929,גיליון3!$T$14:$T$28,0),MATCH('דיווח פרטני'!C2929,גיליון3!$U$13:$X$13,0)))</f>
        <v xml:space="preserve"> </v>
      </c>
      <c r="I2929" s="15"/>
      <c r="J2929" s="15"/>
    </row>
    <row r="2930" spans="1:10" ht="18" customHeight="1" thickBot="1" x14ac:dyDescent="0.35">
      <c r="A2930" s="15"/>
      <c r="B2930" s="15"/>
      <c r="C2930" s="15"/>
      <c r="D2930" s="15"/>
      <c r="E2930" s="727"/>
      <c r="F2930" s="15"/>
      <c r="G2930" s="15"/>
      <c r="H2930" s="59" t="str">
        <f t="array" ref="H2930">IF(ISERROR(INDEX(גיליון3!$U$14:$X$28,MATCH('דיווח פרטני'!G2930,גיליון3!$T$14:$T$28,0),MATCH('דיווח פרטני'!C2930,גיליון3!$U$13:$X$13,0)))," ",INDEX(גיליון3!$U$14:$X$28,MATCH('דיווח פרטני'!G2930,גיליון3!$T$14:$T$28,0),MATCH('דיווח פרטני'!C2930,גיליון3!$U$13:$X$13,0)))</f>
        <v xml:space="preserve"> </v>
      </c>
      <c r="I2930" s="15"/>
      <c r="J2930" s="15"/>
    </row>
    <row r="2931" spans="1:10" ht="18" customHeight="1" thickBot="1" x14ac:dyDescent="0.35">
      <c r="A2931" s="15"/>
      <c r="B2931" s="15"/>
      <c r="C2931" s="15"/>
      <c r="D2931" s="15"/>
      <c r="E2931" s="727"/>
      <c r="F2931" s="15"/>
      <c r="G2931" s="15"/>
      <c r="H2931" s="59" t="str">
        <f t="array" ref="H2931">IF(ISERROR(INDEX(גיליון3!$U$14:$X$28,MATCH('דיווח פרטני'!G2931,גיליון3!$T$14:$T$28,0),MATCH('דיווח פרטני'!C2931,גיליון3!$U$13:$X$13,0)))," ",INDEX(גיליון3!$U$14:$X$28,MATCH('דיווח פרטני'!G2931,גיליון3!$T$14:$T$28,0),MATCH('דיווח פרטני'!C2931,גיליון3!$U$13:$X$13,0)))</f>
        <v xml:space="preserve"> </v>
      </c>
      <c r="I2931" s="15"/>
      <c r="J2931" s="15"/>
    </row>
    <row r="2932" spans="1:10" ht="18" customHeight="1" thickBot="1" x14ac:dyDescent="0.35">
      <c r="A2932" s="15"/>
      <c r="B2932" s="15"/>
      <c r="C2932" s="15"/>
      <c r="D2932" s="15"/>
      <c r="E2932" s="727"/>
      <c r="F2932" s="15"/>
      <c r="G2932" s="15"/>
      <c r="H2932" s="59" t="str">
        <f t="array" ref="H2932">IF(ISERROR(INDEX(גיליון3!$U$14:$X$28,MATCH('דיווח פרטני'!G2932,גיליון3!$T$14:$T$28,0),MATCH('דיווח פרטני'!C2932,גיליון3!$U$13:$X$13,0)))," ",INDEX(גיליון3!$U$14:$X$28,MATCH('דיווח פרטני'!G2932,גיליון3!$T$14:$T$28,0),MATCH('דיווח פרטני'!C2932,גיליון3!$U$13:$X$13,0)))</f>
        <v xml:space="preserve"> </v>
      </c>
      <c r="I2932" s="15"/>
      <c r="J2932" s="15"/>
    </row>
    <row r="2933" spans="1:10" ht="18" customHeight="1" thickBot="1" x14ac:dyDescent="0.35">
      <c r="A2933" s="15"/>
      <c r="B2933" s="15"/>
      <c r="C2933" s="15"/>
      <c r="D2933" s="15"/>
      <c r="E2933" s="727"/>
      <c r="F2933" s="15"/>
      <c r="G2933" s="15"/>
      <c r="H2933" s="59" t="str">
        <f t="array" ref="H2933">IF(ISERROR(INDEX(גיליון3!$U$14:$X$28,MATCH('דיווח פרטני'!G2933,גיליון3!$T$14:$T$28,0),MATCH('דיווח פרטני'!C2933,גיליון3!$U$13:$X$13,0)))," ",INDEX(גיליון3!$U$14:$X$28,MATCH('דיווח פרטני'!G2933,גיליון3!$T$14:$T$28,0),MATCH('דיווח פרטני'!C2933,גיליון3!$U$13:$X$13,0)))</f>
        <v xml:space="preserve"> </v>
      </c>
      <c r="I2933" s="15"/>
      <c r="J2933" s="15"/>
    </row>
    <row r="2934" spans="1:10" ht="18" customHeight="1" thickBot="1" x14ac:dyDescent="0.35">
      <c r="A2934" s="15"/>
      <c r="B2934" s="15"/>
      <c r="C2934" s="15"/>
      <c r="D2934" s="15"/>
      <c r="E2934" s="727"/>
      <c r="F2934" s="15"/>
      <c r="G2934" s="15"/>
      <c r="H2934" s="59" t="str">
        <f t="array" ref="H2934">IF(ISERROR(INDEX(גיליון3!$U$14:$X$28,MATCH('דיווח פרטני'!G2934,גיליון3!$T$14:$T$28,0),MATCH('דיווח פרטני'!C2934,גיליון3!$U$13:$X$13,0)))," ",INDEX(גיליון3!$U$14:$X$28,MATCH('דיווח פרטני'!G2934,גיליון3!$T$14:$T$28,0),MATCH('דיווח פרטני'!C2934,גיליון3!$U$13:$X$13,0)))</f>
        <v xml:space="preserve"> </v>
      </c>
      <c r="I2934" s="15"/>
      <c r="J2934" s="15"/>
    </row>
    <row r="2935" spans="1:10" ht="18" customHeight="1" thickBot="1" x14ac:dyDescent="0.35">
      <c r="A2935" s="15"/>
      <c r="B2935" s="15"/>
      <c r="C2935" s="15"/>
      <c r="D2935" s="15"/>
      <c r="E2935" s="727"/>
      <c r="F2935" s="15"/>
      <c r="G2935" s="15"/>
      <c r="H2935" s="59" t="str">
        <f t="array" ref="H2935">IF(ISERROR(INDEX(גיליון3!$U$14:$X$28,MATCH('דיווח פרטני'!G2935,גיליון3!$T$14:$T$28,0),MATCH('דיווח פרטני'!C2935,גיליון3!$U$13:$X$13,0)))," ",INDEX(גיליון3!$U$14:$X$28,MATCH('דיווח פרטני'!G2935,גיליון3!$T$14:$T$28,0),MATCH('דיווח פרטני'!C2935,גיליון3!$U$13:$X$13,0)))</f>
        <v xml:space="preserve"> </v>
      </c>
      <c r="I2935" s="15"/>
      <c r="J2935" s="15"/>
    </row>
    <row r="2936" spans="1:10" ht="18" customHeight="1" thickBot="1" x14ac:dyDescent="0.35">
      <c r="A2936" s="15"/>
      <c r="B2936" s="15"/>
      <c r="C2936" s="15"/>
      <c r="D2936" s="15"/>
      <c r="E2936" s="727"/>
      <c r="F2936" s="15"/>
      <c r="G2936" s="15"/>
      <c r="H2936" s="59" t="str">
        <f t="array" ref="H2936">IF(ISERROR(INDEX(גיליון3!$U$14:$X$28,MATCH('דיווח פרטני'!G2936,גיליון3!$T$14:$T$28,0),MATCH('דיווח פרטני'!C2936,גיליון3!$U$13:$X$13,0)))," ",INDEX(גיליון3!$U$14:$X$28,MATCH('דיווח פרטני'!G2936,גיליון3!$T$14:$T$28,0),MATCH('דיווח פרטני'!C2936,גיליון3!$U$13:$X$13,0)))</f>
        <v xml:space="preserve"> </v>
      </c>
      <c r="I2936" s="15"/>
      <c r="J2936" s="15"/>
    </row>
    <row r="2937" spans="1:10" ht="18" customHeight="1" thickBot="1" x14ac:dyDescent="0.35">
      <c r="A2937" s="15"/>
      <c r="B2937" s="15"/>
      <c r="C2937" s="15"/>
      <c r="D2937" s="15"/>
      <c r="E2937" s="727"/>
      <c r="F2937" s="15"/>
      <c r="G2937" s="15"/>
      <c r="H2937" s="59" t="str">
        <f t="array" ref="H2937">IF(ISERROR(INDEX(גיליון3!$U$14:$X$28,MATCH('דיווח פרטני'!G2937,גיליון3!$T$14:$T$28,0),MATCH('דיווח פרטני'!C2937,גיליון3!$U$13:$X$13,0)))," ",INDEX(גיליון3!$U$14:$X$28,MATCH('דיווח פרטני'!G2937,גיליון3!$T$14:$T$28,0),MATCH('דיווח פרטני'!C2937,גיליון3!$U$13:$X$13,0)))</f>
        <v xml:space="preserve"> </v>
      </c>
      <c r="I2937" s="15"/>
      <c r="J2937" s="15"/>
    </row>
    <row r="2938" spans="1:10" ht="18" customHeight="1" thickBot="1" x14ac:dyDescent="0.35">
      <c r="A2938" s="15"/>
      <c r="B2938" s="15"/>
      <c r="C2938" s="15"/>
      <c r="D2938" s="15"/>
      <c r="E2938" s="727"/>
      <c r="F2938" s="15"/>
      <c r="G2938" s="15"/>
      <c r="H2938" s="59" t="str">
        <f t="array" ref="H2938">IF(ISERROR(INDEX(גיליון3!$U$14:$X$28,MATCH('דיווח פרטני'!G2938,גיליון3!$T$14:$T$28,0),MATCH('דיווח פרטני'!C2938,גיליון3!$U$13:$X$13,0)))," ",INDEX(גיליון3!$U$14:$X$28,MATCH('דיווח פרטני'!G2938,גיליון3!$T$14:$T$28,0),MATCH('דיווח פרטני'!C2938,גיליון3!$U$13:$X$13,0)))</f>
        <v xml:space="preserve"> </v>
      </c>
      <c r="I2938" s="15"/>
      <c r="J2938" s="15"/>
    </row>
    <row r="2939" spans="1:10" ht="18" customHeight="1" thickBot="1" x14ac:dyDescent="0.35">
      <c r="A2939" s="15"/>
      <c r="B2939" s="15"/>
      <c r="C2939" s="15"/>
      <c r="D2939" s="15"/>
      <c r="E2939" s="727"/>
      <c r="F2939" s="15"/>
      <c r="G2939" s="15"/>
      <c r="H2939" s="59" t="str">
        <f t="array" ref="H2939">IF(ISERROR(INDEX(גיליון3!$U$14:$X$28,MATCH('דיווח פרטני'!G2939,גיליון3!$T$14:$T$28,0),MATCH('דיווח פרטני'!C2939,גיליון3!$U$13:$X$13,0)))," ",INDEX(גיליון3!$U$14:$X$28,MATCH('דיווח פרטני'!G2939,גיליון3!$T$14:$T$28,0),MATCH('דיווח פרטני'!C2939,גיליון3!$U$13:$X$13,0)))</f>
        <v xml:space="preserve"> </v>
      </c>
      <c r="I2939" s="15"/>
      <c r="J2939" s="15"/>
    </row>
    <row r="2940" spans="1:10" ht="18" customHeight="1" thickBot="1" x14ac:dyDescent="0.35">
      <c r="A2940" s="15"/>
      <c r="B2940" s="15"/>
      <c r="C2940" s="15"/>
      <c r="D2940" s="15"/>
      <c r="E2940" s="727"/>
      <c r="F2940" s="15"/>
      <c r="G2940" s="15"/>
      <c r="H2940" s="59" t="str">
        <f t="array" ref="H2940">IF(ISERROR(INDEX(גיליון3!$U$14:$X$28,MATCH('דיווח פרטני'!G2940,גיליון3!$T$14:$T$28,0),MATCH('דיווח פרטני'!C2940,גיליון3!$U$13:$X$13,0)))," ",INDEX(גיליון3!$U$14:$X$28,MATCH('דיווח פרטני'!G2940,גיליון3!$T$14:$T$28,0),MATCH('דיווח פרטני'!C2940,גיליון3!$U$13:$X$13,0)))</f>
        <v xml:space="preserve"> </v>
      </c>
      <c r="I2940" s="15"/>
      <c r="J2940" s="15"/>
    </row>
    <row r="2941" spans="1:10" ht="18" customHeight="1" thickBot="1" x14ac:dyDescent="0.35">
      <c r="A2941" s="15"/>
      <c r="B2941" s="15"/>
      <c r="C2941" s="15"/>
      <c r="D2941" s="15"/>
      <c r="E2941" s="727"/>
      <c r="F2941" s="15"/>
      <c r="G2941" s="15"/>
      <c r="H2941" s="59" t="str">
        <f t="array" ref="H2941">IF(ISERROR(INDEX(גיליון3!$U$14:$X$28,MATCH('דיווח פרטני'!G2941,גיליון3!$T$14:$T$28,0),MATCH('דיווח פרטני'!C2941,גיליון3!$U$13:$X$13,0)))," ",INDEX(גיליון3!$U$14:$X$28,MATCH('דיווח פרטני'!G2941,גיליון3!$T$14:$T$28,0),MATCH('דיווח פרטני'!C2941,גיליון3!$U$13:$X$13,0)))</f>
        <v xml:space="preserve"> </v>
      </c>
      <c r="I2941" s="15"/>
      <c r="J2941" s="15"/>
    </row>
    <row r="2942" spans="1:10" ht="18" customHeight="1" thickBot="1" x14ac:dyDescent="0.35">
      <c r="A2942" s="15"/>
      <c r="B2942" s="15"/>
      <c r="C2942" s="15"/>
      <c r="D2942" s="15"/>
      <c r="E2942" s="727"/>
      <c r="F2942" s="15"/>
      <c r="G2942" s="15"/>
      <c r="H2942" s="59" t="str">
        <f t="array" ref="H2942">IF(ISERROR(INDEX(גיליון3!$U$14:$X$28,MATCH('דיווח פרטני'!G2942,גיליון3!$T$14:$T$28,0),MATCH('דיווח פרטני'!C2942,גיליון3!$U$13:$X$13,0)))," ",INDEX(גיליון3!$U$14:$X$28,MATCH('דיווח פרטני'!G2942,גיליון3!$T$14:$T$28,0),MATCH('דיווח פרטני'!C2942,גיליון3!$U$13:$X$13,0)))</f>
        <v xml:space="preserve"> </v>
      </c>
      <c r="I2942" s="15"/>
      <c r="J2942" s="15"/>
    </row>
    <row r="2943" spans="1:10" ht="18" customHeight="1" thickBot="1" x14ac:dyDescent="0.35">
      <c r="A2943" s="15"/>
      <c r="B2943" s="15"/>
      <c r="C2943" s="15"/>
      <c r="D2943" s="15"/>
      <c r="E2943" s="727"/>
      <c r="F2943" s="15"/>
      <c r="G2943" s="15"/>
      <c r="H2943" s="59" t="str">
        <f t="array" ref="H2943">IF(ISERROR(INDEX(גיליון3!$U$14:$X$28,MATCH('דיווח פרטני'!G2943,גיליון3!$T$14:$T$28,0),MATCH('דיווח פרטני'!C2943,גיליון3!$U$13:$X$13,0)))," ",INDEX(גיליון3!$U$14:$X$28,MATCH('דיווח פרטני'!G2943,גיליון3!$T$14:$T$28,0),MATCH('דיווח פרטני'!C2943,גיליון3!$U$13:$X$13,0)))</f>
        <v xml:space="preserve"> </v>
      </c>
      <c r="I2943" s="15"/>
      <c r="J2943" s="15"/>
    </row>
    <row r="2944" spans="1:10" ht="18" customHeight="1" thickBot="1" x14ac:dyDescent="0.35">
      <c r="A2944" s="15"/>
      <c r="B2944" s="15"/>
      <c r="C2944" s="15"/>
      <c r="D2944" s="15"/>
      <c r="E2944" s="727"/>
      <c r="F2944" s="15"/>
      <c r="G2944" s="15"/>
      <c r="H2944" s="59" t="str">
        <f t="array" ref="H2944">IF(ISERROR(INDEX(גיליון3!$U$14:$X$28,MATCH('דיווח פרטני'!G2944,גיליון3!$T$14:$T$28,0),MATCH('דיווח פרטני'!C2944,גיליון3!$U$13:$X$13,0)))," ",INDEX(גיליון3!$U$14:$X$28,MATCH('דיווח פרטני'!G2944,גיליון3!$T$14:$T$28,0),MATCH('דיווח פרטני'!C2944,גיליון3!$U$13:$X$13,0)))</f>
        <v xml:space="preserve"> </v>
      </c>
      <c r="I2944" s="15"/>
      <c r="J2944" s="15"/>
    </row>
    <row r="2945" spans="1:10" ht="18" customHeight="1" thickBot="1" x14ac:dyDescent="0.35">
      <c r="A2945" s="15"/>
      <c r="B2945" s="15"/>
      <c r="C2945" s="15"/>
      <c r="D2945" s="15"/>
      <c r="E2945" s="727"/>
      <c r="F2945" s="15"/>
      <c r="G2945" s="15"/>
      <c r="H2945" s="59" t="str">
        <f t="array" ref="H2945">IF(ISERROR(INDEX(גיליון3!$U$14:$X$28,MATCH('דיווח פרטני'!G2945,גיליון3!$T$14:$T$28,0),MATCH('דיווח פרטני'!C2945,גיליון3!$U$13:$X$13,0)))," ",INDEX(גיליון3!$U$14:$X$28,MATCH('דיווח פרטני'!G2945,גיליון3!$T$14:$T$28,0),MATCH('דיווח פרטני'!C2945,גיליון3!$U$13:$X$13,0)))</f>
        <v xml:space="preserve"> </v>
      </c>
      <c r="I2945" s="15"/>
      <c r="J2945" s="15"/>
    </row>
    <row r="2946" spans="1:10" ht="18" customHeight="1" thickBot="1" x14ac:dyDescent="0.35">
      <c r="A2946" s="15"/>
      <c r="B2946" s="15"/>
      <c r="C2946" s="15"/>
      <c r="D2946" s="15"/>
      <c r="E2946" s="727"/>
      <c r="F2946" s="15"/>
      <c r="G2946" s="15"/>
      <c r="H2946" s="59" t="str">
        <f t="array" ref="H2946">IF(ISERROR(INDEX(גיליון3!$U$14:$X$28,MATCH('דיווח פרטני'!G2946,גיליון3!$T$14:$T$28,0),MATCH('דיווח פרטני'!C2946,גיליון3!$U$13:$X$13,0)))," ",INDEX(גיליון3!$U$14:$X$28,MATCH('דיווח פרטני'!G2946,גיליון3!$T$14:$T$28,0),MATCH('דיווח פרטני'!C2946,גיליון3!$U$13:$X$13,0)))</f>
        <v xml:space="preserve"> </v>
      </c>
      <c r="I2946" s="15"/>
      <c r="J2946" s="15"/>
    </row>
    <row r="2947" spans="1:10" ht="18" customHeight="1" thickBot="1" x14ac:dyDescent="0.35">
      <c r="A2947" s="15"/>
      <c r="B2947" s="15"/>
      <c r="C2947" s="15"/>
      <c r="D2947" s="15"/>
      <c r="E2947" s="727"/>
      <c r="F2947" s="15"/>
      <c r="G2947" s="15"/>
      <c r="H2947" s="59" t="str">
        <f t="array" ref="H2947">IF(ISERROR(INDEX(גיליון3!$U$14:$X$28,MATCH('דיווח פרטני'!G2947,גיליון3!$T$14:$T$28,0),MATCH('דיווח פרטני'!C2947,גיליון3!$U$13:$X$13,0)))," ",INDEX(גיליון3!$U$14:$X$28,MATCH('דיווח פרטני'!G2947,גיליון3!$T$14:$T$28,0),MATCH('דיווח פרטני'!C2947,גיליון3!$U$13:$X$13,0)))</f>
        <v xml:space="preserve"> </v>
      </c>
      <c r="I2947" s="15"/>
      <c r="J2947" s="15"/>
    </row>
    <row r="2948" spans="1:10" ht="18" customHeight="1" thickBot="1" x14ac:dyDescent="0.35">
      <c r="A2948" s="15"/>
      <c r="B2948" s="15"/>
      <c r="C2948" s="15"/>
      <c r="D2948" s="15"/>
      <c r="E2948" s="727"/>
      <c r="F2948" s="15"/>
      <c r="G2948" s="15"/>
      <c r="H2948" s="59" t="str">
        <f t="array" ref="H2948">IF(ISERROR(INDEX(גיליון3!$U$14:$X$28,MATCH('דיווח פרטני'!G2948,גיליון3!$T$14:$T$28,0),MATCH('דיווח פרטני'!C2948,גיליון3!$U$13:$X$13,0)))," ",INDEX(גיליון3!$U$14:$X$28,MATCH('דיווח פרטני'!G2948,גיליון3!$T$14:$T$28,0),MATCH('דיווח פרטני'!C2948,גיליון3!$U$13:$X$13,0)))</f>
        <v xml:space="preserve"> </v>
      </c>
      <c r="I2948" s="15"/>
      <c r="J2948" s="15"/>
    </row>
    <row r="2949" spans="1:10" ht="18" customHeight="1" thickBot="1" x14ac:dyDescent="0.35">
      <c r="A2949" s="15"/>
      <c r="B2949" s="15"/>
      <c r="C2949" s="15"/>
      <c r="D2949" s="15"/>
      <c r="E2949" s="727"/>
      <c r="F2949" s="15"/>
      <c r="G2949" s="15"/>
      <c r="H2949" s="59" t="str">
        <f t="array" ref="H2949">IF(ISERROR(INDEX(גיליון3!$U$14:$X$28,MATCH('דיווח פרטני'!G2949,גיליון3!$T$14:$T$28,0),MATCH('דיווח פרטני'!C2949,גיליון3!$U$13:$X$13,0)))," ",INDEX(גיליון3!$U$14:$X$28,MATCH('דיווח פרטני'!G2949,גיליון3!$T$14:$T$28,0),MATCH('דיווח פרטני'!C2949,גיליון3!$U$13:$X$13,0)))</f>
        <v xml:space="preserve"> </v>
      </c>
      <c r="I2949" s="15"/>
      <c r="J2949" s="15"/>
    </row>
    <row r="2950" spans="1:10" ht="18" customHeight="1" thickBot="1" x14ac:dyDescent="0.35">
      <c r="A2950" s="15"/>
      <c r="B2950" s="15"/>
      <c r="C2950" s="15"/>
      <c r="D2950" s="15"/>
      <c r="E2950" s="727"/>
      <c r="F2950" s="15"/>
      <c r="G2950" s="15"/>
      <c r="H2950" s="59" t="str">
        <f t="array" ref="H2950">IF(ISERROR(INDEX(גיליון3!$U$14:$X$28,MATCH('דיווח פרטני'!G2950,גיליון3!$T$14:$T$28,0),MATCH('דיווח פרטני'!C2950,גיליון3!$U$13:$X$13,0)))," ",INDEX(גיליון3!$U$14:$X$28,MATCH('דיווח פרטני'!G2950,גיליון3!$T$14:$T$28,0),MATCH('דיווח פרטני'!C2950,גיליון3!$U$13:$X$13,0)))</f>
        <v xml:space="preserve"> </v>
      </c>
      <c r="I2950" s="15"/>
      <c r="J2950" s="15"/>
    </row>
    <row r="2951" spans="1:10" ht="18" customHeight="1" thickBot="1" x14ac:dyDescent="0.35">
      <c r="A2951" s="15"/>
      <c r="B2951" s="15"/>
      <c r="C2951" s="15"/>
      <c r="D2951" s="15"/>
      <c r="E2951" s="727"/>
      <c r="F2951" s="15"/>
      <c r="G2951" s="15"/>
      <c r="H2951" s="59" t="str">
        <f t="array" ref="H2951">IF(ISERROR(INDEX(גיליון3!$U$14:$X$28,MATCH('דיווח פרטני'!G2951,גיליון3!$T$14:$T$28,0),MATCH('דיווח פרטני'!C2951,גיליון3!$U$13:$X$13,0)))," ",INDEX(גיליון3!$U$14:$X$28,MATCH('דיווח פרטני'!G2951,גיליון3!$T$14:$T$28,0),MATCH('דיווח פרטני'!C2951,גיליון3!$U$13:$X$13,0)))</f>
        <v xml:space="preserve"> </v>
      </c>
      <c r="I2951" s="15"/>
      <c r="J2951" s="15"/>
    </row>
    <row r="2952" spans="1:10" ht="18" customHeight="1" thickBot="1" x14ac:dyDescent="0.35">
      <c r="A2952" s="15"/>
      <c r="B2952" s="15"/>
      <c r="C2952" s="15"/>
      <c r="D2952" s="15"/>
      <c r="E2952" s="727"/>
      <c r="F2952" s="15"/>
      <c r="G2952" s="15"/>
      <c r="H2952" s="59" t="str">
        <f t="array" ref="H2952">IF(ISERROR(INDEX(גיליון3!$U$14:$X$28,MATCH('דיווח פרטני'!G2952,גיליון3!$T$14:$T$28,0),MATCH('דיווח פרטני'!C2952,גיליון3!$U$13:$X$13,0)))," ",INDEX(גיליון3!$U$14:$X$28,MATCH('דיווח פרטני'!G2952,גיליון3!$T$14:$T$28,0),MATCH('דיווח פרטני'!C2952,גיליון3!$U$13:$X$13,0)))</f>
        <v xml:space="preserve"> </v>
      </c>
      <c r="I2952" s="15"/>
      <c r="J2952" s="15"/>
    </row>
    <row r="2953" spans="1:10" ht="18" customHeight="1" thickBot="1" x14ac:dyDescent="0.35">
      <c r="A2953" s="15"/>
      <c r="B2953" s="15"/>
      <c r="C2953" s="15"/>
      <c r="D2953" s="15"/>
      <c r="E2953" s="727"/>
      <c r="F2953" s="15"/>
      <c r="G2953" s="15"/>
      <c r="H2953" s="59" t="str">
        <f t="array" ref="H2953">IF(ISERROR(INDEX(גיליון3!$U$14:$X$28,MATCH('דיווח פרטני'!G2953,גיליון3!$T$14:$T$28,0),MATCH('דיווח פרטני'!C2953,גיליון3!$U$13:$X$13,0)))," ",INDEX(גיליון3!$U$14:$X$28,MATCH('דיווח פרטני'!G2953,גיליון3!$T$14:$T$28,0),MATCH('דיווח פרטני'!C2953,גיליון3!$U$13:$X$13,0)))</f>
        <v xml:space="preserve"> </v>
      </c>
      <c r="I2953" s="15"/>
      <c r="J2953" s="15"/>
    </row>
    <row r="2954" spans="1:10" ht="18" customHeight="1" thickBot="1" x14ac:dyDescent="0.35">
      <c r="A2954" s="15"/>
      <c r="B2954" s="15"/>
      <c r="C2954" s="15"/>
      <c r="D2954" s="15"/>
      <c r="E2954" s="727"/>
      <c r="F2954" s="15"/>
      <c r="G2954" s="15"/>
      <c r="H2954" s="59" t="str">
        <f t="array" ref="H2954">IF(ISERROR(INDEX(גיליון3!$U$14:$X$28,MATCH('דיווח פרטני'!G2954,גיליון3!$T$14:$T$28,0),MATCH('דיווח פרטני'!C2954,גיליון3!$U$13:$X$13,0)))," ",INDEX(גיליון3!$U$14:$X$28,MATCH('דיווח פרטני'!G2954,גיליון3!$T$14:$T$28,0),MATCH('דיווח פרטני'!C2954,גיליון3!$U$13:$X$13,0)))</f>
        <v xml:space="preserve"> </v>
      </c>
      <c r="I2954" s="15"/>
      <c r="J2954" s="15"/>
    </row>
    <row r="2955" spans="1:10" ht="18" customHeight="1" thickBot="1" x14ac:dyDescent="0.35">
      <c r="A2955" s="15"/>
      <c r="B2955" s="15"/>
      <c r="C2955" s="15"/>
      <c r="D2955" s="15"/>
      <c r="E2955" s="727"/>
      <c r="F2955" s="15"/>
      <c r="G2955" s="15"/>
      <c r="H2955" s="59" t="str">
        <f t="array" ref="H2955">IF(ISERROR(INDEX(גיליון3!$U$14:$X$28,MATCH('דיווח פרטני'!G2955,גיליון3!$T$14:$T$28,0),MATCH('דיווח פרטני'!C2955,גיליון3!$U$13:$X$13,0)))," ",INDEX(גיליון3!$U$14:$X$28,MATCH('דיווח פרטני'!G2955,גיליון3!$T$14:$T$28,0),MATCH('דיווח פרטני'!C2955,גיליון3!$U$13:$X$13,0)))</f>
        <v xml:space="preserve"> </v>
      </c>
      <c r="I2955" s="15"/>
      <c r="J2955" s="15"/>
    </row>
    <row r="2956" spans="1:10" ht="18" customHeight="1" thickBot="1" x14ac:dyDescent="0.35">
      <c r="A2956" s="15"/>
      <c r="B2956" s="15"/>
      <c r="C2956" s="15"/>
      <c r="D2956" s="15"/>
      <c r="E2956" s="727"/>
      <c r="F2956" s="15"/>
      <c r="G2956" s="15"/>
      <c r="H2956" s="59" t="str">
        <f t="array" ref="H2956">IF(ISERROR(INDEX(גיליון3!$U$14:$X$28,MATCH('דיווח פרטני'!G2956,גיליון3!$T$14:$T$28,0),MATCH('דיווח פרטני'!C2956,גיליון3!$U$13:$X$13,0)))," ",INDEX(גיליון3!$U$14:$X$28,MATCH('דיווח פרטני'!G2956,גיליון3!$T$14:$T$28,0),MATCH('דיווח פרטני'!C2956,גיליון3!$U$13:$X$13,0)))</f>
        <v xml:space="preserve"> </v>
      </c>
      <c r="I2956" s="15"/>
      <c r="J2956" s="15"/>
    </row>
    <row r="2957" spans="1:10" ht="18" customHeight="1" thickBot="1" x14ac:dyDescent="0.35">
      <c r="A2957" s="15"/>
      <c r="B2957" s="15"/>
      <c r="C2957" s="15"/>
      <c r="D2957" s="15"/>
      <c r="E2957" s="727"/>
      <c r="F2957" s="15"/>
      <c r="G2957" s="15"/>
      <c r="H2957" s="59" t="str">
        <f t="array" ref="H2957">IF(ISERROR(INDEX(גיליון3!$U$14:$X$28,MATCH('דיווח פרטני'!G2957,גיליון3!$T$14:$T$28,0),MATCH('דיווח פרטני'!C2957,גיליון3!$U$13:$X$13,0)))," ",INDEX(גיליון3!$U$14:$X$28,MATCH('דיווח פרטני'!G2957,גיליון3!$T$14:$T$28,0),MATCH('דיווח פרטני'!C2957,גיליון3!$U$13:$X$13,0)))</f>
        <v xml:space="preserve"> </v>
      </c>
      <c r="I2957" s="15"/>
      <c r="J2957" s="15"/>
    </row>
    <row r="2958" spans="1:10" ht="18" customHeight="1" thickBot="1" x14ac:dyDescent="0.35">
      <c r="A2958" s="15"/>
      <c r="B2958" s="15"/>
      <c r="C2958" s="15"/>
      <c r="D2958" s="15"/>
      <c r="E2958" s="727"/>
      <c r="F2958" s="15"/>
      <c r="G2958" s="15"/>
      <c r="H2958" s="59" t="str">
        <f t="array" ref="H2958">IF(ISERROR(INDEX(גיליון3!$U$14:$X$28,MATCH('דיווח פרטני'!G2958,גיליון3!$T$14:$T$28,0),MATCH('דיווח פרטני'!C2958,גיליון3!$U$13:$X$13,0)))," ",INDEX(גיליון3!$U$14:$X$28,MATCH('דיווח פרטני'!G2958,גיליון3!$T$14:$T$28,0),MATCH('דיווח פרטני'!C2958,גיליון3!$U$13:$X$13,0)))</f>
        <v xml:space="preserve"> </v>
      </c>
      <c r="I2958" s="15"/>
      <c r="J2958" s="15"/>
    </row>
    <row r="2959" spans="1:10" ht="18" customHeight="1" thickBot="1" x14ac:dyDescent="0.35">
      <c r="A2959" s="15"/>
      <c r="B2959" s="15"/>
      <c r="C2959" s="15"/>
      <c r="D2959" s="15"/>
      <c r="E2959" s="727"/>
      <c r="F2959" s="15"/>
      <c r="G2959" s="15"/>
      <c r="H2959" s="59" t="str">
        <f t="array" ref="H2959">IF(ISERROR(INDEX(גיליון3!$U$14:$X$28,MATCH('דיווח פרטני'!G2959,גיליון3!$T$14:$T$28,0),MATCH('דיווח פרטני'!C2959,גיליון3!$U$13:$X$13,0)))," ",INDEX(גיליון3!$U$14:$X$28,MATCH('דיווח פרטני'!G2959,גיליון3!$T$14:$T$28,0),MATCH('דיווח פרטני'!C2959,גיליון3!$U$13:$X$13,0)))</f>
        <v xml:space="preserve"> </v>
      </c>
      <c r="I2959" s="15"/>
      <c r="J2959" s="15"/>
    </row>
    <row r="2960" spans="1:10" ht="18" customHeight="1" thickBot="1" x14ac:dyDescent="0.35">
      <c r="A2960" s="15"/>
      <c r="B2960" s="15"/>
      <c r="C2960" s="15"/>
      <c r="D2960" s="15"/>
      <c r="E2960" s="727"/>
      <c r="F2960" s="15"/>
      <c r="G2960" s="15"/>
      <c r="H2960" s="59" t="str">
        <f t="array" ref="H2960">IF(ISERROR(INDEX(גיליון3!$U$14:$X$28,MATCH('דיווח פרטני'!G2960,גיליון3!$T$14:$T$28,0),MATCH('דיווח פרטני'!C2960,גיליון3!$U$13:$X$13,0)))," ",INDEX(גיליון3!$U$14:$X$28,MATCH('דיווח פרטני'!G2960,גיליון3!$T$14:$T$28,0),MATCH('דיווח פרטני'!C2960,גיליון3!$U$13:$X$13,0)))</f>
        <v xml:space="preserve"> </v>
      </c>
      <c r="I2960" s="15"/>
      <c r="J2960" s="15"/>
    </row>
    <row r="2961" spans="1:10" ht="18" customHeight="1" thickBot="1" x14ac:dyDescent="0.35">
      <c r="A2961" s="15"/>
      <c r="B2961" s="15"/>
      <c r="C2961" s="15"/>
      <c r="D2961" s="15"/>
      <c r="E2961" s="727"/>
      <c r="F2961" s="15"/>
      <c r="G2961" s="15"/>
      <c r="H2961" s="59" t="str">
        <f t="array" ref="H2961">IF(ISERROR(INDEX(גיליון3!$U$14:$X$28,MATCH('דיווח פרטני'!G2961,גיליון3!$T$14:$T$28,0),MATCH('דיווח פרטני'!C2961,גיליון3!$U$13:$X$13,0)))," ",INDEX(גיליון3!$U$14:$X$28,MATCH('דיווח פרטני'!G2961,גיליון3!$T$14:$T$28,0),MATCH('דיווח פרטני'!C2961,גיליון3!$U$13:$X$13,0)))</f>
        <v xml:space="preserve"> </v>
      </c>
      <c r="I2961" s="15"/>
      <c r="J2961" s="15"/>
    </row>
    <row r="2962" spans="1:10" ht="18" customHeight="1" thickBot="1" x14ac:dyDescent="0.35">
      <c r="A2962" s="15"/>
      <c r="B2962" s="15"/>
      <c r="C2962" s="15"/>
      <c r="D2962" s="15"/>
      <c r="E2962" s="727"/>
      <c r="F2962" s="15"/>
      <c r="G2962" s="15"/>
      <c r="H2962" s="59" t="str">
        <f t="array" ref="H2962">IF(ISERROR(INDEX(גיליון3!$U$14:$X$28,MATCH('דיווח פרטני'!G2962,גיליון3!$T$14:$T$28,0),MATCH('דיווח פרטני'!C2962,גיליון3!$U$13:$X$13,0)))," ",INDEX(גיליון3!$U$14:$X$28,MATCH('דיווח פרטני'!G2962,גיליון3!$T$14:$T$28,0),MATCH('דיווח פרטני'!C2962,גיליון3!$U$13:$X$13,0)))</f>
        <v xml:space="preserve"> </v>
      </c>
      <c r="I2962" s="15"/>
      <c r="J2962" s="15"/>
    </row>
    <row r="2963" spans="1:10" ht="18" customHeight="1" thickBot="1" x14ac:dyDescent="0.35">
      <c r="A2963" s="15"/>
      <c r="B2963" s="15"/>
      <c r="C2963" s="15"/>
      <c r="D2963" s="15"/>
      <c r="E2963" s="727"/>
      <c r="F2963" s="15"/>
      <c r="G2963" s="15"/>
      <c r="H2963" s="59" t="str">
        <f t="array" ref="H2963">IF(ISERROR(INDEX(גיליון3!$U$14:$X$28,MATCH('דיווח פרטני'!G2963,גיליון3!$T$14:$T$28,0),MATCH('דיווח פרטני'!C2963,גיליון3!$U$13:$X$13,0)))," ",INDEX(גיליון3!$U$14:$X$28,MATCH('דיווח פרטני'!G2963,גיליון3!$T$14:$T$28,0),MATCH('דיווח פרטני'!C2963,גיליון3!$U$13:$X$13,0)))</f>
        <v xml:space="preserve"> </v>
      </c>
      <c r="I2963" s="15"/>
      <c r="J2963" s="15"/>
    </row>
    <row r="2964" spans="1:10" ht="18" customHeight="1" thickBot="1" x14ac:dyDescent="0.35">
      <c r="A2964" s="15"/>
      <c r="B2964" s="15"/>
      <c r="C2964" s="15"/>
      <c r="D2964" s="15"/>
      <c r="E2964" s="727"/>
      <c r="F2964" s="15"/>
      <c r="G2964" s="15"/>
      <c r="H2964" s="59" t="str">
        <f t="array" ref="H2964">IF(ISERROR(INDEX(גיליון3!$U$14:$X$28,MATCH('דיווח פרטני'!G2964,גיליון3!$T$14:$T$28,0),MATCH('דיווח פרטני'!C2964,גיליון3!$U$13:$X$13,0)))," ",INDEX(גיליון3!$U$14:$X$28,MATCH('דיווח פרטני'!G2964,גיליון3!$T$14:$T$28,0),MATCH('דיווח פרטני'!C2964,גיליון3!$U$13:$X$13,0)))</f>
        <v xml:space="preserve"> </v>
      </c>
      <c r="I2964" s="15"/>
      <c r="J2964" s="15"/>
    </row>
    <row r="2965" spans="1:10" ht="18" customHeight="1" thickBot="1" x14ac:dyDescent="0.35">
      <c r="A2965" s="15"/>
      <c r="B2965" s="15"/>
      <c r="C2965" s="15"/>
      <c r="D2965" s="15"/>
      <c r="E2965" s="727"/>
      <c r="F2965" s="15"/>
      <c r="G2965" s="15"/>
      <c r="H2965" s="59" t="str">
        <f t="array" ref="H2965">IF(ISERROR(INDEX(גיליון3!$U$14:$X$28,MATCH('דיווח פרטני'!G2965,גיליון3!$T$14:$T$28,0),MATCH('דיווח פרטני'!C2965,גיליון3!$U$13:$X$13,0)))," ",INDEX(גיליון3!$U$14:$X$28,MATCH('דיווח פרטני'!G2965,גיליון3!$T$14:$T$28,0),MATCH('דיווח פרטני'!C2965,גיליון3!$U$13:$X$13,0)))</f>
        <v xml:space="preserve"> </v>
      </c>
      <c r="I2965" s="15"/>
      <c r="J2965" s="15"/>
    </row>
    <row r="2966" spans="1:10" ht="18" customHeight="1" thickBot="1" x14ac:dyDescent="0.35">
      <c r="A2966" s="15"/>
      <c r="B2966" s="15"/>
      <c r="C2966" s="15"/>
      <c r="D2966" s="15"/>
      <c r="E2966" s="727"/>
      <c r="F2966" s="15"/>
      <c r="G2966" s="15"/>
      <c r="H2966" s="59" t="str">
        <f t="array" ref="H2966">IF(ISERROR(INDEX(גיליון3!$U$14:$X$28,MATCH('דיווח פרטני'!G2966,גיליון3!$T$14:$T$28,0),MATCH('דיווח פרטני'!C2966,גיליון3!$U$13:$X$13,0)))," ",INDEX(גיליון3!$U$14:$X$28,MATCH('דיווח פרטני'!G2966,גיליון3!$T$14:$T$28,0),MATCH('דיווח פרטני'!C2966,גיליון3!$U$13:$X$13,0)))</f>
        <v xml:space="preserve"> </v>
      </c>
      <c r="I2966" s="15"/>
      <c r="J2966" s="15"/>
    </row>
    <row r="2967" spans="1:10" ht="18" customHeight="1" thickBot="1" x14ac:dyDescent="0.35">
      <c r="A2967" s="15"/>
      <c r="B2967" s="15"/>
      <c r="C2967" s="15"/>
      <c r="D2967" s="15"/>
      <c r="E2967" s="727"/>
      <c r="F2967" s="15"/>
      <c r="G2967" s="15"/>
      <c r="H2967" s="59" t="str">
        <f t="array" ref="H2967">IF(ISERROR(INDEX(גיליון3!$U$14:$X$28,MATCH('דיווח פרטני'!G2967,גיליון3!$T$14:$T$28,0),MATCH('דיווח פרטני'!C2967,גיליון3!$U$13:$X$13,0)))," ",INDEX(גיליון3!$U$14:$X$28,MATCH('דיווח פרטני'!G2967,גיליון3!$T$14:$T$28,0),MATCH('דיווח פרטני'!C2967,גיליון3!$U$13:$X$13,0)))</f>
        <v xml:space="preserve"> </v>
      </c>
      <c r="I2967" s="15"/>
      <c r="J2967" s="15"/>
    </row>
    <row r="2968" spans="1:10" ht="18" customHeight="1" thickBot="1" x14ac:dyDescent="0.35">
      <c r="A2968" s="15"/>
      <c r="B2968" s="15"/>
      <c r="C2968" s="15"/>
      <c r="D2968" s="15"/>
      <c r="E2968" s="727"/>
      <c r="F2968" s="15"/>
      <c r="G2968" s="15"/>
      <c r="H2968" s="59" t="str">
        <f t="array" ref="H2968">IF(ISERROR(INDEX(גיליון3!$U$14:$X$28,MATCH('דיווח פרטני'!G2968,גיליון3!$T$14:$T$28,0),MATCH('דיווח פרטני'!C2968,גיליון3!$U$13:$X$13,0)))," ",INDEX(גיליון3!$U$14:$X$28,MATCH('דיווח פרטני'!G2968,גיליון3!$T$14:$T$28,0),MATCH('דיווח פרטני'!C2968,גיליון3!$U$13:$X$13,0)))</f>
        <v xml:space="preserve"> </v>
      </c>
      <c r="I2968" s="15"/>
      <c r="J2968" s="15"/>
    </row>
    <row r="2969" spans="1:10" ht="18" customHeight="1" thickBot="1" x14ac:dyDescent="0.35">
      <c r="A2969" s="15"/>
      <c r="B2969" s="15"/>
      <c r="C2969" s="15"/>
      <c r="D2969" s="15"/>
      <c r="E2969" s="727"/>
      <c r="F2969" s="15"/>
      <c r="G2969" s="15"/>
      <c r="H2969" s="59" t="str">
        <f t="array" ref="H2969">IF(ISERROR(INDEX(גיליון3!$U$14:$X$28,MATCH('דיווח פרטני'!G2969,גיליון3!$T$14:$T$28,0),MATCH('דיווח פרטני'!C2969,גיליון3!$U$13:$X$13,0)))," ",INDEX(גיליון3!$U$14:$X$28,MATCH('דיווח פרטני'!G2969,גיליון3!$T$14:$T$28,0),MATCH('דיווח פרטני'!C2969,גיליון3!$U$13:$X$13,0)))</f>
        <v xml:space="preserve"> </v>
      </c>
      <c r="I2969" s="15"/>
      <c r="J2969" s="15"/>
    </row>
    <row r="2970" spans="1:10" ht="18" customHeight="1" thickBot="1" x14ac:dyDescent="0.35">
      <c r="A2970" s="15"/>
      <c r="B2970" s="15"/>
      <c r="C2970" s="15"/>
      <c r="D2970" s="15"/>
      <c r="E2970" s="727"/>
      <c r="F2970" s="15"/>
      <c r="G2970" s="15"/>
      <c r="H2970" s="59" t="str">
        <f t="array" ref="H2970">IF(ISERROR(INDEX(גיליון3!$U$14:$X$28,MATCH('דיווח פרטני'!G2970,גיליון3!$T$14:$T$28,0),MATCH('דיווח פרטני'!C2970,גיליון3!$U$13:$X$13,0)))," ",INDEX(גיליון3!$U$14:$X$28,MATCH('דיווח פרטני'!G2970,גיליון3!$T$14:$T$28,0),MATCH('דיווח פרטני'!C2970,גיליון3!$U$13:$X$13,0)))</f>
        <v xml:space="preserve"> </v>
      </c>
      <c r="I2970" s="15"/>
      <c r="J2970" s="15"/>
    </row>
    <row r="2971" spans="1:10" ht="18" customHeight="1" thickBot="1" x14ac:dyDescent="0.35">
      <c r="A2971" s="15"/>
      <c r="B2971" s="15"/>
      <c r="C2971" s="15"/>
      <c r="D2971" s="15"/>
      <c r="E2971" s="727"/>
      <c r="F2971" s="15"/>
      <c r="G2971" s="15"/>
      <c r="H2971" s="59" t="str">
        <f t="array" ref="H2971">IF(ISERROR(INDEX(גיליון3!$U$14:$X$28,MATCH('דיווח פרטני'!G2971,גיליון3!$T$14:$T$28,0),MATCH('דיווח פרטני'!C2971,גיליון3!$U$13:$X$13,0)))," ",INDEX(גיליון3!$U$14:$X$28,MATCH('דיווח פרטני'!G2971,גיליון3!$T$14:$T$28,0),MATCH('דיווח פרטני'!C2971,גיליון3!$U$13:$X$13,0)))</f>
        <v xml:space="preserve"> </v>
      </c>
      <c r="I2971" s="15"/>
      <c r="J2971" s="15"/>
    </row>
    <row r="2972" spans="1:10" ht="18" customHeight="1" thickBot="1" x14ac:dyDescent="0.35">
      <c r="A2972" s="15"/>
      <c r="B2972" s="15"/>
      <c r="C2972" s="15"/>
      <c r="D2972" s="15"/>
      <c r="E2972" s="727"/>
      <c r="F2972" s="15"/>
      <c r="G2972" s="15"/>
      <c r="H2972" s="59" t="str">
        <f t="array" ref="H2972">IF(ISERROR(INDEX(גיליון3!$U$14:$X$28,MATCH('דיווח פרטני'!G2972,גיליון3!$T$14:$T$28,0),MATCH('דיווח פרטני'!C2972,גיליון3!$U$13:$X$13,0)))," ",INDEX(גיליון3!$U$14:$X$28,MATCH('דיווח פרטני'!G2972,גיליון3!$T$14:$T$28,0),MATCH('דיווח פרטני'!C2972,גיליון3!$U$13:$X$13,0)))</f>
        <v xml:space="preserve"> </v>
      </c>
      <c r="I2972" s="15"/>
      <c r="J2972" s="15"/>
    </row>
    <row r="2973" spans="1:10" ht="18" customHeight="1" thickBot="1" x14ac:dyDescent="0.35">
      <c r="A2973" s="15"/>
      <c r="B2973" s="15"/>
      <c r="C2973" s="15"/>
      <c r="D2973" s="15"/>
      <c r="E2973" s="727"/>
      <c r="F2973" s="15"/>
      <c r="G2973" s="15"/>
      <c r="H2973" s="59" t="str">
        <f t="array" ref="H2973">IF(ISERROR(INDEX(גיליון3!$U$14:$X$28,MATCH('דיווח פרטני'!G2973,גיליון3!$T$14:$T$28,0),MATCH('דיווח פרטני'!C2973,גיליון3!$U$13:$X$13,0)))," ",INDEX(גיליון3!$U$14:$X$28,MATCH('דיווח פרטני'!G2973,גיליון3!$T$14:$T$28,0),MATCH('דיווח פרטני'!C2973,גיליון3!$U$13:$X$13,0)))</f>
        <v xml:space="preserve"> </v>
      </c>
      <c r="I2973" s="15"/>
      <c r="J2973" s="15"/>
    </row>
    <row r="2974" spans="1:10" ht="18" customHeight="1" thickBot="1" x14ac:dyDescent="0.35">
      <c r="A2974" s="15"/>
      <c r="B2974" s="15"/>
      <c r="C2974" s="15"/>
      <c r="D2974" s="15"/>
      <c r="E2974" s="727"/>
      <c r="F2974" s="15"/>
      <c r="G2974" s="15"/>
      <c r="H2974" s="59" t="str">
        <f t="array" ref="H2974">IF(ISERROR(INDEX(גיליון3!$U$14:$X$28,MATCH('דיווח פרטני'!G2974,גיליון3!$T$14:$T$28,0),MATCH('דיווח פרטני'!C2974,גיליון3!$U$13:$X$13,0)))," ",INDEX(גיליון3!$U$14:$X$28,MATCH('דיווח פרטני'!G2974,גיליון3!$T$14:$T$28,0),MATCH('דיווח פרטני'!C2974,גיליון3!$U$13:$X$13,0)))</f>
        <v xml:space="preserve"> </v>
      </c>
      <c r="I2974" s="15"/>
      <c r="J2974" s="15"/>
    </row>
    <row r="2975" spans="1:10" ht="18" customHeight="1" thickBot="1" x14ac:dyDescent="0.35">
      <c r="A2975" s="15"/>
      <c r="B2975" s="15"/>
      <c r="C2975" s="15"/>
      <c r="D2975" s="15"/>
      <c r="E2975" s="727"/>
      <c r="F2975" s="15"/>
      <c r="G2975" s="15"/>
      <c r="H2975" s="59" t="str">
        <f t="array" ref="H2975">IF(ISERROR(INDEX(גיליון3!$U$14:$X$28,MATCH('דיווח פרטני'!G2975,גיליון3!$T$14:$T$28,0),MATCH('דיווח פרטני'!C2975,גיליון3!$U$13:$X$13,0)))," ",INDEX(גיליון3!$U$14:$X$28,MATCH('דיווח פרטני'!G2975,גיליון3!$T$14:$T$28,0),MATCH('דיווח פרטני'!C2975,גיליון3!$U$13:$X$13,0)))</f>
        <v xml:space="preserve"> </v>
      </c>
      <c r="I2975" s="15"/>
      <c r="J2975" s="15"/>
    </row>
    <row r="2976" spans="1:10" ht="18" customHeight="1" thickBot="1" x14ac:dyDescent="0.35">
      <c r="A2976" s="15"/>
      <c r="B2976" s="15"/>
      <c r="C2976" s="15"/>
      <c r="D2976" s="15"/>
      <c r="E2976" s="727"/>
      <c r="F2976" s="15"/>
      <c r="G2976" s="15"/>
      <c r="H2976" s="59" t="str">
        <f t="array" ref="H2976">IF(ISERROR(INDEX(גיליון3!$U$14:$X$28,MATCH('דיווח פרטני'!G2976,גיליון3!$T$14:$T$28,0),MATCH('דיווח פרטני'!C2976,גיליון3!$U$13:$X$13,0)))," ",INDEX(גיליון3!$U$14:$X$28,MATCH('דיווח פרטני'!G2976,גיליון3!$T$14:$T$28,0),MATCH('דיווח פרטני'!C2976,גיליון3!$U$13:$X$13,0)))</f>
        <v xml:space="preserve"> </v>
      </c>
      <c r="I2976" s="15"/>
      <c r="J2976" s="15"/>
    </row>
    <row r="2977" spans="1:10" ht="18" customHeight="1" thickBot="1" x14ac:dyDescent="0.35">
      <c r="A2977" s="15"/>
      <c r="B2977" s="15"/>
      <c r="C2977" s="15"/>
      <c r="D2977" s="15"/>
      <c r="E2977" s="727"/>
      <c r="F2977" s="15"/>
      <c r="G2977" s="15"/>
      <c r="H2977" s="59" t="str">
        <f t="array" ref="H2977">IF(ISERROR(INDEX(גיליון3!$U$14:$X$28,MATCH('דיווח פרטני'!G2977,גיליון3!$T$14:$T$28,0),MATCH('דיווח פרטני'!C2977,גיליון3!$U$13:$X$13,0)))," ",INDEX(גיליון3!$U$14:$X$28,MATCH('דיווח פרטני'!G2977,גיליון3!$T$14:$T$28,0),MATCH('דיווח פרטני'!C2977,גיליון3!$U$13:$X$13,0)))</f>
        <v xml:space="preserve"> </v>
      </c>
      <c r="I2977" s="15"/>
      <c r="J2977" s="15"/>
    </row>
    <row r="2978" spans="1:10" ht="18" customHeight="1" thickBot="1" x14ac:dyDescent="0.35">
      <c r="A2978" s="15"/>
      <c r="B2978" s="15"/>
      <c r="C2978" s="15"/>
      <c r="D2978" s="15"/>
      <c r="E2978" s="727"/>
      <c r="F2978" s="15"/>
      <c r="G2978" s="15"/>
      <c r="H2978" s="59" t="str">
        <f t="array" ref="H2978">IF(ISERROR(INDEX(גיליון3!$U$14:$X$28,MATCH('דיווח פרטני'!G2978,גיליון3!$T$14:$T$28,0),MATCH('דיווח פרטני'!C2978,גיליון3!$U$13:$X$13,0)))," ",INDEX(גיליון3!$U$14:$X$28,MATCH('דיווח פרטני'!G2978,גיליון3!$T$14:$T$28,0),MATCH('דיווח פרטני'!C2978,גיליון3!$U$13:$X$13,0)))</f>
        <v xml:space="preserve"> </v>
      </c>
      <c r="I2978" s="15"/>
      <c r="J2978" s="15"/>
    </row>
    <row r="2979" spans="1:10" ht="18" customHeight="1" thickBot="1" x14ac:dyDescent="0.35">
      <c r="A2979" s="15"/>
      <c r="B2979" s="15"/>
      <c r="C2979" s="15"/>
      <c r="D2979" s="15"/>
      <c r="E2979" s="727"/>
      <c r="F2979" s="15"/>
      <c r="G2979" s="15"/>
      <c r="H2979" s="59" t="str">
        <f t="array" ref="H2979">IF(ISERROR(INDEX(גיליון3!$U$14:$X$28,MATCH('דיווח פרטני'!G2979,גיליון3!$T$14:$T$28,0),MATCH('דיווח פרטני'!C2979,גיליון3!$U$13:$X$13,0)))," ",INDEX(גיליון3!$U$14:$X$28,MATCH('דיווח פרטני'!G2979,גיליון3!$T$14:$T$28,0),MATCH('דיווח פרטני'!C2979,גיליון3!$U$13:$X$13,0)))</f>
        <v xml:space="preserve"> </v>
      </c>
      <c r="I2979" s="15"/>
      <c r="J2979" s="15"/>
    </row>
    <row r="2980" spans="1:10" ht="18" customHeight="1" thickBot="1" x14ac:dyDescent="0.35">
      <c r="A2980" s="15"/>
      <c r="B2980" s="15"/>
      <c r="C2980" s="15"/>
      <c r="D2980" s="15"/>
      <c r="E2980" s="727"/>
      <c r="F2980" s="15"/>
      <c r="G2980" s="15"/>
      <c r="H2980" s="59" t="str">
        <f t="array" ref="H2980">IF(ISERROR(INDEX(גיליון3!$U$14:$X$28,MATCH('דיווח פרטני'!G2980,גיליון3!$T$14:$T$28,0),MATCH('דיווח פרטני'!C2980,גיליון3!$U$13:$X$13,0)))," ",INDEX(גיליון3!$U$14:$X$28,MATCH('דיווח פרטני'!G2980,גיליון3!$T$14:$T$28,0),MATCH('דיווח פרטני'!C2980,גיליון3!$U$13:$X$13,0)))</f>
        <v xml:space="preserve"> </v>
      </c>
      <c r="I2980" s="15"/>
      <c r="J2980" s="15"/>
    </row>
    <row r="2981" spans="1:10" ht="18" customHeight="1" thickBot="1" x14ac:dyDescent="0.35">
      <c r="A2981" s="15"/>
      <c r="B2981" s="15"/>
      <c r="C2981" s="15"/>
      <c r="D2981" s="15"/>
      <c r="E2981" s="727"/>
      <c r="F2981" s="15"/>
      <c r="G2981" s="15"/>
      <c r="H2981" s="59" t="str">
        <f t="array" ref="H2981">IF(ISERROR(INDEX(גיליון3!$U$14:$X$28,MATCH('דיווח פרטני'!G2981,גיליון3!$T$14:$T$28,0),MATCH('דיווח פרטני'!C2981,גיליון3!$U$13:$X$13,0)))," ",INDEX(גיליון3!$U$14:$X$28,MATCH('דיווח פרטני'!G2981,גיליון3!$T$14:$T$28,0),MATCH('דיווח פרטני'!C2981,גיליון3!$U$13:$X$13,0)))</f>
        <v xml:space="preserve"> </v>
      </c>
      <c r="I2981" s="15"/>
      <c r="J2981" s="15"/>
    </row>
    <row r="2982" spans="1:10" ht="18" customHeight="1" thickBot="1" x14ac:dyDescent="0.35">
      <c r="A2982" s="15"/>
      <c r="B2982" s="15"/>
      <c r="C2982" s="15"/>
      <c r="D2982" s="15"/>
      <c r="E2982" s="727"/>
      <c r="F2982" s="15"/>
      <c r="G2982" s="15"/>
      <c r="H2982" s="59" t="str">
        <f t="array" ref="H2982">IF(ISERROR(INDEX(גיליון3!$U$14:$X$28,MATCH('דיווח פרטני'!G2982,גיליון3!$T$14:$T$28,0),MATCH('דיווח פרטני'!C2982,גיליון3!$U$13:$X$13,0)))," ",INDEX(גיליון3!$U$14:$X$28,MATCH('דיווח פרטני'!G2982,גיליון3!$T$14:$T$28,0),MATCH('דיווח פרטני'!C2982,גיליון3!$U$13:$X$13,0)))</f>
        <v xml:space="preserve"> </v>
      </c>
      <c r="I2982" s="15"/>
      <c r="J2982" s="15"/>
    </row>
    <row r="2983" spans="1:10" ht="18" customHeight="1" thickBot="1" x14ac:dyDescent="0.35">
      <c r="A2983" s="15"/>
      <c r="B2983" s="15"/>
      <c r="C2983" s="15"/>
      <c r="D2983" s="15"/>
      <c r="E2983" s="727"/>
      <c r="F2983" s="15"/>
      <c r="G2983" s="15"/>
      <c r="H2983" s="59" t="str">
        <f t="array" ref="H2983">IF(ISERROR(INDEX(גיליון3!$U$14:$X$28,MATCH('דיווח פרטני'!G2983,גיליון3!$T$14:$T$28,0),MATCH('דיווח פרטני'!C2983,גיליון3!$U$13:$X$13,0)))," ",INDEX(גיליון3!$U$14:$X$28,MATCH('דיווח פרטני'!G2983,גיליון3!$T$14:$T$28,0),MATCH('דיווח פרטני'!C2983,גיליון3!$U$13:$X$13,0)))</f>
        <v xml:space="preserve"> </v>
      </c>
      <c r="I2983" s="15"/>
      <c r="J2983" s="15"/>
    </row>
    <row r="2984" spans="1:10" ht="18" customHeight="1" thickBot="1" x14ac:dyDescent="0.35">
      <c r="A2984" s="15"/>
      <c r="B2984" s="15"/>
      <c r="C2984" s="15"/>
      <c r="D2984" s="15"/>
      <c r="E2984" s="727"/>
      <c r="F2984" s="15"/>
      <c r="G2984" s="15"/>
      <c r="H2984" s="59" t="str">
        <f t="array" ref="H2984">IF(ISERROR(INDEX(גיליון3!$U$14:$X$28,MATCH('דיווח פרטני'!G2984,גיליון3!$T$14:$T$28,0),MATCH('דיווח פרטני'!C2984,גיליון3!$U$13:$X$13,0)))," ",INDEX(גיליון3!$U$14:$X$28,MATCH('דיווח פרטני'!G2984,גיליון3!$T$14:$T$28,0),MATCH('דיווח פרטני'!C2984,גיליון3!$U$13:$X$13,0)))</f>
        <v xml:space="preserve"> </v>
      </c>
      <c r="I2984" s="15"/>
      <c r="J2984" s="15"/>
    </row>
    <row r="2985" spans="1:10" ht="18" customHeight="1" thickBot="1" x14ac:dyDescent="0.35">
      <c r="A2985" s="15"/>
      <c r="B2985" s="15"/>
      <c r="C2985" s="15"/>
      <c r="D2985" s="15"/>
      <c r="E2985" s="727"/>
      <c r="F2985" s="15"/>
      <c r="G2985" s="15"/>
      <c r="H2985" s="59" t="str">
        <f t="array" ref="H2985">IF(ISERROR(INDEX(גיליון3!$U$14:$X$28,MATCH('דיווח פרטני'!G2985,גיליון3!$T$14:$T$28,0),MATCH('דיווח פרטני'!C2985,גיליון3!$U$13:$X$13,0)))," ",INDEX(גיליון3!$U$14:$X$28,MATCH('דיווח פרטני'!G2985,גיליון3!$T$14:$T$28,0),MATCH('דיווח פרטני'!C2985,גיליון3!$U$13:$X$13,0)))</f>
        <v xml:space="preserve"> </v>
      </c>
      <c r="I2985" s="15"/>
      <c r="J2985" s="15"/>
    </row>
    <row r="2986" spans="1:10" ht="18" customHeight="1" thickBot="1" x14ac:dyDescent="0.35">
      <c r="A2986" s="15"/>
      <c r="B2986" s="15"/>
      <c r="C2986" s="15"/>
      <c r="D2986" s="15"/>
      <c r="E2986" s="727"/>
      <c r="F2986" s="15"/>
      <c r="G2986" s="15"/>
      <c r="H2986" s="59" t="str">
        <f t="array" ref="H2986">IF(ISERROR(INDEX(גיליון3!$U$14:$X$28,MATCH('דיווח פרטני'!G2986,גיליון3!$T$14:$T$28,0),MATCH('דיווח פרטני'!C2986,גיליון3!$U$13:$X$13,0)))," ",INDEX(גיליון3!$U$14:$X$28,MATCH('דיווח פרטני'!G2986,גיליון3!$T$14:$T$28,0),MATCH('דיווח פרטני'!C2986,גיליון3!$U$13:$X$13,0)))</f>
        <v xml:space="preserve"> </v>
      </c>
      <c r="I2986" s="15"/>
      <c r="J2986" s="15"/>
    </row>
    <row r="2987" spans="1:10" ht="18" customHeight="1" thickBot="1" x14ac:dyDescent="0.35">
      <c r="A2987" s="15"/>
      <c r="B2987" s="15"/>
      <c r="C2987" s="15"/>
      <c r="D2987" s="15"/>
      <c r="E2987" s="727"/>
      <c r="F2987" s="15"/>
      <c r="G2987" s="15"/>
      <c r="H2987" s="59" t="str">
        <f t="array" ref="H2987">IF(ISERROR(INDEX(גיליון3!$U$14:$X$28,MATCH('דיווח פרטני'!G2987,גיליון3!$T$14:$T$28,0),MATCH('דיווח פרטני'!C2987,גיליון3!$U$13:$X$13,0)))," ",INDEX(גיליון3!$U$14:$X$28,MATCH('דיווח פרטני'!G2987,גיליון3!$T$14:$T$28,0),MATCH('דיווח פרטני'!C2987,גיליון3!$U$13:$X$13,0)))</f>
        <v xml:space="preserve"> </v>
      </c>
      <c r="I2987" s="15"/>
      <c r="J2987" s="15"/>
    </row>
    <row r="2988" spans="1:10" ht="18" customHeight="1" thickBot="1" x14ac:dyDescent="0.35">
      <c r="A2988" s="15"/>
      <c r="B2988" s="15"/>
      <c r="C2988" s="15"/>
      <c r="D2988" s="15"/>
      <c r="E2988" s="727"/>
      <c r="F2988" s="15"/>
      <c r="G2988" s="15"/>
      <c r="H2988" s="59" t="str">
        <f t="array" ref="H2988">IF(ISERROR(INDEX(גיליון3!$U$14:$X$28,MATCH('דיווח פרטני'!G2988,גיליון3!$T$14:$T$28,0),MATCH('דיווח פרטני'!C2988,גיליון3!$U$13:$X$13,0)))," ",INDEX(גיליון3!$U$14:$X$28,MATCH('דיווח פרטני'!G2988,גיליון3!$T$14:$T$28,0),MATCH('דיווח פרטני'!C2988,גיליון3!$U$13:$X$13,0)))</f>
        <v xml:space="preserve"> </v>
      </c>
      <c r="I2988" s="15"/>
      <c r="J2988" s="15"/>
    </row>
    <row r="2989" spans="1:10" ht="18" customHeight="1" thickBot="1" x14ac:dyDescent="0.35">
      <c r="A2989" s="15"/>
      <c r="B2989" s="15"/>
      <c r="C2989" s="15"/>
      <c r="D2989" s="15"/>
      <c r="E2989" s="727"/>
      <c r="F2989" s="15"/>
      <c r="G2989" s="15"/>
      <c r="H2989" s="59" t="str">
        <f t="array" ref="H2989">IF(ISERROR(INDEX(גיליון3!$U$14:$X$28,MATCH('דיווח פרטני'!G2989,גיליון3!$T$14:$T$28,0),MATCH('דיווח פרטני'!C2989,גיליון3!$U$13:$X$13,0)))," ",INDEX(גיליון3!$U$14:$X$28,MATCH('דיווח פרטני'!G2989,גיליון3!$T$14:$T$28,0),MATCH('דיווח פרטני'!C2989,גיליון3!$U$13:$X$13,0)))</f>
        <v xml:space="preserve"> </v>
      </c>
      <c r="I2989" s="15"/>
      <c r="J2989" s="15"/>
    </row>
    <row r="2990" spans="1:10" ht="18" customHeight="1" thickBot="1" x14ac:dyDescent="0.35">
      <c r="A2990" s="15"/>
      <c r="B2990" s="15"/>
      <c r="C2990" s="15"/>
      <c r="D2990" s="15"/>
      <c r="E2990" s="727"/>
      <c r="F2990" s="15"/>
      <c r="G2990" s="15"/>
      <c r="H2990" s="59" t="str">
        <f t="array" ref="H2990">IF(ISERROR(INDEX(גיליון3!$U$14:$X$28,MATCH('דיווח פרטני'!G2990,גיליון3!$T$14:$T$28,0),MATCH('דיווח פרטני'!C2990,גיליון3!$U$13:$X$13,0)))," ",INDEX(גיליון3!$U$14:$X$28,MATCH('דיווח פרטני'!G2990,גיליון3!$T$14:$T$28,0),MATCH('דיווח פרטני'!C2990,גיליון3!$U$13:$X$13,0)))</f>
        <v xml:space="preserve"> </v>
      </c>
      <c r="I2990" s="15"/>
      <c r="J2990" s="15"/>
    </row>
    <row r="2991" spans="1:10" ht="18" customHeight="1" thickBot="1" x14ac:dyDescent="0.35">
      <c r="A2991" s="15"/>
      <c r="B2991" s="15"/>
      <c r="C2991" s="15"/>
      <c r="D2991" s="15"/>
      <c r="E2991" s="727"/>
      <c r="F2991" s="15"/>
      <c r="G2991" s="15"/>
      <c r="H2991" s="59" t="str">
        <f t="array" ref="H2991">IF(ISERROR(INDEX(גיליון3!$U$14:$X$28,MATCH('דיווח פרטני'!G2991,גיליון3!$T$14:$T$28,0),MATCH('דיווח פרטני'!C2991,גיליון3!$U$13:$X$13,0)))," ",INDEX(גיליון3!$U$14:$X$28,MATCH('דיווח פרטני'!G2991,גיליון3!$T$14:$T$28,0),MATCH('דיווח פרטני'!C2991,גיליון3!$U$13:$X$13,0)))</f>
        <v xml:space="preserve"> </v>
      </c>
      <c r="I2991" s="15"/>
      <c r="J2991" s="15"/>
    </row>
    <row r="2992" spans="1:10" ht="18" customHeight="1" thickBot="1" x14ac:dyDescent="0.35">
      <c r="A2992" s="15"/>
      <c r="B2992" s="15"/>
      <c r="C2992" s="15"/>
      <c r="D2992" s="15"/>
      <c r="E2992" s="727"/>
      <c r="F2992" s="15"/>
      <c r="G2992" s="15"/>
      <c r="H2992" s="59" t="str">
        <f t="array" ref="H2992">IF(ISERROR(INDEX(גיליון3!$U$14:$X$28,MATCH('דיווח פרטני'!G2992,גיליון3!$T$14:$T$28,0),MATCH('דיווח פרטני'!C2992,גיליון3!$U$13:$X$13,0)))," ",INDEX(גיליון3!$U$14:$X$28,MATCH('דיווח פרטני'!G2992,גיליון3!$T$14:$T$28,0),MATCH('דיווח פרטני'!C2992,גיליון3!$U$13:$X$13,0)))</f>
        <v xml:space="preserve"> </v>
      </c>
      <c r="I2992" s="15"/>
      <c r="J2992" s="15"/>
    </row>
    <row r="2993" spans="1:10" ht="18" customHeight="1" thickBot="1" x14ac:dyDescent="0.35">
      <c r="A2993" s="15"/>
      <c r="B2993" s="15"/>
      <c r="C2993" s="15"/>
      <c r="D2993" s="15"/>
      <c r="E2993" s="727"/>
      <c r="F2993" s="15"/>
      <c r="G2993" s="15"/>
      <c r="H2993" s="59" t="str">
        <f t="array" ref="H2993">IF(ISERROR(INDEX(גיליון3!$U$14:$X$28,MATCH('דיווח פרטני'!G2993,גיליון3!$T$14:$T$28,0),MATCH('דיווח פרטני'!C2993,גיליון3!$U$13:$X$13,0)))," ",INDEX(גיליון3!$U$14:$X$28,MATCH('דיווח פרטני'!G2993,גיליון3!$T$14:$T$28,0),MATCH('דיווח פרטני'!C2993,גיליון3!$U$13:$X$13,0)))</f>
        <v xml:space="preserve"> </v>
      </c>
      <c r="I2993" s="15"/>
      <c r="J2993" s="15"/>
    </row>
    <row r="2994" spans="1:10" ht="18" customHeight="1" thickBot="1" x14ac:dyDescent="0.35">
      <c r="A2994" s="15"/>
      <c r="B2994" s="15"/>
      <c r="C2994" s="15"/>
      <c r="D2994" s="15"/>
      <c r="E2994" s="727"/>
      <c r="F2994" s="15"/>
      <c r="G2994" s="15"/>
      <c r="H2994" s="59" t="str">
        <f t="array" ref="H2994">IF(ISERROR(INDEX(גיליון3!$U$14:$X$28,MATCH('דיווח פרטני'!G2994,גיליון3!$T$14:$T$28,0),MATCH('דיווח פרטני'!C2994,גיליון3!$U$13:$X$13,0)))," ",INDEX(גיליון3!$U$14:$X$28,MATCH('דיווח פרטני'!G2994,גיליון3!$T$14:$T$28,0),MATCH('דיווח פרטני'!C2994,גיליון3!$U$13:$X$13,0)))</f>
        <v xml:space="preserve"> </v>
      </c>
      <c r="I2994" s="15"/>
      <c r="J2994" s="15"/>
    </row>
    <row r="2995" spans="1:10" ht="18" customHeight="1" thickBot="1" x14ac:dyDescent="0.35">
      <c r="A2995" s="15"/>
      <c r="B2995" s="15"/>
      <c r="C2995" s="15"/>
      <c r="D2995" s="15"/>
      <c r="E2995" s="727"/>
      <c r="F2995" s="15"/>
      <c r="G2995" s="15"/>
      <c r="H2995" s="59" t="str">
        <f t="array" ref="H2995">IF(ISERROR(INDEX(גיליון3!$U$14:$X$28,MATCH('דיווח פרטני'!G2995,גיליון3!$T$14:$T$28,0),MATCH('דיווח פרטני'!C2995,גיליון3!$U$13:$X$13,0)))," ",INDEX(גיליון3!$U$14:$X$28,MATCH('דיווח פרטני'!G2995,גיליון3!$T$14:$T$28,0),MATCH('דיווח פרטני'!C2995,גיליון3!$U$13:$X$13,0)))</f>
        <v xml:space="preserve"> </v>
      </c>
      <c r="I2995" s="15"/>
      <c r="J2995" s="15"/>
    </row>
    <row r="2996" spans="1:10" ht="18" customHeight="1" thickBot="1" x14ac:dyDescent="0.35">
      <c r="A2996" s="15"/>
      <c r="B2996" s="15"/>
      <c r="C2996" s="15"/>
      <c r="D2996" s="15"/>
      <c r="E2996" s="727"/>
      <c r="F2996" s="15"/>
      <c r="G2996" s="15"/>
      <c r="H2996" s="59" t="str">
        <f t="array" ref="H2996">IF(ISERROR(INDEX(גיליון3!$U$14:$X$28,MATCH('דיווח פרטני'!G2996,גיליון3!$T$14:$T$28,0),MATCH('דיווח פרטני'!C2996,גיליון3!$U$13:$X$13,0)))," ",INDEX(גיליון3!$U$14:$X$28,MATCH('דיווח פרטני'!G2996,גיליון3!$T$14:$T$28,0),MATCH('דיווח פרטני'!C2996,גיליון3!$U$13:$X$13,0)))</f>
        <v xml:space="preserve"> </v>
      </c>
      <c r="I2996" s="15"/>
      <c r="J2996" s="15"/>
    </row>
    <row r="2997" spans="1:10" ht="18" customHeight="1" thickBot="1" x14ac:dyDescent="0.35">
      <c r="A2997" s="15"/>
      <c r="B2997" s="15"/>
      <c r="C2997" s="15"/>
      <c r="D2997" s="15"/>
      <c r="E2997" s="727"/>
      <c r="F2997" s="15"/>
      <c r="G2997" s="15"/>
      <c r="H2997" s="59" t="str">
        <f t="array" ref="H2997">IF(ISERROR(INDEX(גיליון3!$U$14:$X$28,MATCH('דיווח פרטני'!G2997,גיליון3!$T$14:$T$28,0),MATCH('דיווח פרטני'!C2997,גיליון3!$U$13:$X$13,0)))," ",INDEX(גיליון3!$U$14:$X$28,MATCH('דיווח פרטני'!G2997,גיליון3!$T$14:$T$28,0),MATCH('דיווח פרטני'!C2997,גיליון3!$U$13:$X$13,0)))</f>
        <v xml:space="preserve"> </v>
      </c>
      <c r="I2997" s="15"/>
      <c r="J2997" s="15"/>
    </row>
    <row r="2998" spans="1:10" ht="18" customHeight="1" thickBot="1" x14ac:dyDescent="0.35">
      <c r="A2998" s="15"/>
      <c r="B2998" s="15"/>
      <c r="C2998" s="15"/>
      <c r="D2998" s="15"/>
      <c r="E2998" s="727"/>
      <c r="F2998" s="15"/>
      <c r="G2998" s="15"/>
      <c r="H2998" s="59" t="str">
        <f t="array" ref="H2998">IF(ISERROR(INDEX(גיליון3!$U$14:$X$28,MATCH('דיווח פרטני'!G2998,גיליון3!$T$14:$T$28,0),MATCH('דיווח פרטני'!C2998,גיליון3!$U$13:$X$13,0)))," ",INDEX(גיליון3!$U$14:$X$28,MATCH('דיווח פרטני'!G2998,גיליון3!$T$14:$T$28,0),MATCH('דיווח פרטני'!C2998,גיליון3!$U$13:$X$13,0)))</f>
        <v xml:space="preserve"> </v>
      </c>
      <c r="I2998" s="15"/>
      <c r="J2998" s="15"/>
    </row>
    <row r="2999" spans="1:10" ht="18" customHeight="1" thickBot="1" x14ac:dyDescent="0.35">
      <c r="A2999" s="15"/>
      <c r="B2999" s="15"/>
      <c r="C2999" s="15"/>
      <c r="D2999" s="15"/>
      <c r="E2999" s="727"/>
      <c r="F2999" s="15"/>
      <c r="G2999" s="15"/>
      <c r="H2999" s="59" t="str">
        <f t="array" ref="H2999">IF(ISERROR(INDEX(גיליון3!$U$14:$X$28,MATCH('דיווח פרטני'!G2999,גיליון3!$T$14:$T$28,0),MATCH('דיווח פרטני'!C2999,גיליון3!$U$13:$X$13,0)))," ",INDEX(גיליון3!$U$14:$X$28,MATCH('דיווח פרטני'!G2999,גיליון3!$T$14:$T$28,0),MATCH('דיווח פרטני'!C2999,גיליון3!$U$13:$X$13,0)))</f>
        <v xml:space="preserve"> </v>
      </c>
      <c r="I2999" s="15"/>
      <c r="J2999" s="15"/>
    </row>
    <row r="3000" spans="1:10" ht="18" customHeight="1" thickBot="1" x14ac:dyDescent="0.35">
      <c r="A3000" s="15"/>
      <c r="B3000" s="15"/>
      <c r="C3000" s="15"/>
      <c r="D3000" s="15"/>
      <c r="E3000" s="727"/>
      <c r="F3000" s="15"/>
      <c r="G3000" s="15"/>
      <c r="H3000" s="59" t="str">
        <f t="array" ref="H3000">IF(ISERROR(INDEX(גיליון3!$U$14:$X$28,MATCH('דיווח פרטני'!G3000,גיליון3!$T$14:$T$28,0),MATCH('דיווח פרטני'!C3000,גיליון3!$U$13:$X$13,0)))," ",INDEX(גיליון3!$U$14:$X$28,MATCH('דיווח פרטני'!G3000,גיליון3!$T$14:$T$28,0),MATCH('דיווח פרטני'!C3000,גיליון3!$U$13:$X$13,0)))</f>
        <v xml:space="preserve"> </v>
      </c>
      <c r="I3000" s="15"/>
      <c r="J3000" s="15"/>
    </row>
    <row r="3001" spans="1:10" ht="18" customHeight="1" thickBot="1" x14ac:dyDescent="0.35">
      <c r="A3001" s="15"/>
      <c r="B3001" s="15"/>
      <c r="C3001" s="15"/>
      <c r="D3001" s="15"/>
      <c r="E3001" s="727"/>
      <c r="F3001" s="15"/>
      <c r="G3001" s="15"/>
      <c r="H3001" s="59" t="str">
        <f t="array" ref="H3001">IF(ISERROR(INDEX(גיליון3!$U$14:$X$28,MATCH('דיווח פרטני'!G3001,גיליון3!$T$14:$T$28,0),MATCH('דיווח פרטני'!C3001,גיליון3!$U$13:$X$13,0)))," ",INDEX(גיליון3!$U$14:$X$28,MATCH('דיווח פרטני'!G3001,גיליון3!$T$14:$T$28,0),MATCH('דיווח פרטני'!C3001,גיליון3!$U$13:$X$13,0)))</f>
        <v xml:space="preserve"> </v>
      </c>
      <c r="I3001" s="15"/>
      <c r="J3001" s="15"/>
    </row>
    <row r="3002" spans="1:10" ht="18" customHeight="1" thickBot="1" x14ac:dyDescent="0.35">
      <c r="A3002" s="15"/>
      <c r="B3002" s="15"/>
      <c r="C3002" s="15"/>
      <c r="D3002" s="15"/>
      <c r="E3002" s="727"/>
      <c r="F3002" s="15"/>
      <c r="G3002" s="15"/>
      <c r="H3002" s="59" t="str">
        <f t="array" ref="H3002">IF(ISERROR(INDEX(גיליון3!$U$14:$X$28,MATCH('דיווח פרטני'!G3002,גיליון3!$T$14:$T$28,0),MATCH('דיווח פרטני'!C3002,גיליון3!$U$13:$X$13,0)))," ",INDEX(גיליון3!$U$14:$X$28,MATCH('דיווח פרטני'!G3002,גיליון3!$T$14:$T$28,0),MATCH('דיווח פרטני'!C3002,גיליון3!$U$13:$X$13,0)))</f>
        <v xml:space="preserve"> </v>
      </c>
      <c r="I3002" s="15"/>
      <c r="J3002" s="15"/>
    </row>
    <row r="3003" spans="1:10" ht="18" customHeight="1" thickBot="1" x14ac:dyDescent="0.35">
      <c r="A3003" s="15"/>
      <c r="B3003" s="15"/>
      <c r="C3003" s="15"/>
      <c r="D3003" s="15"/>
      <c r="E3003" s="727"/>
      <c r="F3003" s="15"/>
      <c r="G3003" s="15"/>
      <c r="H3003" s="59" t="str">
        <f t="array" ref="H3003">IF(ISERROR(INDEX(גיליון3!$U$14:$X$28,MATCH('דיווח פרטני'!G3003,גיליון3!$T$14:$T$28,0),MATCH('דיווח פרטני'!C3003,גיליון3!$U$13:$X$13,0)))," ",INDEX(גיליון3!$U$14:$X$28,MATCH('דיווח פרטני'!G3003,גיליון3!$T$14:$T$28,0),MATCH('דיווח פרטני'!C3003,גיליון3!$U$13:$X$13,0)))</f>
        <v xml:space="preserve"> </v>
      </c>
      <c r="I3003" s="15"/>
      <c r="J3003" s="15"/>
    </row>
    <row r="3004" spans="1:10" ht="18" customHeight="1" thickBot="1" x14ac:dyDescent="0.35">
      <c r="A3004" s="15"/>
      <c r="B3004" s="15"/>
      <c r="C3004" s="15"/>
      <c r="D3004" s="15"/>
      <c r="E3004" s="727"/>
      <c r="F3004" s="15"/>
      <c r="G3004" s="15"/>
      <c r="H3004" s="59" t="str">
        <f t="array" ref="H3004">IF(ISERROR(INDEX(גיליון3!$U$14:$X$28,MATCH('דיווח פרטני'!G3004,גיליון3!$T$14:$T$28,0),MATCH('דיווח פרטני'!C3004,גיליון3!$U$13:$X$13,0)))," ",INDEX(גיליון3!$U$14:$X$28,MATCH('דיווח פרטני'!G3004,גיליון3!$T$14:$T$28,0),MATCH('דיווח פרטני'!C3004,גיליון3!$U$13:$X$13,0)))</f>
        <v xml:space="preserve"> </v>
      </c>
      <c r="I3004" s="15"/>
      <c r="J3004" s="15"/>
    </row>
    <row r="3005" spans="1:10" ht="18" customHeight="1" thickBot="1" x14ac:dyDescent="0.35">
      <c r="A3005" s="15"/>
      <c r="B3005" s="15"/>
      <c r="C3005" s="15"/>
      <c r="D3005" s="15"/>
      <c r="E3005" s="727"/>
      <c r="F3005" s="15"/>
      <c r="G3005" s="15"/>
      <c r="H3005" s="59" t="str">
        <f t="array" ref="H3005">IF(ISERROR(INDEX(גיליון3!$U$14:$X$28,MATCH('דיווח פרטני'!G3005,גיליון3!$T$14:$T$28,0),MATCH('דיווח פרטני'!C3005,גיליון3!$U$13:$X$13,0)))," ",INDEX(גיליון3!$U$14:$X$28,MATCH('דיווח פרטני'!G3005,גיליון3!$T$14:$T$28,0),MATCH('דיווח פרטני'!C3005,גיליון3!$U$13:$X$13,0)))</f>
        <v xml:space="preserve"> </v>
      </c>
      <c r="I3005" s="15"/>
      <c r="J3005" s="15"/>
    </row>
    <row r="3006" spans="1:10" ht="18" customHeight="1" thickBot="1" x14ac:dyDescent="0.35">
      <c r="A3006" s="15"/>
      <c r="B3006" s="15"/>
      <c r="C3006" s="15"/>
      <c r="D3006" s="15"/>
      <c r="E3006" s="727"/>
      <c r="F3006" s="15"/>
      <c r="G3006" s="15"/>
      <c r="H3006" s="59" t="str">
        <f t="array" ref="H3006">IF(ISERROR(INDEX(גיליון3!$U$14:$X$28,MATCH('דיווח פרטני'!G3006,גיליון3!$T$14:$T$28,0),MATCH('דיווח פרטני'!C3006,גיליון3!$U$13:$X$13,0)))," ",INDEX(גיליון3!$U$14:$X$28,MATCH('דיווח פרטני'!G3006,גיליון3!$T$14:$T$28,0),MATCH('דיווח פרטני'!C3006,גיליון3!$U$13:$X$13,0)))</f>
        <v xml:space="preserve"> </v>
      </c>
      <c r="I3006" s="15"/>
      <c r="J3006" s="15"/>
    </row>
    <row r="3007" spans="1:10" ht="18" customHeight="1" thickBot="1" x14ac:dyDescent="0.35">
      <c r="A3007" s="15"/>
      <c r="B3007" s="15"/>
      <c r="C3007" s="15"/>
      <c r="D3007" s="15"/>
      <c r="E3007" s="727"/>
      <c r="F3007" s="15"/>
      <c r="G3007" s="15"/>
      <c r="H3007" s="59" t="str">
        <f t="array" ref="H3007">IF(ISERROR(INDEX(גיליון3!$U$14:$X$28,MATCH('דיווח פרטני'!G3007,גיליון3!$T$14:$T$28,0),MATCH('דיווח פרטני'!C3007,גיליון3!$U$13:$X$13,0)))," ",INDEX(גיליון3!$U$14:$X$28,MATCH('דיווח פרטני'!G3007,גיליון3!$T$14:$T$28,0),MATCH('דיווח פרטני'!C3007,גיליון3!$U$13:$X$13,0)))</f>
        <v xml:space="preserve"> </v>
      </c>
      <c r="I3007" s="15"/>
      <c r="J3007" s="15"/>
    </row>
    <row r="3008" spans="1:10" ht="18" customHeight="1" thickBot="1" x14ac:dyDescent="0.35">
      <c r="A3008" s="15"/>
      <c r="B3008" s="15"/>
      <c r="C3008" s="15"/>
      <c r="D3008" s="15"/>
      <c r="E3008" s="727"/>
      <c r="F3008" s="15"/>
      <c r="G3008" s="15"/>
      <c r="H3008" s="59" t="str">
        <f t="array" ref="H3008">IF(ISERROR(INDEX(גיליון3!$U$14:$X$28,MATCH('דיווח פרטני'!G3008,גיליון3!$T$14:$T$28,0),MATCH('דיווח פרטני'!C3008,גיליון3!$U$13:$X$13,0)))," ",INDEX(גיליון3!$U$14:$X$28,MATCH('דיווח פרטני'!G3008,גיליון3!$T$14:$T$28,0),MATCH('דיווח פרטני'!C3008,גיליון3!$U$13:$X$13,0)))</f>
        <v xml:space="preserve"> </v>
      </c>
      <c r="I3008" s="15"/>
      <c r="J3008" s="15"/>
    </row>
    <row r="3009" spans="1:10" ht="18" customHeight="1" thickBot="1" x14ac:dyDescent="0.35">
      <c r="A3009" s="15"/>
      <c r="B3009" s="15"/>
      <c r="C3009" s="15"/>
      <c r="D3009" s="15"/>
      <c r="E3009" s="727"/>
      <c r="F3009" s="15"/>
      <c r="G3009" s="15"/>
      <c r="H3009" s="59" t="str">
        <f t="array" ref="H3009">IF(ISERROR(INDEX(גיליון3!$U$14:$X$28,MATCH('דיווח פרטני'!G3009,גיליון3!$T$14:$T$28,0),MATCH('דיווח פרטני'!C3009,גיליון3!$U$13:$X$13,0)))," ",INDEX(גיליון3!$U$14:$X$28,MATCH('דיווח פרטני'!G3009,גיליון3!$T$14:$T$28,0),MATCH('דיווח פרטני'!C3009,גיליון3!$U$13:$X$13,0)))</f>
        <v xml:space="preserve"> </v>
      </c>
      <c r="I3009" s="15"/>
      <c r="J3009" s="15"/>
    </row>
    <row r="3010" spans="1:10" ht="18" customHeight="1" thickBot="1" x14ac:dyDescent="0.35">
      <c r="A3010" s="15"/>
      <c r="B3010" s="15"/>
      <c r="C3010" s="15"/>
      <c r="D3010" s="15"/>
      <c r="E3010" s="727"/>
      <c r="F3010" s="15"/>
      <c r="G3010" s="15"/>
      <c r="H3010" s="59" t="str">
        <f t="array" ref="H3010">IF(ISERROR(INDEX(גיליון3!$U$14:$X$28,MATCH('דיווח פרטני'!G3010,גיליון3!$T$14:$T$28,0),MATCH('דיווח פרטני'!C3010,גיליון3!$U$13:$X$13,0)))," ",INDEX(גיליון3!$U$14:$X$28,MATCH('דיווח פרטני'!G3010,גיליון3!$T$14:$T$28,0),MATCH('דיווח פרטני'!C3010,גיליון3!$U$13:$X$13,0)))</f>
        <v xml:space="preserve"> </v>
      </c>
      <c r="I3010" s="15"/>
      <c r="J3010" s="15"/>
    </row>
    <row r="3011" spans="1:10" ht="18" customHeight="1" thickBot="1" x14ac:dyDescent="0.35">
      <c r="A3011" s="15"/>
      <c r="B3011" s="15"/>
      <c r="C3011" s="15"/>
      <c r="D3011" s="15"/>
      <c r="E3011" s="727"/>
      <c r="F3011" s="15"/>
      <c r="G3011" s="15"/>
      <c r="H3011" s="59" t="str">
        <f t="array" ref="H3011">IF(ISERROR(INDEX(גיליון3!$U$14:$X$28,MATCH('דיווח פרטני'!G3011,גיליון3!$T$14:$T$28,0),MATCH('דיווח פרטני'!C3011,גיליון3!$U$13:$X$13,0)))," ",INDEX(גיליון3!$U$14:$X$28,MATCH('דיווח פרטני'!G3011,גיליון3!$T$14:$T$28,0),MATCH('דיווח פרטני'!C3011,גיליון3!$U$13:$X$13,0)))</f>
        <v xml:space="preserve"> </v>
      </c>
      <c r="I3011" s="15"/>
      <c r="J3011" s="15"/>
    </row>
    <row r="3012" spans="1:10" ht="18" customHeight="1" thickBot="1" x14ac:dyDescent="0.35">
      <c r="A3012" s="15"/>
      <c r="B3012" s="15"/>
      <c r="C3012" s="15"/>
      <c r="D3012" s="15"/>
      <c r="E3012" s="727"/>
      <c r="F3012" s="15"/>
      <c r="G3012" s="15"/>
      <c r="H3012" s="59" t="str">
        <f t="array" ref="H3012">IF(ISERROR(INDEX(גיליון3!$U$14:$X$28,MATCH('דיווח פרטני'!G3012,גיליון3!$T$14:$T$28,0),MATCH('דיווח פרטני'!C3012,גיליון3!$U$13:$X$13,0)))," ",INDEX(גיליון3!$U$14:$X$28,MATCH('דיווח פרטני'!G3012,גיליון3!$T$14:$T$28,0),MATCH('דיווח פרטני'!C3012,גיליון3!$U$13:$X$13,0)))</f>
        <v xml:space="preserve"> </v>
      </c>
      <c r="I3012" s="15"/>
      <c r="J3012" s="15"/>
    </row>
    <row r="3013" spans="1:10" ht="18" customHeight="1" thickBot="1" x14ac:dyDescent="0.35">
      <c r="A3013" s="15"/>
      <c r="B3013" s="15"/>
      <c r="C3013" s="15"/>
      <c r="D3013" s="15"/>
      <c r="E3013" s="727"/>
      <c r="F3013" s="15"/>
      <c r="G3013" s="15"/>
      <c r="H3013" s="59" t="str">
        <f t="array" ref="H3013">IF(ISERROR(INDEX(גיליון3!$U$14:$X$28,MATCH('דיווח פרטני'!G3013,גיליון3!$T$14:$T$28,0),MATCH('דיווח פרטני'!C3013,גיליון3!$U$13:$X$13,0)))," ",INDEX(גיליון3!$U$14:$X$28,MATCH('דיווח פרטני'!G3013,גיליון3!$T$14:$T$28,0),MATCH('דיווח פרטני'!C3013,גיליון3!$U$13:$X$13,0)))</f>
        <v xml:space="preserve"> </v>
      </c>
      <c r="I3013" s="15"/>
      <c r="J3013" s="15"/>
    </row>
    <row r="3014" spans="1:10" ht="18" customHeight="1" thickBot="1" x14ac:dyDescent="0.35">
      <c r="A3014" s="15"/>
      <c r="B3014" s="15"/>
      <c r="C3014" s="15"/>
      <c r="D3014" s="15"/>
      <c r="E3014" s="727"/>
      <c r="F3014" s="15"/>
      <c r="G3014" s="15"/>
      <c r="H3014" s="59" t="str">
        <f t="array" ref="H3014">IF(ISERROR(INDEX(גיליון3!$U$14:$X$28,MATCH('דיווח פרטני'!G3014,גיליון3!$T$14:$T$28,0),MATCH('דיווח פרטני'!C3014,גיליון3!$U$13:$X$13,0)))," ",INDEX(גיליון3!$U$14:$X$28,MATCH('דיווח פרטני'!G3014,גיליון3!$T$14:$T$28,0),MATCH('דיווח פרטני'!C3014,גיליון3!$U$13:$X$13,0)))</f>
        <v xml:space="preserve"> </v>
      </c>
      <c r="I3014" s="15"/>
      <c r="J3014" s="15"/>
    </row>
    <row r="3015" spans="1:10" ht="18" customHeight="1" thickBot="1" x14ac:dyDescent="0.35">
      <c r="A3015" s="15"/>
      <c r="B3015" s="15"/>
      <c r="C3015" s="15"/>
      <c r="D3015" s="15"/>
      <c r="E3015" s="727"/>
      <c r="F3015" s="15"/>
      <c r="G3015" s="15"/>
      <c r="H3015" s="59" t="str">
        <f t="array" ref="H3015">IF(ISERROR(INDEX(גיליון3!$U$14:$X$28,MATCH('דיווח פרטני'!G3015,גיליון3!$T$14:$T$28,0),MATCH('דיווח פרטני'!C3015,גיליון3!$U$13:$X$13,0)))," ",INDEX(גיליון3!$U$14:$X$28,MATCH('דיווח פרטני'!G3015,גיליון3!$T$14:$T$28,0),MATCH('דיווח פרטני'!C3015,גיליון3!$U$13:$X$13,0)))</f>
        <v xml:space="preserve"> </v>
      </c>
      <c r="I3015" s="15"/>
      <c r="J3015" s="15"/>
    </row>
    <row r="3016" spans="1:10" ht="18" customHeight="1" thickBot="1" x14ac:dyDescent="0.35">
      <c r="A3016" s="15"/>
      <c r="B3016" s="15"/>
      <c r="C3016" s="15"/>
      <c r="D3016" s="15"/>
      <c r="E3016" s="727"/>
      <c r="F3016" s="15"/>
      <c r="G3016" s="15"/>
      <c r="H3016" s="59" t="str">
        <f t="array" ref="H3016">IF(ISERROR(INDEX(גיליון3!$U$14:$X$28,MATCH('דיווח פרטני'!G3016,גיליון3!$T$14:$T$28,0),MATCH('דיווח פרטני'!C3016,גיליון3!$U$13:$X$13,0)))," ",INDEX(גיליון3!$U$14:$X$28,MATCH('דיווח פרטני'!G3016,גיליון3!$T$14:$T$28,0),MATCH('דיווח פרטני'!C3016,גיליון3!$U$13:$X$13,0)))</f>
        <v xml:space="preserve"> </v>
      </c>
      <c r="I3016" s="15"/>
      <c r="J3016" s="15"/>
    </row>
    <row r="3017" spans="1:10" ht="18" customHeight="1" thickBot="1" x14ac:dyDescent="0.35">
      <c r="A3017" s="15"/>
      <c r="B3017" s="15"/>
      <c r="C3017" s="15"/>
      <c r="D3017" s="15"/>
      <c r="E3017" s="727"/>
      <c r="F3017" s="15"/>
      <c r="G3017" s="15"/>
      <c r="H3017" s="59" t="str">
        <f t="array" ref="H3017">IF(ISERROR(INDEX(גיליון3!$U$14:$X$28,MATCH('דיווח פרטני'!G3017,גיליון3!$T$14:$T$28,0),MATCH('דיווח פרטני'!C3017,גיליון3!$U$13:$X$13,0)))," ",INDEX(גיליון3!$U$14:$X$28,MATCH('דיווח פרטני'!G3017,גיליון3!$T$14:$T$28,0),MATCH('דיווח פרטני'!C3017,גיליון3!$U$13:$X$13,0)))</f>
        <v xml:space="preserve"> </v>
      </c>
      <c r="I3017" s="15"/>
      <c r="J3017" s="15"/>
    </row>
    <row r="3018" spans="1:10" ht="18" customHeight="1" thickBot="1" x14ac:dyDescent="0.35">
      <c r="A3018" s="15"/>
      <c r="B3018" s="15"/>
      <c r="C3018" s="15"/>
      <c r="D3018" s="15"/>
      <c r="E3018" s="727"/>
      <c r="F3018" s="15"/>
      <c r="G3018" s="15"/>
      <c r="H3018" s="59" t="str">
        <f t="array" ref="H3018">IF(ISERROR(INDEX(גיליון3!$U$14:$X$28,MATCH('דיווח פרטני'!G3018,גיליון3!$T$14:$T$28,0),MATCH('דיווח פרטני'!C3018,גיליון3!$U$13:$X$13,0)))," ",INDEX(גיליון3!$U$14:$X$28,MATCH('דיווח פרטני'!G3018,גיליון3!$T$14:$T$28,0),MATCH('דיווח פרטני'!C3018,גיליון3!$U$13:$X$13,0)))</f>
        <v xml:space="preserve"> </v>
      </c>
      <c r="I3018" s="15"/>
      <c r="J3018" s="15"/>
    </row>
    <row r="3019" spans="1:10" ht="18" customHeight="1" thickBot="1" x14ac:dyDescent="0.35">
      <c r="A3019" s="15"/>
      <c r="B3019" s="15"/>
      <c r="C3019" s="15"/>
      <c r="D3019" s="15"/>
      <c r="E3019" s="727"/>
      <c r="F3019" s="15"/>
      <c r="G3019" s="15"/>
      <c r="H3019" s="59" t="str">
        <f t="array" ref="H3019">IF(ISERROR(INDEX(גיליון3!$U$14:$X$28,MATCH('דיווח פרטני'!G3019,גיליון3!$T$14:$T$28,0),MATCH('דיווח פרטני'!C3019,גיליון3!$U$13:$X$13,0)))," ",INDEX(גיליון3!$U$14:$X$28,MATCH('דיווח פרטני'!G3019,גיליון3!$T$14:$T$28,0),MATCH('דיווח פרטני'!C3019,גיליון3!$U$13:$X$13,0)))</f>
        <v xml:space="preserve"> </v>
      </c>
      <c r="I3019" s="15"/>
      <c r="J3019" s="15"/>
    </row>
    <row r="3020" spans="1:10" ht="18" customHeight="1" thickBot="1" x14ac:dyDescent="0.35">
      <c r="A3020" s="15"/>
      <c r="B3020" s="15"/>
      <c r="C3020" s="15"/>
      <c r="D3020" s="15"/>
      <c r="E3020" s="727"/>
      <c r="F3020" s="15"/>
      <c r="G3020" s="15"/>
      <c r="H3020" s="59" t="str">
        <f t="array" ref="H3020">IF(ISERROR(INDEX(גיליון3!$U$14:$X$28,MATCH('דיווח פרטני'!G3020,גיליון3!$T$14:$T$28,0),MATCH('דיווח פרטני'!C3020,גיליון3!$U$13:$X$13,0)))," ",INDEX(גיליון3!$U$14:$X$28,MATCH('דיווח פרטני'!G3020,גיליון3!$T$14:$T$28,0),MATCH('דיווח פרטני'!C3020,גיליון3!$U$13:$X$13,0)))</f>
        <v xml:space="preserve"> </v>
      </c>
      <c r="I3020" s="15"/>
      <c r="J3020" s="15"/>
    </row>
    <row r="3021" spans="1:10" ht="18" customHeight="1" thickBot="1" x14ac:dyDescent="0.35">
      <c r="A3021" s="15"/>
      <c r="B3021" s="15"/>
      <c r="C3021" s="15"/>
      <c r="D3021" s="15"/>
      <c r="E3021" s="727"/>
      <c r="F3021" s="15"/>
      <c r="G3021" s="15"/>
      <c r="H3021" s="59" t="str">
        <f t="array" ref="H3021">IF(ISERROR(INDEX(גיליון3!$U$14:$X$28,MATCH('דיווח פרטני'!G3021,גיליון3!$T$14:$T$28,0),MATCH('דיווח פרטני'!C3021,גיליון3!$U$13:$X$13,0)))," ",INDEX(גיליון3!$U$14:$X$28,MATCH('דיווח פרטני'!G3021,גיליון3!$T$14:$T$28,0),MATCH('דיווח פרטני'!C3021,גיליון3!$U$13:$X$13,0)))</f>
        <v xml:space="preserve"> </v>
      </c>
      <c r="I3021" s="15"/>
      <c r="J3021" s="15"/>
    </row>
    <row r="3022" spans="1:10" ht="18" customHeight="1" thickBot="1" x14ac:dyDescent="0.35">
      <c r="A3022" s="15"/>
      <c r="B3022" s="15"/>
      <c r="C3022" s="15"/>
      <c r="D3022" s="15"/>
      <c r="E3022" s="727"/>
      <c r="F3022" s="15"/>
      <c r="G3022" s="15"/>
      <c r="H3022" s="59" t="str">
        <f t="array" ref="H3022">IF(ISERROR(INDEX(גיליון3!$U$14:$X$28,MATCH('דיווח פרטני'!G3022,גיליון3!$T$14:$T$28,0),MATCH('דיווח פרטני'!C3022,גיליון3!$U$13:$X$13,0)))," ",INDEX(גיליון3!$U$14:$X$28,MATCH('דיווח פרטני'!G3022,גיליון3!$T$14:$T$28,0),MATCH('דיווח פרטני'!C3022,גיליון3!$U$13:$X$13,0)))</f>
        <v xml:space="preserve"> </v>
      </c>
      <c r="I3022" s="15"/>
      <c r="J3022" s="15"/>
    </row>
    <row r="3023" spans="1:10" ht="18" customHeight="1" thickBot="1" x14ac:dyDescent="0.35">
      <c r="A3023" s="15"/>
      <c r="B3023" s="15"/>
      <c r="C3023" s="15"/>
      <c r="D3023" s="15"/>
      <c r="E3023" s="727"/>
      <c r="F3023" s="15"/>
      <c r="G3023" s="15"/>
      <c r="H3023" s="59" t="str">
        <f t="array" ref="H3023">IF(ISERROR(INDEX(גיליון3!$U$14:$X$28,MATCH('דיווח פרטני'!G3023,גיליון3!$T$14:$T$28,0),MATCH('דיווח פרטני'!C3023,גיליון3!$U$13:$X$13,0)))," ",INDEX(גיליון3!$U$14:$X$28,MATCH('דיווח פרטני'!G3023,גיליון3!$T$14:$T$28,0),MATCH('דיווח פרטני'!C3023,גיליון3!$U$13:$X$13,0)))</f>
        <v xml:space="preserve"> </v>
      </c>
      <c r="I3023" s="15"/>
      <c r="J3023" s="15"/>
    </row>
    <row r="3024" spans="1:10" ht="18" customHeight="1" thickBot="1" x14ac:dyDescent="0.35">
      <c r="A3024" s="15"/>
      <c r="B3024" s="15"/>
      <c r="C3024" s="15"/>
      <c r="D3024" s="15"/>
      <c r="E3024" s="727"/>
      <c r="F3024" s="15"/>
      <c r="G3024" s="15"/>
      <c r="H3024" s="59" t="str">
        <f t="array" ref="H3024">IF(ISERROR(INDEX(גיליון3!$U$14:$X$28,MATCH('דיווח פרטני'!G3024,גיליון3!$T$14:$T$28,0),MATCH('דיווח פרטני'!C3024,גיליון3!$U$13:$X$13,0)))," ",INDEX(גיליון3!$U$14:$X$28,MATCH('דיווח פרטני'!G3024,גיליון3!$T$14:$T$28,0),MATCH('דיווח פרטני'!C3024,גיליון3!$U$13:$X$13,0)))</f>
        <v xml:space="preserve"> </v>
      </c>
      <c r="I3024" s="15"/>
      <c r="J3024" s="15"/>
    </row>
    <row r="3025" spans="1:10" ht="18" customHeight="1" thickBot="1" x14ac:dyDescent="0.35">
      <c r="A3025" s="15"/>
      <c r="B3025" s="15"/>
      <c r="C3025" s="15"/>
      <c r="D3025" s="15"/>
      <c r="E3025" s="727"/>
      <c r="F3025" s="15"/>
      <c r="G3025" s="15"/>
      <c r="H3025" s="59" t="str">
        <f t="array" ref="H3025">IF(ISERROR(INDEX(גיליון3!$U$14:$X$28,MATCH('דיווח פרטני'!G3025,גיליון3!$T$14:$T$28,0),MATCH('דיווח פרטני'!C3025,גיליון3!$U$13:$X$13,0)))," ",INDEX(גיליון3!$U$14:$X$28,MATCH('דיווח פרטני'!G3025,גיליון3!$T$14:$T$28,0),MATCH('דיווח פרטני'!C3025,גיליון3!$U$13:$X$13,0)))</f>
        <v xml:space="preserve"> </v>
      </c>
      <c r="I3025" s="15"/>
      <c r="J3025" s="15"/>
    </row>
    <row r="3026" spans="1:10" ht="18" customHeight="1" thickBot="1" x14ac:dyDescent="0.35">
      <c r="A3026" s="15"/>
      <c r="B3026" s="15"/>
      <c r="C3026" s="15"/>
      <c r="D3026" s="15"/>
      <c r="E3026" s="727"/>
      <c r="F3026" s="15"/>
      <c r="G3026" s="15"/>
      <c r="H3026" s="59" t="str">
        <f t="array" ref="H3026">IF(ISERROR(INDEX(גיליון3!$U$14:$X$28,MATCH('דיווח פרטני'!G3026,גיליון3!$T$14:$T$28,0),MATCH('דיווח פרטני'!C3026,גיליון3!$U$13:$X$13,0)))," ",INDEX(גיליון3!$U$14:$X$28,MATCH('דיווח פרטני'!G3026,גיליון3!$T$14:$T$28,0),MATCH('דיווח פרטני'!C3026,גיליון3!$U$13:$X$13,0)))</f>
        <v xml:space="preserve"> </v>
      </c>
      <c r="I3026" s="15"/>
      <c r="J3026" s="15"/>
    </row>
    <row r="3027" spans="1:10" ht="18" customHeight="1" thickBot="1" x14ac:dyDescent="0.35">
      <c r="A3027" s="15"/>
      <c r="B3027" s="15"/>
      <c r="C3027" s="15"/>
      <c r="D3027" s="15"/>
      <c r="E3027" s="727"/>
      <c r="F3027" s="15"/>
      <c r="G3027" s="15"/>
      <c r="H3027" s="59" t="str">
        <f t="array" ref="H3027">IF(ISERROR(INDEX(גיליון3!$U$14:$X$28,MATCH('דיווח פרטני'!G3027,גיליון3!$T$14:$T$28,0),MATCH('דיווח פרטני'!C3027,גיליון3!$U$13:$X$13,0)))," ",INDEX(גיליון3!$U$14:$X$28,MATCH('דיווח פרטני'!G3027,גיליון3!$T$14:$T$28,0),MATCH('דיווח פרטני'!C3027,גיליון3!$U$13:$X$13,0)))</f>
        <v xml:space="preserve"> </v>
      </c>
      <c r="I3027" s="15"/>
      <c r="J3027" s="15"/>
    </row>
    <row r="3028" spans="1:10" ht="18" customHeight="1" thickBot="1" x14ac:dyDescent="0.35">
      <c r="A3028" s="15"/>
      <c r="B3028" s="15"/>
      <c r="C3028" s="15"/>
      <c r="D3028" s="15"/>
      <c r="E3028" s="727"/>
      <c r="F3028" s="15"/>
      <c r="G3028" s="15"/>
      <c r="H3028" s="59" t="str">
        <f t="array" ref="H3028">IF(ISERROR(INDEX(גיליון3!$U$14:$X$28,MATCH('דיווח פרטני'!G3028,גיליון3!$T$14:$T$28,0),MATCH('דיווח פרטני'!C3028,גיליון3!$U$13:$X$13,0)))," ",INDEX(גיליון3!$U$14:$X$28,MATCH('דיווח פרטני'!G3028,גיליון3!$T$14:$T$28,0),MATCH('דיווח פרטני'!C3028,גיליון3!$U$13:$X$13,0)))</f>
        <v xml:space="preserve"> </v>
      </c>
      <c r="I3028" s="15"/>
      <c r="J3028" s="15"/>
    </row>
    <row r="3029" spans="1:10" ht="18" customHeight="1" thickBot="1" x14ac:dyDescent="0.35">
      <c r="A3029" s="15"/>
      <c r="B3029" s="15"/>
      <c r="C3029" s="15"/>
      <c r="D3029" s="15"/>
      <c r="E3029" s="727"/>
      <c r="F3029" s="15"/>
      <c r="G3029" s="15"/>
      <c r="H3029" s="59" t="str">
        <f t="array" ref="H3029">IF(ISERROR(INDEX(גיליון3!$U$14:$X$28,MATCH('דיווח פרטני'!G3029,גיליון3!$T$14:$T$28,0),MATCH('דיווח פרטני'!C3029,גיליון3!$U$13:$X$13,0)))," ",INDEX(גיליון3!$U$14:$X$28,MATCH('דיווח פרטני'!G3029,גיליון3!$T$14:$T$28,0),MATCH('דיווח פרטני'!C3029,גיליון3!$U$13:$X$13,0)))</f>
        <v xml:space="preserve"> </v>
      </c>
      <c r="I3029" s="15"/>
      <c r="J3029" s="15"/>
    </row>
    <row r="3030" spans="1:10" ht="18" customHeight="1" thickBot="1" x14ac:dyDescent="0.35">
      <c r="A3030" s="15"/>
      <c r="B3030" s="15"/>
      <c r="C3030" s="15"/>
      <c r="D3030" s="15"/>
      <c r="E3030" s="727"/>
      <c r="F3030" s="15"/>
      <c r="G3030" s="15"/>
      <c r="H3030" s="59" t="str">
        <f t="array" ref="H3030">IF(ISERROR(INDEX(גיליון3!$U$14:$X$28,MATCH('דיווח פרטני'!G3030,גיליון3!$T$14:$T$28,0),MATCH('דיווח פרטני'!C3030,גיליון3!$U$13:$X$13,0)))," ",INDEX(גיליון3!$U$14:$X$28,MATCH('דיווח פרטני'!G3030,גיליון3!$T$14:$T$28,0),MATCH('דיווח פרטני'!C3030,גיליון3!$U$13:$X$13,0)))</f>
        <v xml:space="preserve"> </v>
      </c>
      <c r="I3030" s="15"/>
      <c r="J3030" s="15"/>
    </row>
    <row r="3031" spans="1:10" ht="18" customHeight="1" thickBot="1" x14ac:dyDescent="0.35">
      <c r="A3031" s="15"/>
      <c r="B3031" s="15"/>
      <c r="C3031" s="15"/>
      <c r="D3031" s="15"/>
      <c r="E3031" s="727"/>
      <c r="F3031" s="15"/>
      <c r="G3031" s="15"/>
      <c r="H3031" s="59" t="str">
        <f t="array" ref="H3031">IF(ISERROR(INDEX(גיליון3!$U$14:$X$28,MATCH('דיווח פרטני'!G3031,גיליון3!$T$14:$T$28,0),MATCH('דיווח פרטני'!C3031,גיליון3!$U$13:$X$13,0)))," ",INDEX(גיליון3!$U$14:$X$28,MATCH('דיווח פרטני'!G3031,גיליון3!$T$14:$T$28,0),MATCH('דיווח פרטני'!C3031,גיליון3!$U$13:$X$13,0)))</f>
        <v xml:space="preserve"> </v>
      </c>
      <c r="I3031" s="15"/>
      <c r="J3031" s="15"/>
    </row>
    <row r="3032" spans="1:10" ht="18" customHeight="1" thickBot="1" x14ac:dyDescent="0.35">
      <c r="A3032" s="15"/>
      <c r="B3032" s="15"/>
      <c r="C3032" s="15"/>
      <c r="D3032" s="15"/>
      <c r="E3032" s="727"/>
      <c r="F3032" s="15"/>
      <c r="G3032" s="15"/>
      <c r="H3032" s="59" t="str">
        <f t="array" ref="H3032">IF(ISERROR(INDEX(גיליון3!$U$14:$X$28,MATCH('דיווח פרטני'!G3032,גיליון3!$T$14:$T$28,0),MATCH('דיווח פרטני'!C3032,גיליון3!$U$13:$X$13,0)))," ",INDEX(גיליון3!$U$14:$X$28,MATCH('דיווח פרטני'!G3032,גיליון3!$T$14:$T$28,0),MATCH('דיווח פרטני'!C3032,גיליון3!$U$13:$X$13,0)))</f>
        <v xml:space="preserve"> </v>
      </c>
      <c r="I3032" s="15"/>
      <c r="J3032" s="15"/>
    </row>
    <row r="3033" spans="1:10" ht="18" customHeight="1" thickBot="1" x14ac:dyDescent="0.35">
      <c r="A3033" s="15"/>
      <c r="B3033" s="15"/>
      <c r="C3033" s="15"/>
      <c r="D3033" s="15"/>
      <c r="E3033" s="727"/>
      <c r="F3033" s="15"/>
      <c r="G3033" s="15"/>
      <c r="H3033" s="59" t="str">
        <f t="array" ref="H3033">IF(ISERROR(INDEX(גיליון3!$U$14:$X$28,MATCH('דיווח פרטני'!G3033,גיליון3!$T$14:$T$28,0),MATCH('דיווח פרטני'!C3033,גיליון3!$U$13:$X$13,0)))," ",INDEX(גיליון3!$U$14:$X$28,MATCH('דיווח פרטני'!G3033,גיליון3!$T$14:$T$28,0),MATCH('דיווח פרטני'!C3033,גיליון3!$U$13:$X$13,0)))</f>
        <v xml:space="preserve"> </v>
      </c>
      <c r="I3033" s="15"/>
      <c r="J3033" s="15"/>
    </row>
    <row r="3034" spans="1:10" ht="18" customHeight="1" thickBot="1" x14ac:dyDescent="0.35">
      <c r="A3034" s="15"/>
      <c r="B3034" s="15"/>
      <c r="C3034" s="15"/>
      <c r="D3034" s="15"/>
      <c r="E3034" s="727"/>
      <c r="F3034" s="15"/>
      <c r="G3034" s="15"/>
      <c r="H3034" s="59" t="str">
        <f t="array" ref="H3034">IF(ISERROR(INDEX(גיליון3!$U$14:$X$28,MATCH('דיווח פרטני'!G3034,גיליון3!$T$14:$T$28,0),MATCH('דיווח פרטני'!C3034,גיליון3!$U$13:$X$13,0)))," ",INDEX(גיליון3!$U$14:$X$28,MATCH('דיווח פרטני'!G3034,גיליון3!$T$14:$T$28,0),MATCH('דיווח פרטני'!C3034,גיליון3!$U$13:$X$13,0)))</f>
        <v xml:space="preserve"> </v>
      </c>
      <c r="I3034" s="15"/>
      <c r="J3034" s="15"/>
    </row>
    <row r="3035" spans="1:10" ht="18" customHeight="1" thickBot="1" x14ac:dyDescent="0.35">
      <c r="A3035" s="15"/>
      <c r="B3035" s="15"/>
      <c r="C3035" s="15"/>
      <c r="D3035" s="15"/>
      <c r="E3035" s="727"/>
      <c r="F3035" s="15"/>
      <c r="G3035" s="15"/>
      <c r="H3035" s="59" t="str">
        <f t="array" ref="H3035">IF(ISERROR(INDEX(גיליון3!$U$14:$X$28,MATCH('דיווח פרטני'!G3035,גיליון3!$T$14:$T$28,0),MATCH('דיווח פרטני'!C3035,גיליון3!$U$13:$X$13,0)))," ",INDEX(גיליון3!$U$14:$X$28,MATCH('דיווח פרטני'!G3035,גיליון3!$T$14:$T$28,0),MATCH('דיווח פרטני'!C3035,גיליון3!$U$13:$X$13,0)))</f>
        <v xml:space="preserve"> </v>
      </c>
      <c r="I3035" s="15"/>
      <c r="J3035" s="15"/>
    </row>
    <row r="3036" spans="1:10" ht="18" customHeight="1" thickBot="1" x14ac:dyDescent="0.35">
      <c r="A3036" s="15"/>
      <c r="B3036" s="15"/>
      <c r="C3036" s="15"/>
      <c r="D3036" s="15"/>
      <c r="E3036" s="727"/>
      <c r="F3036" s="15"/>
      <c r="G3036" s="15"/>
      <c r="H3036" s="59" t="str">
        <f t="array" ref="H3036">IF(ISERROR(INDEX(גיליון3!$U$14:$X$28,MATCH('דיווח פרטני'!G3036,גיליון3!$T$14:$T$28,0),MATCH('דיווח פרטני'!C3036,גיליון3!$U$13:$X$13,0)))," ",INDEX(גיליון3!$U$14:$X$28,MATCH('דיווח פרטני'!G3036,גיליון3!$T$14:$T$28,0),MATCH('דיווח פרטני'!C3036,גיליון3!$U$13:$X$13,0)))</f>
        <v xml:space="preserve"> </v>
      </c>
      <c r="I3036" s="15"/>
      <c r="J3036" s="15"/>
    </row>
    <row r="3037" spans="1:10" ht="18" customHeight="1" thickBot="1" x14ac:dyDescent="0.35">
      <c r="A3037" s="15"/>
      <c r="B3037" s="15"/>
      <c r="C3037" s="15"/>
      <c r="D3037" s="15"/>
      <c r="E3037" s="727"/>
      <c r="F3037" s="15"/>
      <c r="G3037" s="15"/>
      <c r="H3037" s="59" t="str">
        <f t="array" ref="H3037">IF(ISERROR(INDEX(גיליון3!$U$14:$X$28,MATCH('דיווח פרטני'!G3037,גיליון3!$T$14:$T$28,0),MATCH('דיווח פרטני'!C3037,גיליון3!$U$13:$X$13,0)))," ",INDEX(גיליון3!$U$14:$X$28,MATCH('דיווח פרטני'!G3037,גיליון3!$T$14:$T$28,0),MATCH('דיווח פרטני'!C3037,גיליון3!$U$13:$X$13,0)))</f>
        <v xml:space="preserve"> </v>
      </c>
      <c r="I3037" s="15"/>
      <c r="J3037" s="15"/>
    </row>
    <row r="3038" spans="1:10" ht="18" customHeight="1" thickBot="1" x14ac:dyDescent="0.35">
      <c r="A3038" s="15"/>
      <c r="B3038" s="15"/>
      <c r="C3038" s="15"/>
      <c r="D3038" s="15"/>
      <c r="E3038" s="727"/>
      <c r="F3038" s="15"/>
      <c r="G3038" s="15"/>
      <c r="H3038" s="59" t="str">
        <f t="array" ref="H3038">IF(ISERROR(INDEX(גיליון3!$U$14:$X$28,MATCH('דיווח פרטני'!G3038,גיליון3!$T$14:$T$28,0),MATCH('דיווח פרטני'!C3038,גיליון3!$U$13:$X$13,0)))," ",INDEX(גיליון3!$U$14:$X$28,MATCH('דיווח פרטני'!G3038,גיליון3!$T$14:$T$28,0),MATCH('דיווח פרטני'!C3038,גיליון3!$U$13:$X$13,0)))</f>
        <v xml:space="preserve"> </v>
      </c>
      <c r="I3038" s="15"/>
      <c r="J3038" s="15"/>
    </row>
    <row r="3039" spans="1:10" ht="18" customHeight="1" thickBot="1" x14ac:dyDescent="0.35">
      <c r="A3039" s="15"/>
      <c r="B3039" s="15"/>
      <c r="C3039" s="15"/>
      <c r="D3039" s="15"/>
      <c r="E3039" s="727"/>
      <c r="F3039" s="15"/>
      <c r="G3039" s="15"/>
      <c r="H3039" s="59" t="str">
        <f t="array" ref="H3039">IF(ISERROR(INDEX(גיליון3!$U$14:$X$28,MATCH('דיווח פרטני'!G3039,גיליון3!$T$14:$T$28,0),MATCH('דיווח פרטני'!C3039,גיליון3!$U$13:$X$13,0)))," ",INDEX(גיליון3!$U$14:$X$28,MATCH('דיווח פרטני'!G3039,גיליון3!$T$14:$T$28,0),MATCH('דיווח פרטני'!C3039,גיליון3!$U$13:$X$13,0)))</f>
        <v xml:space="preserve"> </v>
      </c>
      <c r="I3039" s="15"/>
      <c r="J3039" s="15"/>
    </row>
    <row r="3040" spans="1:10" ht="18" customHeight="1" thickBot="1" x14ac:dyDescent="0.35">
      <c r="A3040" s="15"/>
      <c r="B3040" s="15"/>
      <c r="C3040" s="15"/>
      <c r="D3040" s="15"/>
      <c r="E3040" s="727"/>
      <c r="F3040" s="15"/>
      <c r="G3040" s="15"/>
      <c r="H3040" s="59" t="str">
        <f t="array" ref="H3040">IF(ISERROR(INDEX(גיליון3!$U$14:$X$28,MATCH('דיווח פרטני'!G3040,גיליון3!$T$14:$T$28,0),MATCH('דיווח פרטני'!C3040,גיליון3!$U$13:$X$13,0)))," ",INDEX(גיליון3!$U$14:$X$28,MATCH('דיווח פרטני'!G3040,גיליון3!$T$14:$T$28,0),MATCH('דיווח פרטני'!C3040,גיליון3!$U$13:$X$13,0)))</f>
        <v xml:space="preserve"> </v>
      </c>
      <c r="I3040" s="15"/>
      <c r="J3040" s="15"/>
    </row>
    <row r="3041" spans="1:10" ht="18" customHeight="1" thickBot="1" x14ac:dyDescent="0.35">
      <c r="A3041" s="15"/>
      <c r="B3041" s="15"/>
      <c r="C3041" s="15"/>
      <c r="D3041" s="15"/>
      <c r="E3041" s="727"/>
      <c r="F3041" s="15"/>
      <c r="G3041" s="15"/>
      <c r="H3041" s="59" t="str">
        <f t="array" ref="H3041">IF(ISERROR(INDEX(גיליון3!$U$14:$X$28,MATCH('דיווח פרטני'!G3041,גיליון3!$T$14:$T$28,0),MATCH('דיווח פרטני'!C3041,גיליון3!$U$13:$X$13,0)))," ",INDEX(גיליון3!$U$14:$X$28,MATCH('דיווח פרטני'!G3041,גיליון3!$T$14:$T$28,0),MATCH('דיווח פרטני'!C3041,גיליון3!$U$13:$X$13,0)))</f>
        <v xml:space="preserve"> </v>
      </c>
      <c r="I3041" s="15"/>
      <c r="J3041" s="15"/>
    </row>
    <row r="3042" spans="1:10" ht="18" customHeight="1" thickBot="1" x14ac:dyDescent="0.35">
      <c r="A3042" s="15"/>
      <c r="B3042" s="15"/>
      <c r="C3042" s="15"/>
      <c r="D3042" s="15"/>
      <c r="E3042" s="727"/>
      <c r="F3042" s="15"/>
      <c r="G3042" s="15"/>
      <c r="H3042" s="59" t="str">
        <f t="array" ref="H3042">IF(ISERROR(INDEX(גיליון3!$U$14:$X$28,MATCH('דיווח פרטני'!G3042,גיליון3!$T$14:$T$28,0),MATCH('דיווח פרטני'!C3042,גיליון3!$U$13:$X$13,0)))," ",INDEX(גיליון3!$U$14:$X$28,MATCH('דיווח פרטני'!G3042,גיליון3!$T$14:$T$28,0),MATCH('דיווח פרטני'!C3042,גיליון3!$U$13:$X$13,0)))</f>
        <v xml:space="preserve"> </v>
      </c>
      <c r="I3042" s="15"/>
      <c r="J3042" s="15"/>
    </row>
    <row r="3043" spans="1:10" ht="18" customHeight="1" thickBot="1" x14ac:dyDescent="0.35">
      <c r="A3043" s="15"/>
      <c r="B3043" s="15"/>
      <c r="C3043" s="15"/>
      <c r="D3043" s="15"/>
      <c r="E3043" s="727"/>
      <c r="F3043" s="15"/>
      <c r="G3043" s="15"/>
      <c r="H3043" s="59" t="str">
        <f t="array" ref="H3043">IF(ISERROR(INDEX(גיליון3!$U$14:$X$28,MATCH('דיווח פרטני'!G3043,גיליון3!$T$14:$T$28,0),MATCH('דיווח פרטני'!C3043,גיליון3!$U$13:$X$13,0)))," ",INDEX(גיליון3!$U$14:$X$28,MATCH('דיווח פרטני'!G3043,גיליון3!$T$14:$T$28,0),MATCH('דיווח פרטני'!C3043,גיליון3!$U$13:$X$13,0)))</f>
        <v xml:space="preserve"> </v>
      </c>
      <c r="I3043" s="15"/>
      <c r="J3043" s="15"/>
    </row>
    <row r="3044" spans="1:10" ht="18" customHeight="1" thickBot="1" x14ac:dyDescent="0.35">
      <c r="A3044" s="15"/>
      <c r="B3044" s="15"/>
      <c r="C3044" s="15"/>
      <c r="D3044" s="15"/>
      <c r="E3044" s="727"/>
      <c r="F3044" s="15"/>
      <c r="G3044" s="15"/>
      <c r="H3044" s="59" t="str">
        <f t="array" ref="H3044">IF(ISERROR(INDEX(גיליון3!$U$14:$X$28,MATCH('דיווח פרטני'!G3044,גיליון3!$T$14:$T$28,0),MATCH('דיווח פרטני'!C3044,גיליון3!$U$13:$X$13,0)))," ",INDEX(גיליון3!$U$14:$X$28,MATCH('דיווח פרטני'!G3044,גיליון3!$T$14:$T$28,0),MATCH('דיווח פרטני'!C3044,גיליון3!$U$13:$X$13,0)))</f>
        <v xml:space="preserve"> </v>
      </c>
      <c r="I3044" s="15"/>
      <c r="J3044" s="15"/>
    </row>
    <row r="3045" spans="1:10" ht="18" customHeight="1" thickBot="1" x14ac:dyDescent="0.35">
      <c r="A3045" s="15"/>
      <c r="B3045" s="15"/>
      <c r="C3045" s="15"/>
      <c r="D3045" s="15"/>
      <c r="E3045" s="727"/>
      <c r="F3045" s="15"/>
      <c r="G3045" s="15"/>
      <c r="H3045" s="59" t="str">
        <f t="array" ref="H3045">IF(ISERROR(INDEX(גיליון3!$U$14:$X$28,MATCH('דיווח פרטני'!G3045,גיליון3!$T$14:$T$28,0),MATCH('דיווח פרטני'!C3045,גיליון3!$U$13:$X$13,0)))," ",INDEX(גיליון3!$U$14:$X$28,MATCH('דיווח פרטני'!G3045,גיליון3!$T$14:$T$28,0),MATCH('דיווח פרטני'!C3045,גיליון3!$U$13:$X$13,0)))</f>
        <v xml:space="preserve"> </v>
      </c>
      <c r="I3045" s="15"/>
      <c r="J3045" s="15"/>
    </row>
    <row r="3046" spans="1:10" ht="18" customHeight="1" thickBot="1" x14ac:dyDescent="0.35">
      <c r="A3046" s="15"/>
      <c r="B3046" s="15"/>
      <c r="C3046" s="15"/>
      <c r="D3046" s="15"/>
      <c r="E3046" s="727"/>
      <c r="F3046" s="15"/>
      <c r="G3046" s="15"/>
      <c r="H3046" s="59" t="str">
        <f t="array" ref="H3046">IF(ISERROR(INDEX(גיליון3!$U$14:$X$28,MATCH('דיווח פרטני'!G3046,גיליון3!$T$14:$T$28,0),MATCH('דיווח פרטני'!C3046,גיליון3!$U$13:$X$13,0)))," ",INDEX(גיליון3!$U$14:$X$28,MATCH('דיווח פרטני'!G3046,גיליון3!$T$14:$T$28,0),MATCH('דיווח פרטני'!C3046,גיליון3!$U$13:$X$13,0)))</f>
        <v xml:space="preserve"> </v>
      </c>
      <c r="I3046" s="15"/>
      <c r="J3046" s="15"/>
    </row>
    <row r="3047" spans="1:10" ht="18" customHeight="1" thickBot="1" x14ac:dyDescent="0.35">
      <c r="A3047" s="15"/>
      <c r="B3047" s="15"/>
      <c r="C3047" s="15"/>
      <c r="D3047" s="15"/>
      <c r="E3047" s="727"/>
      <c r="F3047" s="15"/>
      <c r="G3047" s="15"/>
      <c r="H3047" s="59" t="str">
        <f t="array" ref="H3047">IF(ISERROR(INDEX(גיליון3!$U$14:$X$28,MATCH('דיווח פרטני'!G3047,גיליון3!$T$14:$T$28,0),MATCH('דיווח פרטני'!C3047,גיליון3!$U$13:$X$13,0)))," ",INDEX(גיליון3!$U$14:$X$28,MATCH('דיווח פרטני'!G3047,גיליון3!$T$14:$T$28,0),MATCH('דיווח פרטני'!C3047,גיליון3!$U$13:$X$13,0)))</f>
        <v xml:space="preserve"> </v>
      </c>
      <c r="I3047" s="15"/>
      <c r="J3047" s="15"/>
    </row>
    <row r="3048" spans="1:10" ht="18" customHeight="1" thickBot="1" x14ac:dyDescent="0.35">
      <c r="A3048" s="15"/>
      <c r="B3048" s="15"/>
      <c r="C3048" s="15"/>
      <c r="D3048" s="15"/>
      <c r="E3048" s="727"/>
      <c r="F3048" s="15"/>
      <c r="G3048" s="15"/>
      <c r="H3048" s="59" t="str">
        <f t="array" ref="H3048">IF(ISERROR(INDEX(גיליון3!$U$14:$X$28,MATCH('דיווח פרטני'!G3048,גיליון3!$T$14:$T$28,0),MATCH('דיווח פרטני'!C3048,גיליון3!$U$13:$X$13,0)))," ",INDEX(גיליון3!$U$14:$X$28,MATCH('דיווח פרטני'!G3048,גיליון3!$T$14:$T$28,0),MATCH('דיווח פרטני'!C3048,גיליון3!$U$13:$X$13,0)))</f>
        <v xml:space="preserve"> </v>
      </c>
      <c r="I3048" s="15"/>
      <c r="J3048" s="15"/>
    </row>
    <row r="3049" spans="1:10" ht="18" customHeight="1" thickBot="1" x14ac:dyDescent="0.35">
      <c r="A3049" s="15"/>
      <c r="B3049" s="15"/>
      <c r="C3049" s="15"/>
      <c r="D3049" s="15"/>
      <c r="E3049" s="727"/>
      <c r="F3049" s="15"/>
      <c r="G3049" s="15"/>
      <c r="H3049" s="59" t="str">
        <f t="array" ref="H3049">IF(ISERROR(INDEX(גיליון3!$U$14:$X$28,MATCH('דיווח פרטני'!G3049,גיליון3!$T$14:$T$28,0),MATCH('דיווח פרטני'!C3049,גיליון3!$U$13:$X$13,0)))," ",INDEX(גיליון3!$U$14:$X$28,MATCH('דיווח פרטני'!G3049,גיליון3!$T$14:$T$28,0),MATCH('דיווח פרטני'!C3049,גיליון3!$U$13:$X$13,0)))</f>
        <v xml:space="preserve"> </v>
      </c>
      <c r="I3049" s="15"/>
      <c r="J3049" s="15"/>
    </row>
    <row r="3050" spans="1:10" ht="18" customHeight="1" thickBot="1" x14ac:dyDescent="0.35">
      <c r="A3050" s="15"/>
      <c r="B3050" s="15"/>
      <c r="C3050" s="15"/>
      <c r="D3050" s="15"/>
      <c r="E3050" s="727"/>
      <c r="F3050" s="15"/>
      <c r="G3050" s="15"/>
      <c r="H3050" s="59" t="str">
        <f t="array" ref="H3050">IF(ISERROR(INDEX(גיליון3!$U$14:$X$28,MATCH('דיווח פרטני'!G3050,גיליון3!$T$14:$T$28,0),MATCH('דיווח פרטני'!C3050,גיליון3!$U$13:$X$13,0)))," ",INDEX(גיליון3!$U$14:$X$28,MATCH('דיווח פרטני'!G3050,גיליון3!$T$14:$T$28,0),MATCH('דיווח פרטני'!C3050,גיליון3!$U$13:$X$13,0)))</f>
        <v xml:space="preserve"> </v>
      </c>
      <c r="I3050" s="15"/>
      <c r="J3050" s="15"/>
    </row>
    <row r="3051" spans="1:10" ht="18" customHeight="1" thickBot="1" x14ac:dyDescent="0.35">
      <c r="A3051" s="15"/>
      <c r="B3051" s="15"/>
      <c r="C3051" s="15"/>
      <c r="D3051" s="15"/>
      <c r="E3051" s="727"/>
      <c r="F3051" s="15"/>
      <c r="G3051" s="15"/>
      <c r="H3051" s="59" t="str">
        <f t="array" ref="H3051">IF(ISERROR(INDEX(גיליון3!$U$14:$X$28,MATCH('דיווח פרטני'!G3051,גיליון3!$T$14:$T$28,0),MATCH('דיווח פרטני'!C3051,גיליון3!$U$13:$X$13,0)))," ",INDEX(גיליון3!$U$14:$X$28,MATCH('דיווח פרטני'!G3051,גיליון3!$T$14:$T$28,0),MATCH('דיווח פרטני'!C3051,גיליון3!$U$13:$X$13,0)))</f>
        <v xml:space="preserve"> </v>
      </c>
      <c r="I3051" s="15"/>
      <c r="J3051" s="15"/>
    </row>
    <row r="3052" spans="1:10" ht="18" customHeight="1" thickBot="1" x14ac:dyDescent="0.35">
      <c r="A3052" s="15"/>
      <c r="B3052" s="15"/>
      <c r="C3052" s="15"/>
      <c r="D3052" s="15"/>
      <c r="E3052" s="727"/>
      <c r="F3052" s="15"/>
      <c r="G3052" s="15"/>
      <c r="H3052" s="59" t="str">
        <f t="array" ref="H3052">IF(ISERROR(INDEX(גיליון3!$U$14:$X$28,MATCH('דיווח פרטני'!G3052,גיליון3!$T$14:$T$28,0),MATCH('דיווח פרטני'!C3052,גיליון3!$U$13:$X$13,0)))," ",INDEX(גיליון3!$U$14:$X$28,MATCH('דיווח פרטני'!G3052,גיליון3!$T$14:$T$28,0),MATCH('דיווח פרטני'!C3052,גיליון3!$U$13:$X$13,0)))</f>
        <v xml:space="preserve"> </v>
      </c>
      <c r="I3052" s="15"/>
      <c r="J3052" s="15"/>
    </row>
    <row r="3053" spans="1:10" ht="18" customHeight="1" thickBot="1" x14ac:dyDescent="0.35">
      <c r="A3053" s="15"/>
      <c r="B3053" s="15"/>
      <c r="C3053" s="15"/>
      <c r="D3053" s="15"/>
      <c r="E3053" s="727"/>
      <c r="F3053" s="15"/>
      <c r="G3053" s="15"/>
      <c r="H3053" s="59" t="str">
        <f t="array" ref="H3053">IF(ISERROR(INDEX(גיליון3!$U$14:$X$28,MATCH('דיווח פרטני'!G3053,גיליון3!$T$14:$T$28,0),MATCH('דיווח פרטני'!C3053,גיליון3!$U$13:$X$13,0)))," ",INDEX(גיליון3!$U$14:$X$28,MATCH('דיווח פרטני'!G3053,גיליון3!$T$14:$T$28,0),MATCH('דיווח פרטני'!C3053,גיליון3!$U$13:$X$13,0)))</f>
        <v xml:space="preserve"> </v>
      </c>
      <c r="I3053" s="15"/>
      <c r="J3053" s="15"/>
    </row>
    <row r="3054" spans="1:10" ht="18" customHeight="1" thickBot="1" x14ac:dyDescent="0.35">
      <c r="A3054" s="15"/>
      <c r="B3054" s="15"/>
      <c r="C3054" s="15"/>
      <c r="D3054" s="15"/>
      <c r="E3054" s="727"/>
      <c r="F3054" s="15"/>
      <c r="G3054" s="15"/>
      <c r="H3054" s="59" t="str">
        <f t="array" ref="H3054">IF(ISERROR(INDEX(גיליון3!$U$14:$X$28,MATCH('דיווח פרטני'!G3054,גיליון3!$T$14:$T$28,0),MATCH('דיווח פרטני'!C3054,גיליון3!$U$13:$X$13,0)))," ",INDEX(גיליון3!$U$14:$X$28,MATCH('דיווח פרטני'!G3054,גיליון3!$T$14:$T$28,0),MATCH('דיווח פרטני'!C3054,גיליון3!$U$13:$X$13,0)))</f>
        <v xml:space="preserve"> </v>
      </c>
      <c r="I3054" s="15"/>
      <c r="J3054" s="15"/>
    </row>
    <row r="3055" spans="1:10" ht="18" customHeight="1" thickBot="1" x14ac:dyDescent="0.35">
      <c r="A3055" s="15"/>
      <c r="B3055" s="15"/>
      <c r="C3055" s="15"/>
      <c r="D3055" s="15"/>
      <c r="E3055" s="727"/>
      <c r="F3055" s="15"/>
      <c r="G3055" s="15"/>
      <c r="H3055" s="59" t="str">
        <f t="array" ref="H3055">IF(ISERROR(INDEX(גיליון3!$U$14:$X$28,MATCH('דיווח פרטני'!G3055,גיליון3!$T$14:$T$28,0),MATCH('דיווח פרטני'!C3055,גיליון3!$U$13:$X$13,0)))," ",INDEX(גיליון3!$U$14:$X$28,MATCH('דיווח פרטני'!G3055,גיליון3!$T$14:$T$28,0),MATCH('דיווח פרטני'!C3055,גיליון3!$U$13:$X$13,0)))</f>
        <v xml:space="preserve"> </v>
      </c>
      <c r="I3055" s="15"/>
      <c r="J3055" s="15"/>
    </row>
    <row r="3056" spans="1:10" ht="18" customHeight="1" thickBot="1" x14ac:dyDescent="0.35">
      <c r="A3056" s="15"/>
      <c r="B3056" s="15"/>
      <c r="C3056" s="15"/>
      <c r="D3056" s="15"/>
      <c r="E3056" s="727"/>
      <c r="F3056" s="15"/>
      <c r="G3056" s="15"/>
      <c r="H3056" s="59" t="str">
        <f t="array" ref="H3056">IF(ISERROR(INDEX(גיליון3!$U$14:$X$28,MATCH('דיווח פרטני'!G3056,גיליון3!$T$14:$T$28,0),MATCH('דיווח פרטני'!C3056,גיליון3!$U$13:$X$13,0)))," ",INDEX(גיליון3!$U$14:$X$28,MATCH('דיווח פרטני'!G3056,גיליון3!$T$14:$T$28,0),MATCH('דיווח פרטני'!C3056,גיליון3!$U$13:$X$13,0)))</f>
        <v xml:space="preserve"> </v>
      </c>
      <c r="I3056" s="15"/>
      <c r="J3056" s="15"/>
    </row>
    <row r="3057" spans="1:10" ht="18" customHeight="1" thickBot="1" x14ac:dyDescent="0.35">
      <c r="A3057" s="15"/>
      <c r="B3057" s="15"/>
      <c r="C3057" s="15"/>
      <c r="D3057" s="15"/>
      <c r="E3057" s="727"/>
      <c r="F3057" s="15"/>
      <c r="G3057" s="15"/>
      <c r="H3057" s="59" t="str">
        <f t="array" ref="H3057">IF(ISERROR(INDEX(גיליון3!$U$14:$X$28,MATCH('דיווח פרטני'!G3057,גיליון3!$T$14:$T$28,0),MATCH('דיווח פרטני'!C3057,גיליון3!$U$13:$X$13,0)))," ",INDEX(גיליון3!$U$14:$X$28,MATCH('דיווח פרטני'!G3057,גיליון3!$T$14:$T$28,0),MATCH('דיווח פרטני'!C3057,גיליון3!$U$13:$X$13,0)))</f>
        <v xml:space="preserve"> </v>
      </c>
      <c r="I3057" s="15"/>
      <c r="J3057" s="15"/>
    </row>
    <row r="3058" spans="1:10" ht="18" customHeight="1" thickBot="1" x14ac:dyDescent="0.35">
      <c r="A3058" s="15"/>
      <c r="B3058" s="15"/>
      <c r="C3058" s="15"/>
      <c r="D3058" s="15"/>
      <c r="E3058" s="727"/>
      <c r="F3058" s="15"/>
      <c r="G3058" s="15"/>
      <c r="H3058" s="59" t="str">
        <f t="array" ref="H3058">IF(ISERROR(INDEX(גיליון3!$U$14:$X$28,MATCH('דיווח פרטני'!G3058,גיליון3!$T$14:$T$28,0),MATCH('דיווח פרטני'!C3058,גיליון3!$U$13:$X$13,0)))," ",INDEX(גיליון3!$U$14:$X$28,MATCH('דיווח פרטני'!G3058,גיליון3!$T$14:$T$28,0),MATCH('דיווח פרטני'!C3058,גיליון3!$U$13:$X$13,0)))</f>
        <v xml:space="preserve"> </v>
      </c>
      <c r="I3058" s="15"/>
      <c r="J3058" s="15"/>
    </row>
    <row r="3059" spans="1:10" ht="18" customHeight="1" thickBot="1" x14ac:dyDescent="0.35">
      <c r="A3059" s="15"/>
      <c r="B3059" s="15"/>
      <c r="C3059" s="15"/>
      <c r="D3059" s="15"/>
      <c r="E3059" s="727"/>
      <c r="F3059" s="15"/>
      <c r="G3059" s="15"/>
      <c r="H3059" s="59" t="str">
        <f t="array" ref="H3059">IF(ISERROR(INDEX(גיליון3!$U$14:$X$28,MATCH('דיווח פרטני'!G3059,גיליון3!$T$14:$T$28,0),MATCH('דיווח פרטני'!C3059,גיליון3!$U$13:$X$13,0)))," ",INDEX(גיליון3!$U$14:$X$28,MATCH('דיווח פרטני'!G3059,גיליון3!$T$14:$T$28,0),MATCH('דיווח פרטני'!C3059,גיליון3!$U$13:$X$13,0)))</f>
        <v xml:space="preserve"> </v>
      </c>
      <c r="I3059" s="15"/>
      <c r="J3059" s="15"/>
    </row>
    <row r="3060" spans="1:10" ht="18" customHeight="1" thickBot="1" x14ac:dyDescent="0.35">
      <c r="A3060" s="15"/>
      <c r="B3060" s="15"/>
      <c r="C3060" s="15"/>
      <c r="D3060" s="15"/>
      <c r="E3060" s="727"/>
      <c r="F3060" s="15"/>
      <c r="G3060" s="15"/>
      <c r="H3060" s="59" t="str">
        <f t="array" ref="H3060">IF(ISERROR(INDEX(גיליון3!$U$14:$X$28,MATCH('דיווח פרטני'!G3060,גיליון3!$T$14:$T$28,0),MATCH('דיווח פרטני'!C3060,גיליון3!$U$13:$X$13,0)))," ",INDEX(גיליון3!$U$14:$X$28,MATCH('דיווח פרטני'!G3060,גיליון3!$T$14:$T$28,0),MATCH('דיווח פרטני'!C3060,גיליון3!$U$13:$X$13,0)))</f>
        <v xml:space="preserve"> </v>
      </c>
      <c r="I3060" s="15"/>
      <c r="J3060" s="15"/>
    </row>
    <row r="3061" spans="1:10" ht="18" customHeight="1" thickBot="1" x14ac:dyDescent="0.35">
      <c r="A3061" s="15"/>
      <c r="B3061" s="15"/>
      <c r="C3061" s="15"/>
      <c r="D3061" s="15"/>
      <c r="E3061" s="727"/>
      <c r="F3061" s="15"/>
      <c r="G3061" s="15"/>
      <c r="H3061" s="59" t="str">
        <f t="array" ref="H3061">IF(ISERROR(INDEX(גיליון3!$U$14:$X$28,MATCH('דיווח פרטני'!G3061,גיליון3!$T$14:$T$28,0),MATCH('דיווח פרטני'!C3061,גיליון3!$U$13:$X$13,0)))," ",INDEX(גיליון3!$U$14:$X$28,MATCH('דיווח פרטני'!G3061,גיליון3!$T$14:$T$28,0),MATCH('דיווח פרטני'!C3061,גיליון3!$U$13:$X$13,0)))</f>
        <v xml:space="preserve"> </v>
      </c>
      <c r="I3061" s="15"/>
      <c r="J3061" s="15"/>
    </row>
    <row r="3062" spans="1:10" ht="18" customHeight="1" thickBot="1" x14ac:dyDescent="0.35">
      <c r="A3062" s="15"/>
      <c r="B3062" s="15"/>
      <c r="C3062" s="15"/>
      <c r="D3062" s="15"/>
      <c r="E3062" s="727"/>
      <c r="F3062" s="15"/>
      <c r="G3062" s="15"/>
      <c r="H3062" s="59" t="str">
        <f t="array" ref="H3062">IF(ISERROR(INDEX(גיליון3!$U$14:$X$28,MATCH('דיווח פרטני'!G3062,גיליון3!$T$14:$T$28,0),MATCH('דיווח פרטני'!C3062,גיליון3!$U$13:$X$13,0)))," ",INDEX(גיליון3!$U$14:$X$28,MATCH('דיווח פרטני'!G3062,גיליון3!$T$14:$T$28,0),MATCH('דיווח פרטני'!C3062,גיליון3!$U$13:$X$13,0)))</f>
        <v xml:space="preserve"> </v>
      </c>
      <c r="I3062" s="15"/>
      <c r="J3062" s="15"/>
    </row>
    <row r="3063" spans="1:10" ht="18" customHeight="1" thickBot="1" x14ac:dyDescent="0.35">
      <c r="A3063" s="15"/>
      <c r="B3063" s="15"/>
      <c r="C3063" s="15"/>
      <c r="D3063" s="15"/>
      <c r="E3063" s="727"/>
      <c r="F3063" s="15"/>
      <c r="G3063" s="15"/>
      <c r="H3063" s="59" t="str">
        <f t="array" ref="H3063">IF(ISERROR(INDEX(גיליון3!$U$14:$X$28,MATCH('דיווח פרטני'!G3063,גיליון3!$T$14:$T$28,0),MATCH('דיווח פרטני'!C3063,גיליון3!$U$13:$X$13,0)))," ",INDEX(גיליון3!$U$14:$X$28,MATCH('דיווח פרטני'!G3063,גיליון3!$T$14:$T$28,0),MATCH('דיווח פרטני'!C3063,גיליון3!$U$13:$X$13,0)))</f>
        <v xml:space="preserve"> </v>
      </c>
      <c r="I3063" s="15"/>
      <c r="J3063" s="15"/>
    </row>
    <row r="3064" spans="1:10" ht="18" customHeight="1" thickBot="1" x14ac:dyDescent="0.35">
      <c r="A3064" s="15"/>
      <c r="B3064" s="15"/>
      <c r="C3064" s="15"/>
      <c r="D3064" s="15"/>
      <c r="E3064" s="727"/>
      <c r="F3064" s="15"/>
      <c r="G3064" s="15"/>
      <c r="H3064" s="59" t="str">
        <f t="array" ref="H3064">IF(ISERROR(INDEX(גיליון3!$U$14:$X$28,MATCH('דיווח פרטני'!G3064,גיליון3!$T$14:$T$28,0),MATCH('דיווח פרטני'!C3064,גיליון3!$U$13:$X$13,0)))," ",INDEX(גיליון3!$U$14:$X$28,MATCH('דיווח פרטני'!G3064,גיליון3!$T$14:$T$28,0),MATCH('דיווח פרטני'!C3064,גיליון3!$U$13:$X$13,0)))</f>
        <v xml:space="preserve"> </v>
      </c>
      <c r="I3064" s="15"/>
      <c r="J3064" s="15"/>
    </row>
    <row r="3065" spans="1:10" ht="18" customHeight="1" thickBot="1" x14ac:dyDescent="0.35">
      <c r="A3065" s="15"/>
      <c r="B3065" s="15"/>
      <c r="C3065" s="15"/>
      <c r="D3065" s="15"/>
      <c r="E3065" s="727"/>
      <c r="F3065" s="15"/>
      <c r="G3065" s="15"/>
      <c r="H3065" s="59" t="str">
        <f t="array" ref="H3065">IF(ISERROR(INDEX(גיליון3!$U$14:$X$28,MATCH('דיווח פרטני'!G3065,גיליון3!$T$14:$T$28,0),MATCH('דיווח פרטני'!C3065,גיליון3!$U$13:$X$13,0)))," ",INDEX(גיליון3!$U$14:$X$28,MATCH('דיווח פרטני'!G3065,גיליון3!$T$14:$T$28,0),MATCH('דיווח פרטני'!C3065,גיליון3!$U$13:$X$13,0)))</f>
        <v xml:space="preserve"> </v>
      </c>
      <c r="I3065" s="15"/>
      <c r="J3065" s="15"/>
    </row>
    <row r="3066" spans="1:10" ht="18" customHeight="1" thickBot="1" x14ac:dyDescent="0.35">
      <c r="A3066" s="15"/>
      <c r="B3066" s="15"/>
      <c r="C3066" s="15"/>
      <c r="D3066" s="15"/>
      <c r="E3066" s="727"/>
      <c r="F3066" s="15"/>
      <c r="G3066" s="15"/>
      <c r="H3066" s="59" t="str">
        <f t="array" ref="H3066">IF(ISERROR(INDEX(גיליון3!$U$14:$X$28,MATCH('דיווח פרטני'!G3066,גיליון3!$T$14:$T$28,0),MATCH('דיווח פרטני'!C3066,גיליון3!$U$13:$X$13,0)))," ",INDEX(גיליון3!$U$14:$X$28,MATCH('דיווח פרטני'!G3066,גיליון3!$T$14:$T$28,0),MATCH('דיווח פרטני'!C3066,גיליון3!$U$13:$X$13,0)))</f>
        <v xml:space="preserve"> </v>
      </c>
      <c r="I3066" s="15"/>
      <c r="J3066" s="15"/>
    </row>
    <row r="3067" spans="1:10" ht="18" customHeight="1" thickBot="1" x14ac:dyDescent="0.35">
      <c r="A3067" s="15"/>
      <c r="B3067" s="15"/>
      <c r="C3067" s="15"/>
      <c r="D3067" s="15"/>
      <c r="E3067" s="727"/>
      <c r="F3067" s="15"/>
      <c r="G3067" s="15"/>
      <c r="H3067" s="59" t="str">
        <f t="array" ref="H3067">IF(ISERROR(INDEX(גיליון3!$U$14:$X$28,MATCH('דיווח פרטני'!G3067,גיליון3!$T$14:$T$28,0),MATCH('דיווח פרטני'!C3067,גיליון3!$U$13:$X$13,0)))," ",INDEX(גיליון3!$U$14:$X$28,MATCH('דיווח פרטני'!G3067,גיליון3!$T$14:$T$28,0),MATCH('דיווח פרטני'!C3067,גיליון3!$U$13:$X$13,0)))</f>
        <v xml:space="preserve"> </v>
      </c>
      <c r="I3067" s="15"/>
      <c r="J3067" s="15"/>
    </row>
    <row r="3068" spans="1:10" ht="18" customHeight="1" thickBot="1" x14ac:dyDescent="0.35">
      <c r="A3068" s="15"/>
      <c r="B3068" s="15"/>
      <c r="C3068" s="15"/>
      <c r="D3068" s="15"/>
      <c r="E3068" s="727"/>
      <c r="F3068" s="15"/>
      <c r="G3068" s="15"/>
      <c r="H3068" s="59" t="str">
        <f t="array" ref="H3068">IF(ISERROR(INDEX(גיליון3!$U$14:$X$28,MATCH('דיווח פרטני'!G3068,גיליון3!$T$14:$T$28,0),MATCH('דיווח פרטני'!C3068,גיליון3!$U$13:$X$13,0)))," ",INDEX(גיליון3!$U$14:$X$28,MATCH('דיווח פרטני'!G3068,גיליון3!$T$14:$T$28,0),MATCH('דיווח פרטני'!C3068,גיליון3!$U$13:$X$13,0)))</f>
        <v xml:space="preserve"> </v>
      </c>
      <c r="I3068" s="15"/>
      <c r="J3068" s="15"/>
    </row>
    <row r="3069" spans="1:10" ht="18" customHeight="1" thickBot="1" x14ac:dyDescent="0.35">
      <c r="A3069" s="15"/>
      <c r="B3069" s="15"/>
      <c r="C3069" s="15"/>
      <c r="D3069" s="15"/>
      <c r="E3069" s="727"/>
      <c r="F3069" s="15"/>
      <c r="G3069" s="15"/>
      <c r="H3069" s="59" t="str">
        <f t="array" ref="H3069">IF(ISERROR(INDEX(גיליון3!$U$14:$X$28,MATCH('דיווח פרטני'!G3069,גיליון3!$T$14:$T$28,0),MATCH('דיווח פרטני'!C3069,גיליון3!$U$13:$X$13,0)))," ",INDEX(גיליון3!$U$14:$X$28,MATCH('דיווח פרטני'!G3069,גיליון3!$T$14:$T$28,0),MATCH('דיווח פרטני'!C3069,גיליון3!$U$13:$X$13,0)))</f>
        <v xml:space="preserve"> </v>
      </c>
      <c r="I3069" s="15"/>
      <c r="J3069" s="15"/>
    </row>
    <row r="3070" spans="1:10" ht="18" customHeight="1" thickBot="1" x14ac:dyDescent="0.35">
      <c r="A3070" s="15"/>
      <c r="B3070" s="15"/>
      <c r="C3070" s="15"/>
      <c r="D3070" s="15"/>
      <c r="E3070" s="727"/>
      <c r="F3070" s="15"/>
      <c r="G3070" s="15"/>
      <c r="H3070" s="59" t="str">
        <f t="array" ref="H3070">IF(ISERROR(INDEX(גיליון3!$U$14:$X$28,MATCH('דיווח פרטני'!G3070,גיליון3!$T$14:$T$28,0),MATCH('דיווח פרטני'!C3070,גיליון3!$U$13:$X$13,0)))," ",INDEX(גיליון3!$U$14:$X$28,MATCH('דיווח פרטני'!G3070,גיליון3!$T$14:$T$28,0),MATCH('דיווח פרטני'!C3070,גיליון3!$U$13:$X$13,0)))</f>
        <v xml:space="preserve"> </v>
      </c>
      <c r="I3070" s="15"/>
      <c r="J3070" s="15"/>
    </row>
    <row r="3071" spans="1:10" ht="18" customHeight="1" thickBot="1" x14ac:dyDescent="0.35">
      <c r="A3071" s="15"/>
      <c r="B3071" s="15"/>
      <c r="C3071" s="15"/>
      <c r="D3071" s="15"/>
      <c r="E3071" s="727"/>
      <c r="F3071" s="15"/>
      <c r="G3071" s="15"/>
      <c r="H3071" s="59" t="str">
        <f t="array" ref="H3071">IF(ISERROR(INDEX(גיליון3!$U$14:$X$28,MATCH('דיווח פרטני'!G3071,גיליון3!$T$14:$T$28,0),MATCH('דיווח פרטני'!C3071,גיליון3!$U$13:$X$13,0)))," ",INDEX(גיליון3!$U$14:$X$28,MATCH('דיווח פרטני'!G3071,גיליון3!$T$14:$T$28,0),MATCH('דיווח פרטני'!C3071,גיליון3!$U$13:$X$13,0)))</f>
        <v xml:space="preserve"> </v>
      </c>
      <c r="I3071" s="15"/>
      <c r="J3071" s="15"/>
    </row>
    <row r="3072" spans="1:10" ht="18" customHeight="1" thickBot="1" x14ac:dyDescent="0.35">
      <c r="A3072" s="15"/>
      <c r="B3072" s="15"/>
      <c r="C3072" s="15"/>
      <c r="D3072" s="15"/>
      <c r="E3072" s="727"/>
      <c r="F3072" s="15"/>
      <c r="G3072" s="15"/>
      <c r="H3072" s="59" t="str">
        <f t="array" ref="H3072">IF(ISERROR(INDEX(גיליון3!$U$14:$X$28,MATCH('דיווח פרטני'!G3072,גיליון3!$T$14:$T$28,0),MATCH('דיווח פרטני'!C3072,גיליון3!$U$13:$X$13,0)))," ",INDEX(גיליון3!$U$14:$X$28,MATCH('דיווח פרטני'!G3072,גיליון3!$T$14:$T$28,0),MATCH('דיווח פרטני'!C3072,גיליון3!$U$13:$X$13,0)))</f>
        <v xml:space="preserve"> </v>
      </c>
      <c r="I3072" s="15"/>
      <c r="J3072" s="15"/>
    </row>
    <row r="3073" spans="1:10" ht="18" customHeight="1" thickBot="1" x14ac:dyDescent="0.35">
      <c r="A3073" s="15"/>
      <c r="B3073" s="15"/>
      <c r="C3073" s="15"/>
      <c r="D3073" s="15"/>
      <c r="E3073" s="727"/>
      <c r="F3073" s="15"/>
      <c r="G3073" s="15"/>
      <c r="H3073" s="59" t="str">
        <f t="array" ref="H3073">IF(ISERROR(INDEX(גיליון3!$U$14:$X$28,MATCH('דיווח פרטני'!G3073,גיליון3!$T$14:$T$28,0),MATCH('דיווח פרטני'!C3073,גיליון3!$U$13:$X$13,0)))," ",INDEX(גיליון3!$U$14:$X$28,MATCH('דיווח פרטני'!G3073,גיליון3!$T$14:$T$28,0),MATCH('דיווח פרטני'!C3073,גיליון3!$U$13:$X$13,0)))</f>
        <v xml:space="preserve"> </v>
      </c>
      <c r="I3073" s="15"/>
      <c r="J3073" s="15"/>
    </row>
    <row r="3074" spans="1:10" ht="18" customHeight="1" thickBot="1" x14ac:dyDescent="0.35">
      <c r="A3074" s="15"/>
      <c r="B3074" s="15"/>
      <c r="C3074" s="15"/>
      <c r="D3074" s="15"/>
      <c r="E3074" s="727"/>
      <c r="F3074" s="15"/>
      <c r="G3074" s="15"/>
      <c r="H3074" s="59" t="str">
        <f t="array" ref="H3074">IF(ISERROR(INDEX(גיליון3!$U$14:$X$28,MATCH('דיווח פרטני'!G3074,גיליון3!$T$14:$T$28,0),MATCH('דיווח פרטני'!C3074,גיליון3!$U$13:$X$13,0)))," ",INDEX(גיליון3!$U$14:$X$28,MATCH('דיווח פרטני'!G3074,גיליון3!$T$14:$T$28,0),MATCH('דיווח פרטני'!C3074,גיליון3!$U$13:$X$13,0)))</f>
        <v xml:space="preserve"> </v>
      </c>
      <c r="I3074" s="15"/>
      <c r="J3074" s="15"/>
    </row>
    <row r="3075" spans="1:10" ht="18" customHeight="1" thickBot="1" x14ac:dyDescent="0.35">
      <c r="A3075" s="15"/>
      <c r="B3075" s="15"/>
      <c r="C3075" s="15"/>
      <c r="D3075" s="15"/>
      <c r="E3075" s="727"/>
      <c r="F3075" s="15"/>
      <c r="G3075" s="15"/>
      <c r="H3075" s="59" t="str">
        <f t="array" ref="H3075">IF(ISERROR(INDEX(גיליון3!$U$14:$X$28,MATCH('דיווח פרטני'!G3075,גיליון3!$T$14:$T$28,0),MATCH('דיווח פרטני'!C3075,גיליון3!$U$13:$X$13,0)))," ",INDEX(גיליון3!$U$14:$X$28,MATCH('דיווח פרטני'!G3075,גיליון3!$T$14:$T$28,0),MATCH('דיווח פרטני'!C3075,גיליון3!$U$13:$X$13,0)))</f>
        <v xml:space="preserve"> </v>
      </c>
      <c r="I3075" s="15"/>
      <c r="J3075" s="15"/>
    </row>
    <row r="3076" spans="1:10" ht="18" customHeight="1" thickBot="1" x14ac:dyDescent="0.35">
      <c r="A3076" s="15"/>
      <c r="B3076" s="15"/>
      <c r="C3076" s="15"/>
      <c r="D3076" s="15"/>
      <c r="E3076" s="727"/>
      <c r="F3076" s="15"/>
      <c r="G3076" s="15"/>
      <c r="H3076" s="59" t="str">
        <f t="array" ref="H3076">IF(ISERROR(INDEX(גיליון3!$U$14:$X$28,MATCH('דיווח פרטני'!G3076,גיליון3!$T$14:$T$28,0),MATCH('דיווח פרטני'!C3076,גיליון3!$U$13:$X$13,0)))," ",INDEX(גיליון3!$U$14:$X$28,MATCH('דיווח פרטני'!G3076,גיליון3!$T$14:$T$28,0),MATCH('דיווח פרטני'!C3076,גיליון3!$U$13:$X$13,0)))</f>
        <v xml:space="preserve"> </v>
      </c>
      <c r="I3076" s="15"/>
      <c r="J3076" s="15"/>
    </row>
    <row r="3077" spans="1:10" ht="18" customHeight="1" thickBot="1" x14ac:dyDescent="0.35">
      <c r="A3077" s="15"/>
      <c r="B3077" s="15"/>
      <c r="C3077" s="15"/>
      <c r="D3077" s="15"/>
      <c r="E3077" s="727"/>
      <c r="F3077" s="15"/>
      <c r="G3077" s="15"/>
      <c r="H3077" s="59" t="str">
        <f t="array" ref="H3077">IF(ISERROR(INDEX(גיליון3!$U$14:$X$28,MATCH('דיווח פרטני'!G3077,גיליון3!$T$14:$T$28,0),MATCH('דיווח פרטני'!C3077,גיליון3!$U$13:$X$13,0)))," ",INDEX(גיליון3!$U$14:$X$28,MATCH('דיווח פרטני'!G3077,גיליון3!$T$14:$T$28,0),MATCH('דיווח פרטני'!C3077,גיליון3!$U$13:$X$13,0)))</f>
        <v xml:space="preserve"> </v>
      </c>
      <c r="I3077" s="15"/>
      <c r="J3077" s="15"/>
    </row>
    <row r="3078" spans="1:10" ht="18" customHeight="1" thickBot="1" x14ac:dyDescent="0.35">
      <c r="A3078" s="15"/>
      <c r="B3078" s="15"/>
      <c r="C3078" s="15"/>
      <c r="D3078" s="15"/>
      <c r="E3078" s="727"/>
      <c r="F3078" s="15"/>
      <c r="G3078" s="15"/>
      <c r="H3078" s="59" t="str">
        <f t="array" ref="H3078">IF(ISERROR(INDEX(גיליון3!$U$14:$X$28,MATCH('דיווח פרטני'!G3078,גיליון3!$T$14:$T$28,0),MATCH('דיווח פרטני'!C3078,גיליון3!$U$13:$X$13,0)))," ",INDEX(גיליון3!$U$14:$X$28,MATCH('דיווח פרטני'!G3078,גיליון3!$T$14:$T$28,0),MATCH('דיווח פרטני'!C3078,גיליון3!$U$13:$X$13,0)))</f>
        <v xml:space="preserve"> </v>
      </c>
      <c r="I3078" s="15"/>
      <c r="J3078" s="15"/>
    </row>
    <row r="3079" spans="1:10" ht="18" customHeight="1" thickBot="1" x14ac:dyDescent="0.35">
      <c r="A3079" s="15"/>
      <c r="B3079" s="15"/>
      <c r="C3079" s="15"/>
      <c r="D3079" s="15"/>
      <c r="E3079" s="727"/>
      <c r="F3079" s="15"/>
      <c r="G3079" s="15"/>
      <c r="H3079" s="59" t="str">
        <f t="array" ref="H3079">IF(ISERROR(INDEX(גיליון3!$U$14:$X$28,MATCH('דיווח פרטני'!G3079,גיליון3!$T$14:$T$28,0),MATCH('דיווח פרטני'!C3079,גיליון3!$U$13:$X$13,0)))," ",INDEX(גיליון3!$U$14:$X$28,MATCH('דיווח פרטני'!G3079,גיליון3!$T$14:$T$28,0),MATCH('דיווח פרטני'!C3079,גיליון3!$U$13:$X$13,0)))</f>
        <v xml:space="preserve"> </v>
      </c>
      <c r="I3079" s="15"/>
      <c r="J3079" s="15"/>
    </row>
    <row r="3080" spans="1:10" ht="18" customHeight="1" thickBot="1" x14ac:dyDescent="0.35">
      <c r="A3080" s="15"/>
      <c r="B3080" s="15"/>
      <c r="C3080" s="15"/>
      <c r="D3080" s="15"/>
      <c r="E3080" s="727"/>
      <c r="F3080" s="15"/>
      <c r="G3080" s="15"/>
      <c r="H3080" s="59" t="str">
        <f t="array" ref="H3080">IF(ISERROR(INDEX(גיליון3!$U$14:$X$28,MATCH('דיווח פרטני'!G3080,גיליון3!$T$14:$T$28,0),MATCH('דיווח פרטני'!C3080,גיליון3!$U$13:$X$13,0)))," ",INDEX(גיליון3!$U$14:$X$28,MATCH('דיווח פרטני'!G3080,גיליון3!$T$14:$T$28,0),MATCH('דיווח פרטני'!C3080,גיליון3!$U$13:$X$13,0)))</f>
        <v xml:space="preserve"> </v>
      </c>
      <c r="I3080" s="15"/>
      <c r="J3080" s="15"/>
    </row>
    <row r="3081" spans="1:10" ht="18" customHeight="1" thickBot="1" x14ac:dyDescent="0.35">
      <c r="A3081" s="15"/>
      <c r="B3081" s="15"/>
      <c r="C3081" s="15"/>
      <c r="D3081" s="15"/>
      <c r="E3081" s="727"/>
      <c r="F3081" s="15"/>
      <c r="G3081" s="15"/>
      <c r="H3081" s="59" t="str">
        <f t="array" ref="H3081">IF(ISERROR(INDEX(גיליון3!$U$14:$X$28,MATCH('דיווח פרטני'!G3081,גיליון3!$T$14:$T$28,0),MATCH('דיווח פרטני'!C3081,גיליון3!$U$13:$X$13,0)))," ",INDEX(גיליון3!$U$14:$X$28,MATCH('דיווח פרטני'!G3081,גיליון3!$T$14:$T$28,0),MATCH('דיווח פרטני'!C3081,גיליון3!$U$13:$X$13,0)))</f>
        <v xml:space="preserve"> </v>
      </c>
      <c r="I3081" s="15"/>
      <c r="J3081" s="15"/>
    </row>
    <row r="3082" spans="1:10" ht="18" customHeight="1" thickBot="1" x14ac:dyDescent="0.35">
      <c r="A3082" s="15"/>
      <c r="B3082" s="15"/>
      <c r="C3082" s="15"/>
      <c r="D3082" s="15"/>
      <c r="E3082" s="727"/>
      <c r="F3082" s="15"/>
      <c r="G3082" s="15"/>
      <c r="H3082" s="59" t="str">
        <f t="array" ref="H3082">IF(ISERROR(INDEX(גיליון3!$U$14:$X$28,MATCH('דיווח פרטני'!G3082,גיליון3!$T$14:$T$28,0),MATCH('דיווח פרטני'!C3082,גיליון3!$U$13:$X$13,0)))," ",INDEX(גיליון3!$U$14:$X$28,MATCH('דיווח פרטני'!G3082,גיליון3!$T$14:$T$28,0),MATCH('דיווח פרטני'!C3082,גיליון3!$U$13:$X$13,0)))</f>
        <v xml:space="preserve"> </v>
      </c>
      <c r="I3082" s="15"/>
      <c r="J3082" s="15"/>
    </row>
    <row r="3083" spans="1:10" ht="18" customHeight="1" thickBot="1" x14ac:dyDescent="0.35">
      <c r="A3083" s="15"/>
      <c r="B3083" s="15"/>
      <c r="C3083" s="15"/>
      <c r="D3083" s="15"/>
      <c r="E3083" s="727"/>
      <c r="F3083" s="15"/>
      <c r="G3083" s="15"/>
      <c r="H3083" s="59" t="str">
        <f t="array" ref="H3083">IF(ISERROR(INDEX(גיליון3!$U$14:$X$28,MATCH('דיווח פרטני'!G3083,גיליון3!$T$14:$T$28,0),MATCH('דיווח פרטני'!C3083,גיליון3!$U$13:$X$13,0)))," ",INDEX(גיליון3!$U$14:$X$28,MATCH('דיווח פרטני'!G3083,גיליון3!$T$14:$T$28,0),MATCH('דיווח פרטני'!C3083,גיליון3!$U$13:$X$13,0)))</f>
        <v xml:space="preserve"> </v>
      </c>
      <c r="I3083" s="15"/>
      <c r="J3083" s="15"/>
    </row>
    <row r="3084" spans="1:10" ht="18" customHeight="1" thickBot="1" x14ac:dyDescent="0.35">
      <c r="A3084" s="15"/>
      <c r="B3084" s="15"/>
      <c r="C3084" s="15"/>
      <c r="D3084" s="15"/>
      <c r="E3084" s="727"/>
      <c r="F3084" s="15"/>
      <c r="G3084" s="15"/>
      <c r="H3084" s="59" t="str">
        <f t="array" ref="H3084">IF(ISERROR(INDEX(גיליון3!$U$14:$X$28,MATCH('דיווח פרטני'!G3084,גיליון3!$T$14:$T$28,0),MATCH('דיווח פרטני'!C3084,גיליון3!$U$13:$X$13,0)))," ",INDEX(גיליון3!$U$14:$X$28,MATCH('דיווח פרטני'!G3084,גיליון3!$T$14:$T$28,0),MATCH('דיווח פרטני'!C3084,גיליון3!$U$13:$X$13,0)))</f>
        <v xml:space="preserve"> </v>
      </c>
      <c r="I3084" s="15"/>
      <c r="J3084" s="15"/>
    </row>
    <row r="3085" spans="1:10" ht="18" customHeight="1" thickBot="1" x14ac:dyDescent="0.35">
      <c r="A3085" s="15"/>
      <c r="B3085" s="15"/>
      <c r="C3085" s="15"/>
      <c r="D3085" s="15"/>
      <c r="E3085" s="727"/>
      <c r="F3085" s="15"/>
      <c r="G3085" s="15"/>
      <c r="H3085" s="59" t="str">
        <f t="array" ref="H3085">IF(ISERROR(INDEX(גיליון3!$U$14:$X$28,MATCH('דיווח פרטני'!G3085,גיליון3!$T$14:$T$28,0),MATCH('דיווח פרטני'!C3085,גיליון3!$U$13:$X$13,0)))," ",INDEX(גיליון3!$U$14:$X$28,MATCH('דיווח פרטני'!G3085,גיליון3!$T$14:$T$28,0),MATCH('דיווח פרטני'!C3085,גיליון3!$U$13:$X$13,0)))</f>
        <v xml:space="preserve"> </v>
      </c>
      <c r="I3085" s="15"/>
      <c r="J3085" s="15"/>
    </row>
    <row r="3086" spans="1:10" ht="18" customHeight="1" thickBot="1" x14ac:dyDescent="0.35">
      <c r="A3086" s="15"/>
      <c r="B3086" s="15"/>
      <c r="C3086" s="15"/>
      <c r="D3086" s="15"/>
      <c r="E3086" s="727"/>
      <c r="F3086" s="15"/>
      <c r="G3086" s="15"/>
      <c r="H3086" s="59" t="str">
        <f t="array" ref="H3086">IF(ISERROR(INDEX(גיליון3!$U$14:$X$28,MATCH('דיווח פרטני'!G3086,גיליון3!$T$14:$T$28,0),MATCH('דיווח פרטני'!C3086,גיליון3!$U$13:$X$13,0)))," ",INDEX(גיליון3!$U$14:$X$28,MATCH('דיווח פרטני'!G3086,גיליון3!$T$14:$T$28,0),MATCH('דיווח פרטני'!C3086,גיליון3!$U$13:$X$13,0)))</f>
        <v xml:space="preserve"> </v>
      </c>
      <c r="I3086" s="15"/>
      <c r="J3086" s="15"/>
    </row>
    <row r="3087" spans="1:10" ht="18" customHeight="1" thickBot="1" x14ac:dyDescent="0.35">
      <c r="A3087" s="15"/>
      <c r="B3087" s="15"/>
      <c r="C3087" s="15"/>
      <c r="D3087" s="15"/>
      <c r="E3087" s="727"/>
      <c r="F3087" s="15"/>
      <c r="G3087" s="15"/>
      <c r="H3087" s="59" t="str">
        <f t="array" ref="H3087">IF(ISERROR(INDEX(גיליון3!$U$14:$X$28,MATCH('דיווח פרטני'!G3087,גיליון3!$T$14:$T$28,0),MATCH('דיווח פרטני'!C3087,גיליון3!$U$13:$X$13,0)))," ",INDEX(גיליון3!$U$14:$X$28,MATCH('דיווח פרטני'!G3087,גיליון3!$T$14:$T$28,0),MATCH('דיווח פרטני'!C3087,גיליון3!$U$13:$X$13,0)))</f>
        <v xml:space="preserve"> </v>
      </c>
      <c r="I3087" s="15"/>
      <c r="J3087" s="15"/>
    </row>
    <row r="3088" spans="1:10" ht="18" customHeight="1" thickBot="1" x14ac:dyDescent="0.35">
      <c r="A3088" s="15"/>
      <c r="B3088" s="15"/>
      <c r="C3088" s="15"/>
      <c r="D3088" s="15"/>
      <c r="E3088" s="727"/>
      <c r="F3088" s="15"/>
      <c r="G3088" s="15"/>
      <c r="H3088" s="59" t="str">
        <f t="array" ref="H3088">IF(ISERROR(INDEX(גיליון3!$U$14:$X$28,MATCH('דיווח פרטני'!G3088,גיליון3!$T$14:$T$28,0),MATCH('דיווח פרטני'!C3088,גיליון3!$U$13:$X$13,0)))," ",INDEX(גיליון3!$U$14:$X$28,MATCH('דיווח פרטני'!G3088,גיליון3!$T$14:$T$28,0),MATCH('דיווח פרטני'!C3088,גיליון3!$U$13:$X$13,0)))</f>
        <v xml:space="preserve"> </v>
      </c>
      <c r="I3088" s="15"/>
      <c r="J3088" s="15"/>
    </row>
    <row r="3089" spans="1:10" ht="18" customHeight="1" thickBot="1" x14ac:dyDescent="0.35">
      <c r="A3089" s="15"/>
      <c r="B3089" s="15"/>
      <c r="C3089" s="15"/>
      <c r="D3089" s="15"/>
      <c r="E3089" s="727"/>
      <c r="F3089" s="15"/>
      <c r="G3089" s="15"/>
      <c r="H3089" s="59" t="str">
        <f t="array" ref="H3089">IF(ISERROR(INDEX(גיליון3!$U$14:$X$28,MATCH('דיווח פרטני'!G3089,גיליון3!$T$14:$T$28,0),MATCH('דיווח פרטני'!C3089,גיליון3!$U$13:$X$13,0)))," ",INDEX(גיליון3!$U$14:$X$28,MATCH('דיווח פרטני'!G3089,גיליון3!$T$14:$T$28,0),MATCH('דיווח פרטני'!C3089,גיליון3!$U$13:$X$13,0)))</f>
        <v xml:space="preserve"> </v>
      </c>
      <c r="I3089" s="15"/>
      <c r="J3089" s="15"/>
    </row>
    <row r="3090" spans="1:10" ht="18" customHeight="1" thickBot="1" x14ac:dyDescent="0.35">
      <c r="A3090" s="15"/>
      <c r="B3090" s="15"/>
      <c r="C3090" s="15"/>
      <c r="D3090" s="15"/>
      <c r="E3090" s="727"/>
      <c r="F3090" s="15"/>
      <c r="G3090" s="15"/>
      <c r="H3090" s="59" t="str">
        <f t="array" ref="H3090">IF(ISERROR(INDEX(גיליון3!$U$14:$X$28,MATCH('דיווח פרטני'!G3090,גיליון3!$T$14:$T$28,0),MATCH('דיווח פרטני'!C3090,גיליון3!$U$13:$X$13,0)))," ",INDEX(גיליון3!$U$14:$X$28,MATCH('דיווח פרטני'!G3090,גיליון3!$T$14:$T$28,0),MATCH('דיווח פרטני'!C3090,גיליון3!$U$13:$X$13,0)))</f>
        <v xml:space="preserve"> </v>
      </c>
      <c r="I3090" s="15"/>
      <c r="J3090" s="15"/>
    </row>
    <row r="3091" spans="1:10" ht="18" customHeight="1" thickBot="1" x14ac:dyDescent="0.35">
      <c r="A3091" s="15"/>
      <c r="B3091" s="15"/>
      <c r="C3091" s="15"/>
      <c r="D3091" s="15"/>
      <c r="E3091" s="727"/>
      <c r="F3091" s="15"/>
      <c r="G3091" s="15"/>
      <c r="H3091" s="59" t="str">
        <f t="array" ref="H3091">IF(ISERROR(INDEX(גיליון3!$U$14:$X$28,MATCH('דיווח פרטני'!G3091,גיליון3!$T$14:$T$28,0),MATCH('דיווח פרטני'!C3091,גיליון3!$U$13:$X$13,0)))," ",INDEX(גיליון3!$U$14:$X$28,MATCH('דיווח פרטני'!G3091,גיליון3!$T$14:$T$28,0),MATCH('דיווח פרטני'!C3091,גיליון3!$U$13:$X$13,0)))</f>
        <v xml:space="preserve"> </v>
      </c>
      <c r="I3091" s="15"/>
      <c r="J3091" s="15"/>
    </row>
    <row r="3092" spans="1:10" ht="18" customHeight="1" thickBot="1" x14ac:dyDescent="0.35">
      <c r="A3092" s="15"/>
      <c r="B3092" s="15"/>
      <c r="C3092" s="15"/>
      <c r="D3092" s="15"/>
      <c r="E3092" s="727"/>
      <c r="F3092" s="15"/>
      <c r="G3092" s="15"/>
      <c r="H3092" s="59" t="str">
        <f t="array" ref="H3092">IF(ISERROR(INDEX(גיליון3!$U$14:$X$28,MATCH('דיווח פרטני'!G3092,גיליון3!$T$14:$T$28,0),MATCH('דיווח פרטני'!C3092,גיליון3!$U$13:$X$13,0)))," ",INDEX(גיליון3!$U$14:$X$28,MATCH('דיווח פרטני'!G3092,גיליון3!$T$14:$T$28,0),MATCH('דיווח פרטני'!C3092,גיליון3!$U$13:$X$13,0)))</f>
        <v xml:space="preserve"> </v>
      </c>
      <c r="I3092" s="15"/>
      <c r="J3092" s="15"/>
    </row>
    <row r="3093" spans="1:10" ht="18" customHeight="1" thickBot="1" x14ac:dyDescent="0.35">
      <c r="A3093" s="15"/>
      <c r="B3093" s="15"/>
      <c r="C3093" s="15"/>
      <c r="D3093" s="15"/>
      <c r="E3093" s="727"/>
      <c r="F3093" s="15"/>
      <c r="G3093" s="15"/>
      <c r="H3093" s="59" t="str">
        <f t="array" ref="H3093">IF(ISERROR(INDEX(גיליון3!$U$14:$X$28,MATCH('דיווח פרטני'!G3093,גיליון3!$T$14:$T$28,0),MATCH('דיווח פרטני'!C3093,גיליון3!$U$13:$X$13,0)))," ",INDEX(גיליון3!$U$14:$X$28,MATCH('דיווח פרטני'!G3093,גיליון3!$T$14:$T$28,0),MATCH('דיווח פרטני'!C3093,גיליון3!$U$13:$X$13,0)))</f>
        <v xml:space="preserve"> </v>
      </c>
      <c r="I3093" s="15"/>
      <c r="J3093" s="15"/>
    </row>
    <row r="3094" spans="1:10" ht="18" customHeight="1" thickBot="1" x14ac:dyDescent="0.35">
      <c r="A3094" s="15"/>
      <c r="B3094" s="15"/>
      <c r="C3094" s="15"/>
      <c r="D3094" s="15"/>
      <c r="E3094" s="727"/>
      <c r="F3094" s="15"/>
      <c r="G3094" s="15"/>
      <c r="H3094" s="59" t="str">
        <f t="array" ref="H3094">IF(ISERROR(INDEX(גיליון3!$U$14:$X$28,MATCH('דיווח פרטני'!G3094,גיליון3!$T$14:$T$28,0),MATCH('דיווח פרטני'!C3094,גיליון3!$U$13:$X$13,0)))," ",INDEX(גיליון3!$U$14:$X$28,MATCH('דיווח פרטני'!G3094,גיליון3!$T$14:$T$28,0),MATCH('דיווח פרטני'!C3094,גיליון3!$U$13:$X$13,0)))</f>
        <v xml:space="preserve"> </v>
      </c>
      <c r="I3094" s="15"/>
      <c r="J3094" s="15"/>
    </row>
    <row r="3095" spans="1:10" ht="18" customHeight="1" thickBot="1" x14ac:dyDescent="0.35">
      <c r="A3095" s="15"/>
      <c r="B3095" s="15"/>
      <c r="C3095" s="15"/>
      <c r="D3095" s="15"/>
      <c r="E3095" s="727"/>
      <c r="F3095" s="15"/>
      <c r="G3095" s="15"/>
      <c r="H3095" s="59" t="str">
        <f t="array" ref="H3095">IF(ISERROR(INDEX(גיליון3!$U$14:$X$28,MATCH('דיווח פרטני'!G3095,גיליון3!$T$14:$T$28,0),MATCH('דיווח פרטני'!C3095,גיליון3!$U$13:$X$13,0)))," ",INDEX(גיליון3!$U$14:$X$28,MATCH('דיווח פרטני'!G3095,גיליון3!$T$14:$T$28,0),MATCH('דיווח פרטני'!C3095,גיליון3!$U$13:$X$13,0)))</f>
        <v xml:space="preserve"> </v>
      </c>
      <c r="I3095" s="15"/>
      <c r="J3095" s="15"/>
    </row>
    <row r="3096" spans="1:10" ht="18" customHeight="1" thickBot="1" x14ac:dyDescent="0.35">
      <c r="A3096" s="15"/>
      <c r="B3096" s="15"/>
      <c r="C3096" s="15"/>
      <c r="D3096" s="15"/>
      <c r="E3096" s="727"/>
      <c r="F3096" s="15"/>
      <c r="G3096" s="15"/>
      <c r="H3096" s="59" t="str">
        <f t="array" ref="H3096">IF(ISERROR(INDEX(גיליון3!$U$14:$X$28,MATCH('דיווח פרטני'!G3096,גיליון3!$T$14:$T$28,0),MATCH('דיווח פרטני'!C3096,גיליון3!$U$13:$X$13,0)))," ",INDEX(גיליון3!$U$14:$X$28,MATCH('דיווח פרטני'!G3096,גיליון3!$T$14:$T$28,0),MATCH('דיווח פרטני'!C3096,גיליון3!$U$13:$X$13,0)))</f>
        <v xml:space="preserve"> </v>
      </c>
      <c r="I3096" s="15"/>
      <c r="J3096" s="15"/>
    </row>
    <row r="3097" spans="1:10" ht="18" customHeight="1" thickBot="1" x14ac:dyDescent="0.35">
      <c r="A3097" s="15"/>
      <c r="B3097" s="15"/>
      <c r="C3097" s="15"/>
      <c r="D3097" s="15"/>
      <c r="E3097" s="727"/>
      <c r="F3097" s="15"/>
      <c r="G3097" s="15"/>
      <c r="H3097" s="59" t="str">
        <f t="array" ref="H3097">IF(ISERROR(INDEX(גיליון3!$U$14:$X$28,MATCH('דיווח פרטני'!G3097,גיליון3!$T$14:$T$28,0),MATCH('דיווח פרטני'!C3097,גיליון3!$U$13:$X$13,0)))," ",INDEX(גיליון3!$U$14:$X$28,MATCH('דיווח פרטני'!G3097,גיליון3!$T$14:$T$28,0),MATCH('דיווח פרטני'!C3097,גיליון3!$U$13:$X$13,0)))</f>
        <v xml:space="preserve"> </v>
      </c>
      <c r="I3097" s="15"/>
      <c r="J3097" s="15"/>
    </row>
    <row r="3098" spans="1:10" ht="18" customHeight="1" thickBot="1" x14ac:dyDescent="0.35">
      <c r="A3098" s="15"/>
      <c r="B3098" s="15"/>
      <c r="C3098" s="15"/>
      <c r="D3098" s="15"/>
      <c r="E3098" s="727"/>
      <c r="F3098" s="15"/>
      <c r="G3098" s="15"/>
      <c r="H3098" s="59" t="str">
        <f t="array" ref="H3098">IF(ISERROR(INDEX(גיליון3!$U$14:$X$28,MATCH('דיווח פרטני'!G3098,גיליון3!$T$14:$T$28,0),MATCH('דיווח פרטני'!C3098,גיליון3!$U$13:$X$13,0)))," ",INDEX(גיליון3!$U$14:$X$28,MATCH('דיווח פרטני'!G3098,גיליון3!$T$14:$T$28,0),MATCH('דיווח פרטני'!C3098,גיליון3!$U$13:$X$13,0)))</f>
        <v xml:space="preserve"> </v>
      </c>
      <c r="I3098" s="15"/>
      <c r="J3098" s="15"/>
    </row>
    <row r="3099" spans="1:10" ht="18" customHeight="1" thickBot="1" x14ac:dyDescent="0.35">
      <c r="A3099" s="15"/>
      <c r="B3099" s="15"/>
      <c r="C3099" s="15"/>
      <c r="D3099" s="15"/>
      <c r="E3099" s="727"/>
      <c r="F3099" s="15"/>
      <c r="G3099" s="15"/>
      <c r="H3099" s="59" t="str">
        <f t="array" ref="H3099">IF(ISERROR(INDEX(גיליון3!$U$14:$X$28,MATCH('דיווח פרטני'!G3099,גיליון3!$T$14:$T$28,0),MATCH('דיווח פרטני'!C3099,גיליון3!$U$13:$X$13,0)))," ",INDEX(גיליון3!$U$14:$X$28,MATCH('דיווח פרטני'!G3099,גיליון3!$T$14:$T$28,0),MATCH('דיווח פרטני'!C3099,גיליון3!$U$13:$X$13,0)))</f>
        <v xml:space="preserve"> </v>
      </c>
      <c r="I3099" s="15"/>
      <c r="J3099" s="15"/>
    </row>
    <row r="3100" spans="1:10" ht="18" customHeight="1" thickBot="1" x14ac:dyDescent="0.35">
      <c r="A3100" s="15"/>
      <c r="B3100" s="15"/>
      <c r="C3100" s="15"/>
      <c r="D3100" s="15"/>
      <c r="E3100" s="727"/>
      <c r="F3100" s="15"/>
      <c r="G3100" s="15"/>
      <c r="H3100" s="59" t="str">
        <f t="array" ref="H3100">IF(ISERROR(INDEX(גיליון3!$U$14:$X$28,MATCH('דיווח פרטני'!G3100,גיליון3!$T$14:$T$28,0),MATCH('דיווח פרטני'!C3100,גיליון3!$U$13:$X$13,0)))," ",INDEX(גיליון3!$U$14:$X$28,MATCH('דיווח פרטני'!G3100,גיליון3!$T$14:$T$28,0),MATCH('דיווח פרטני'!C3100,גיליון3!$U$13:$X$13,0)))</f>
        <v xml:space="preserve"> </v>
      </c>
      <c r="I3100" s="15"/>
      <c r="J3100" s="15"/>
    </row>
    <row r="3101" spans="1:10" ht="18" customHeight="1" thickBot="1" x14ac:dyDescent="0.35">
      <c r="A3101" s="15"/>
      <c r="B3101" s="15"/>
      <c r="C3101" s="15"/>
      <c r="D3101" s="15"/>
      <c r="E3101" s="727"/>
      <c r="F3101" s="15"/>
      <c r="G3101" s="15"/>
      <c r="H3101" s="59" t="str">
        <f t="array" ref="H3101">IF(ISERROR(INDEX(גיליון3!$U$14:$X$28,MATCH('דיווח פרטני'!G3101,גיליון3!$T$14:$T$28,0),MATCH('דיווח פרטני'!C3101,גיליון3!$U$13:$X$13,0)))," ",INDEX(גיליון3!$U$14:$X$28,MATCH('דיווח פרטני'!G3101,גיליון3!$T$14:$T$28,0),MATCH('דיווח פרטני'!C3101,גיליון3!$U$13:$X$13,0)))</f>
        <v xml:space="preserve"> </v>
      </c>
      <c r="I3101" s="15"/>
      <c r="J3101" s="15"/>
    </row>
    <row r="3102" spans="1:10" ht="18" customHeight="1" thickBot="1" x14ac:dyDescent="0.35">
      <c r="A3102" s="15"/>
      <c r="B3102" s="15"/>
      <c r="C3102" s="15"/>
      <c r="D3102" s="15"/>
      <c r="E3102" s="727"/>
      <c r="F3102" s="15"/>
      <c r="G3102" s="15"/>
      <c r="H3102" s="59" t="str">
        <f t="array" ref="H3102">IF(ISERROR(INDEX(גיליון3!$U$14:$X$28,MATCH('דיווח פרטני'!G3102,גיליון3!$T$14:$T$28,0),MATCH('דיווח פרטני'!C3102,גיליון3!$U$13:$X$13,0)))," ",INDEX(גיליון3!$U$14:$X$28,MATCH('דיווח פרטני'!G3102,גיליון3!$T$14:$T$28,0),MATCH('דיווח פרטני'!C3102,גיליון3!$U$13:$X$13,0)))</f>
        <v xml:space="preserve"> </v>
      </c>
      <c r="I3102" s="15"/>
      <c r="J3102" s="15"/>
    </row>
    <row r="3103" spans="1:10" ht="18" customHeight="1" thickBot="1" x14ac:dyDescent="0.35">
      <c r="A3103" s="15"/>
      <c r="B3103" s="15"/>
      <c r="C3103" s="15"/>
      <c r="D3103" s="15"/>
      <c r="E3103" s="727"/>
      <c r="F3103" s="15"/>
      <c r="G3103" s="15"/>
      <c r="H3103" s="59" t="str">
        <f t="array" ref="H3103">IF(ISERROR(INDEX(גיליון3!$U$14:$X$28,MATCH('דיווח פרטני'!G3103,גיליון3!$T$14:$T$28,0),MATCH('דיווח פרטני'!C3103,גיליון3!$U$13:$X$13,0)))," ",INDEX(גיליון3!$U$14:$X$28,MATCH('דיווח פרטני'!G3103,גיליון3!$T$14:$T$28,0),MATCH('דיווח פרטני'!C3103,גיליון3!$U$13:$X$13,0)))</f>
        <v xml:space="preserve"> </v>
      </c>
      <c r="I3103" s="15"/>
      <c r="J3103" s="15"/>
    </row>
    <row r="3104" spans="1:10" ht="18" customHeight="1" thickBot="1" x14ac:dyDescent="0.35">
      <c r="A3104" s="15"/>
      <c r="B3104" s="15"/>
      <c r="C3104" s="15"/>
      <c r="D3104" s="15"/>
      <c r="E3104" s="727"/>
      <c r="F3104" s="15"/>
      <c r="G3104" s="15"/>
      <c r="H3104" s="59" t="str">
        <f t="array" ref="H3104">IF(ISERROR(INDEX(גיליון3!$U$14:$X$28,MATCH('דיווח פרטני'!G3104,גיליון3!$T$14:$T$28,0),MATCH('דיווח פרטני'!C3104,גיליון3!$U$13:$X$13,0)))," ",INDEX(גיליון3!$U$14:$X$28,MATCH('דיווח פרטני'!G3104,גיליון3!$T$14:$T$28,0),MATCH('דיווח פרטני'!C3104,גיליון3!$U$13:$X$13,0)))</f>
        <v xml:space="preserve"> </v>
      </c>
      <c r="I3104" s="15"/>
      <c r="J3104" s="15"/>
    </row>
    <row r="3105" spans="1:10" ht="18" customHeight="1" thickBot="1" x14ac:dyDescent="0.35">
      <c r="A3105" s="15"/>
      <c r="B3105" s="15"/>
      <c r="C3105" s="15"/>
      <c r="D3105" s="15"/>
      <c r="E3105" s="727"/>
      <c r="F3105" s="15"/>
      <c r="G3105" s="15"/>
      <c r="H3105" s="59" t="str">
        <f t="array" ref="H3105">IF(ISERROR(INDEX(גיליון3!$U$14:$X$28,MATCH('דיווח פרטני'!G3105,גיליון3!$T$14:$T$28,0),MATCH('דיווח פרטני'!C3105,גיליון3!$U$13:$X$13,0)))," ",INDEX(גיליון3!$U$14:$X$28,MATCH('דיווח פרטני'!G3105,גיליון3!$T$14:$T$28,0),MATCH('דיווח פרטני'!C3105,גיליון3!$U$13:$X$13,0)))</f>
        <v xml:space="preserve"> </v>
      </c>
      <c r="I3105" s="15"/>
      <c r="J3105" s="15"/>
    </row>
    <row r="3106" spans="1:10" ht="18" customHeight="1" thickBot="1" x14ac:dyDescent="0.35">
      <c r="A3106" s="15"/>
      <c r="B3106" s="15"/>
      <c r="C3106" s="15"/>
      <c r="D3106" s="15"/>
      <c r="E3106" s="727"/>
      <c r="F3106" s="15"/>
      <c r="G3106" s="15"/>
      <c r="H3106" s="59" t="str">
        <f t="array" ref="H3106">IF(ISERROR(INDEX(גיליון3!$U$14:$X$28,MATCH('דיווח פרטני'!G3106,גיליון3!$T$14:$T$28,0),MATCH('דיווח פרטני'!C3106,גיליון3!$U$13:$X$13,0)))," ",INDEX(גיליון3!$U$14:$X$28,MATCH('דיווח פרטני'!G3106,גיליון3!$T$14:$T$28,0),MATCH('דיווח פרטני'!C3106,גיליון3!$U$13:$X$13,0)))</f>
        <v xml:space="preserve"> </v>
      </c>
      <c r="I3106" s="15"/>
      <c r="J3106" s="15"/>
    </row>
    <row r="3107" spans="1:10" ht="18" customHeight="1" thickBot="1" x14ac:dyDescent="0.35">
      <c r="A3107" s="15"/>
      <c r="B3107" s="15"/>
      <c r="C3107" s="15"/>
      <c r="D3107" s="15"/>
      <c r="E3107" s="727"/>
      <c r="F3107" s="15"/>
      <c r="G3107" s="15"/>
      <c r="H3107" s="59" t="str">
        <f t="array" ref="H3107">IF(ISERROR(INDEX(גיליון3!$U$14:$X$28,MATCH('דיווח פרטני'!G3107,גיליון3!$T$14:$T$28,0),MATCH('דיווח פרטני'!C3107,גיליון3!$U$13:$X$13,0)))," ",INDEX(גיליון3!$U$14:$X$28,MATCH('דיווח פרטני'!G3107,גיליון3!$T$14:$T$28,0),MATCH('דיווח פרטני'!C3107,גיליון3!$U$13:$X$13,0)))</f>
        <v xml:space="preserve"> </v>
      </c>
      <c r="I3107" s="15"/>
      <c r="J3107" s="15"/>
    </row>
    <row r="3108" spans="1:10" ht="18" customHeight="1" thickBot="1" x14ac:dyDescent="0.35">
      <c r="A3108" s="15"/>
      <c r="B3108" s="15"/>
      <c r="C3108" s="15"/>
      <c r="D3108" s="15"/>
      <c r="E3108" s="727"/>
      <c r="F3108" s="15"/>
      <c r="G3108" s="15"/>
      <c r="H3108" s="59" t="str">
        <f t="array" ref="H3108">IF(ISERROR(INDEX(גיליון3!$U$14:$X$28,MATCH('דיווח פרטני'!G3108,גיליון3!$T$14:$T$28,0),MATCH('דיווח פרטני'!C3108,גיליון3!$U$13:$X$13,0)))," ",INDEX(גיליון3!$U$14:$X$28,MATCH('דיווח פרטני'!G3108,גיליון3!$T$14:$T$28,0),MATCH('דיווח פרטני'!C3108,גיליון3!$U$13:$X$13,0)))</f>
        <v xml:space="preserve"> </v>
      </c>
      <c r="I3108" s="15"/>
      <c r="J3108" s="15"/>
    </row>
    <row r="3109" spans="1:10" ht="18" customHeight="1" thickBot="1" x14ac:dyDescent="0.35">
      <c r="A3109" s="15"/>
      <c r="B3109" s="15"/>
      <c r="C3109" s="15"/>
      <c r="D3109" s="15"/>
      <c r="E3109" s="727"/>
      <c r="F3109" s="15"/>
      <c r="G3109" s="15"/>
      <c r="H3109" s="59" t="str">
        <f t="array" ref="H3109">IF(ISERROR(INDEX(גיליון3!$U$14:$X$28,MATCH('דיווח פרטני'!G3109,גיליון3!$T$14:$T$28,0),MATCH('דיווח פרטני'!C3109,גיליון3!$U$13:$X$13,0)))," ",INDEX(גיליון3!$U$14:$X$28,MATCH('דיווח פרטני'!G3109,גיליון3!$T$14:$T$28,0),MATCH('דיווח פרטני'!C3109,גיליון3!$U$13:$X$13,0)))</f>
        <v xml:space="preserve"> </v>
      </c>
      <c r="I3109" s="15"/>
      <c r="J3109" s="15"/>
    </row>
    <row r="3110" spans="1:10" ht="18" customHeight="1" thickBot="1" x14ac:dyDescent="0.35">
      <c r="A3110" s="15"/>
      <c r="B3110" s="15"/>
      <c r="C3110" s="15"/>
      <c r="D3110" s="15"/>
      <c r="E3110" s="727"/>
      <c r="F3110" s="15"/>
      <c r="G3110" s="15"/>
      <c r="H3110" s="59" t="str">
        <f t="array" ref="H3110">IF(ISERROR(INDEX(גיליון3!$U$14:$X$28,MATCH('דיווח פרטני'!G3110,גיליון3!$T$14:$T$28,0),MATCH('דיווח פרטני'!C3110,גיליון3!$U$13:$X$13,0)))," ",INDEX(גיליון3!$U$14:$X$28,MATCH('דיווח פרטני'!G3110,גיליון3!$T$14:$T$28,0),MATCH('דיווח פרטני'!C3110,גיליון3!$U$13:$X$13,0)))</f>
        <v xml:space="preserve"> </v>
      </c>
      <c r="I3110" s="15"/>
      <c r="J3110" s="15"/>
    </row>
    <row r="3111" spans="1:10" ht="18" customHeight="1" thickBot="1" x14ac:dyDescent="0.35">
      <c r="A3111" s="15"/>
      <c r="B3111" s="15"/>
      <c r="C3111" s="15"/>
      <c r="D3111" s="15"/>
      <c r="E3111" s="727"/>
      <c r="F3111" s="15"/>
      <c r="G3111" s="15"/>
      <c r="H3111" s="59" t="str">
        <f t="array" ref="H3111">IF(ISERROR(INDEX(גיליון3!$U$14:$X$28,MATCH('דיווח פרטני'!G3111,גיליון3!$T$14:$T$28,0),MATCH('דיווח פרטני'!C3111,גיליון3!$U$13:$X$13,0)))," ",INDEX(גיליון3!$U$14:$X$28,MATCH('דיווח פרטני'!G3111,גיליון3!$T$14:$T$28,0),MATCH('דיווח פרטני'!C3111,גיליון3!$U$13:$X$13,0)))</f>
        <v xml:space="preserve"> </v>
      </c>
      <c r="I3111" s="15"/>
      <c r="J3111" s="15"/>
    </row>
    <row r="3112" spans="1:10" ht="18" customHeight="1" thickBot="1" x14ac:dyDescent="0.35">
      <c r="A3112" s="15"/>
      <c r="B3112" s="15"/>
      <c r="C3112" s="15"/>
      <c r="D3112" s="15"/>
      <c r="E3112" s="727"/>
      <c r="F3112" s="15"/>
      <c r="G3112" s="15"/>
      <c r="H3112" s="59" t="str">
        <f t="array" ref="H3112">IF(ISERROR(INDEX(גיליון3!$U$14:$X$28,MATCH('דיווח פרטני'!G3112,גיליון3!$T$14:$T$28,0),MATCH('דיווח פרטני'!C3112,גיליון3!$U$13:$X$13,0)))," ",INDEX(גיליון3!$U$14:$X$28,MATCH('דיווח פרטני'!G3112,גיליון3!$T$14:$T$28,0),MATCH('דיווח פרטני'!C3112,גיליון3!$U$13:$X$13,0)))</f>
        <v xml:space="preserve"> </v>
      </c>
      <c r="I3112" s="15"/>
      <c r="J3112" s="15"/>
    </row>
    <row r="3113" spans="1:10" ht="18" customHeight="1" thickBot="1" x14ac:dyDescent="0.35">
      <c r="A3113" s="15"/>
      <c r="B3113" s="15"/>
      <c r="C3113" s="15"/>
      <c r="D3113" s="15"/>
      <c r="E3113" s="727"/>
      <c r="F3113" s="15"/>
      <c r="G3113" s="15"/>
      <c r="H3113" s="59" t="str">
        <f t="array" ref="H3113">IF(ISERROR(INDEX(גיליון3!$U$14:$X$28,MATCH('דיווח פרטני'!G3113,גיליון3!$T$14:$T$28,0),MATCH('דיווח פרטני'!C3113,גיליון3!$U$13:$X$13,0)))," ",INDEX(גיליון3!$U$14:$X$28,MATCH('דיווח פרטני'!G3113,גיליון3!$T$14:$T$28,0),MATCH('דיווח פרטני'!C3113,גיליון3!$U$13:$X$13,0)))</f>
        <v xml:space="preserve"> </v>
      </c>
      <c r="I3113" s="15"/>
      <c r="J3113" s="15"/>
    </row>
    <row r="3114" spans="1:10" ht="18" customHeight="1" thickBot="1" x14ac:dyDescent="0.35">
      <c r="A3114" s="15"/>
      <c r="B3114" s="15"/>
      <c r="C3114" s="15"/>
      <c r="D3114" s="15"/>
      <c r="E3114" s="727"/>
      <c r="F3114" s="15"/>
      <c r="G3114" s="15"/>
      <c r="H3114" s="59" t="str">
        <f t="array" ref="H3114">IF(ISERROR(INDEX(גיליון3!$U$14:$X$28,MATCH('דיווח פרטני'!G3114,גיליון3!$T$14:$T$28,0),MATCH('דיווח פרטני'!C3114,גיליון3!$U$13:$X$13,0)))," ",INDEX(גיליון3!$U$14:$X$28,MATCH('דיווח פרטני'!G3114,גיליון3!$T$14:$T$28,0),MATCH('דיווח פרטני'!C3114,גיליון3!$U$13:$X$13,0)))</f>
        <v xml:space="preserve"> </v>
      </c>
      <c r="I3114" s="15"/>
      <c r="J3114" s="15"/>
    </row>
    <row r="3115" spans="1:10" ht="18" customHeight="1" thickBot="1" x14ac:dyDescent="0.35">
      <c r="A3115" s="15"/>
      <c r="B3115" s="15"/>
      <c r="C3115" s="15"/>
      <c r="D3115" s="15"/>
      <c r="E3115" s="727"/>
      <c r="F3115" s="15"/>
      <c r="G3115" s="15"/>
      <c r="H3115" s="59" t="str">
        <f t="array" ref="H3115">IF(ISERROR(INDEX(גיליון3!$U$14:$X$28,MATCH('דיווח פרטני'!G3115,גיליון3!$T$14:$T$28,0),MATCH('דיווח פרטני'!C3115,גיליון3!$U$13:$X$13,0)))," ",INDEX(גיליון3!$U$14:$X$28,MATCH('דיווח פרטני'!G3115,גיליון3!$T$14:$T$28,0),MATCH('דיווח פרטני'!C3115,גיליון3!$U$13:$X$13,0)))</f>
        <v xml:space="preserve"> </v>
      </c>
      <c r="I3115" s="15"/>
      <c r="J3115" s="15"/>
    </row>
    <row r="3116" spans="1:10" ht="18" customHeight="1" thickBot="1" x14ac:dyDescent="0.35">
      <c r="A3116" s="15"/>
      <c r="B3116" s="15"/>
      <c r="C3116" s="15"/>
      <c r="D3116" s="15"/>
      <c r="E3116" s="727"/>
      <c r="F3116" s="15"/>
      <c r="G3116" s="15"/>
      <c r="H3116" s="59" t="str">
        <f t="array" ref="H3116">IF(ISERROR(INDEX(גיליון3!$U$14:$X$28,MATCH('דיווח פרטני'!G3116,גיליון3!$T$14:$T$28,0),MATCH('דיווח פרטני'!C3116,גיליון3!$U$13:$X$13,0)))," ",INDEX(גיליון3!$U$14:$X$28,MATCH('דיווח פרטני'!G3116,גיליון3!$T$14:$T$28,0),MATCH('דיווח פרטני'!C3116,גיליון3!$U$13:$X$13,0)))</f>
        <v xml:space="preserve"> </v>
      </c>
      <c r="I3116" s="15"/>
      <c r="J3116" s="15"/>
    </row>
    <row r="3117" spans="1:10" ht="18" customHeight="1" thickBot="1" x14ac:dyDescent="0.35">
      <c r="A3117" s="15"/>
      <c r="B3117" s="15"/>
      <c r="C3117" s="15"/>
      <c r="D3117" s="15"/>
      <c r="E3117" s="727"/>
      <c r="F3117" s="15"/>
      <c r="G3117" s="15"/>
      <c r="H3117" s="59" t="str">
        <f t="array" ref="H3117">IF(ISERROR(INDEX(גיליון3!$U$14:$X$28,MATCH('דיווח פרטני'!G3117,גיליון3!$T$14:$T$28,0),MATCH('דיווח פרטני'!C3117,גיליון3!$U$13:$X$13,0)))," ",INDEX(גיליון3!$U$14:$X$28,MATCH('דיווח פרטני'!G3117,גיליון3!$T$14:$T$28,0),MATCH('דיווח פרטני'!C3117,גיליון3!$U$13:$X$13,0)))</f>
        <v xml:space="preserve"> </v>
      </c>
      <c r="I3117" s="15"/>
      <c r="J3117" s="15"/>
    </row>
    <row r="3118" spans="1:10" ht="18" customHeight="1" thickBot="1" x14ac:dyDescent="0.35">
      <c r="A3118" s="15"/>
      <c r="B3118" s="15"/>
      <c r="C3118" s="15"/>
      <c r="D3118" s="15"/>
      <c r="E3118" s="727"/>
      <c r="F3118" s="15"/>
      <c r="G3118" s="15"/>
      <c r="H3118" s="59" t="str">
        <f t="array" ref="H3118">IF(ISERROR(INDEX(גיליון3!$U$14:$X$28,MATCH('דיווח פרטני'!G3118,גיליון3!$T$14:$T$28,0),MATCH('דיווח פרטני'!C3118,גיליון3!$U$13:$X$13,0)))," ",INDEX(גיליון3!$U$14:$X$28,MATCH('דיווח פרטני'!G3118,גיליון3!$T$14:$T$28,0),MATCH('דיווח פרטני'!C3118,גיליון3!$U$13:$X$13,0)))</f>
        <v xml:space="preserve"> </v>
      </c>
      <c r="I3118" s="15"/>
      <c r="J3118" s="15"/>
    </row>
    <row r="3119" spans="1:10" ht="18" customHeight="1" thickBot="1" x14ac:dyDescent="0.35">
      <c r="A3119" s="15"/>
      <c r="B3119" s="15"/>
      <c r="C3119" s="15"/>
      <c r="D3119" s="15"/>
      <c r="E3119" s="727"/>
      <c r="F3119" s="15"/>
      <c r="G3119" s="15"/>
      <c r="H3119" s="59" t="str">
        <f t="array" ref="H3119">IF(ISERROR(INDEX(גיליון3!$U$14:$X$28,MATCH('דיווח פרטני'!G3119,גיליון3!$T$14:$T$28,0),MATCH('דיווח פרטני'!C3119,גיליון3!$U$13:$X$13,0)))," ",INDEX(גיליון3!$U$14:$X$28,MATCH('דיווח פרטני'!G3119,גיליון3!$T$14:$T$28,0),MATCH('דיווח פרטני'!C3119,גיליון3!$U$13:$X$13,0)))</f>
        <v xml:space="preserve"> </v>
      </c>
      <c r="I3119" s="15"/>
      <c r="J3119" s="15"/>
    </row>
    <row r="3120" spans="1:10" ht="18" customHeight="1" thickBot="1" x14ac:dyDescent="0.35">
      <c r="A3120" s="15"/>
      <c r="B3120" s="15"/>
      <c r="C3120" s="15"/>
      <c r="D3120" s="15"/>
      <c r="E3120" s="727"/>
      <c r="F3120" s="15"/>
      <c r="G3120" s="15"/>
      <c r="H3120" s="59" t="str">
        <f t="array" ref="H3120">IF(ISERROR(INDEX(גיליון3!$U$14:$X$28,MATCH('דיווח פרטני'!G3120,גיליון3!$T$14:$T$28,0),MATCH('דיווח פרטני'!C3120,גיליון3!$U$13:$X$13,0)))," ",INDEX(גיליון3!$U$14:$X$28,MATCH('דיווח פרטני'!G3120,גיליון3!$T$14:$T$28,0),MATCH('דיווח פרטני'!C3120,גיליון3!$U$13:$X$13,0)))</f>
        <v xml:space="preserve"> </v>
      </c>
      <c r="I3120" s="15"/>
      <c r="J3120" s="15"/>
    </row>
    <row r="3121" spans="1:10" ht="18" customHeight="1" thickBot="1" x14ac:dyDescent="0.35">
      <c r="A3121" s="15"/>
      <c r="B3121" s="15"/>
      <c r="C3121" s="15"/>
      <c r="D3121" s="15"/>
      <c r="E3121" s="727"/>
      <c r="F3121" s="15"/>
      <c r="G3121" s="15"/>
      <c r="H3121" s="59" t="str">
        <f t="array" ref="H3121">IF(ISERROR(INDEX(גיליון3!$U$14:$X$28,MATCH('דיווח פרטני'!G3121,גיליון3!$T$14:$T$28,0),MATCH('דיווח פרטני'!C3121,גיליון3!$U$13:$X$13,0)))," ",INDEX(גיליון3!$U$14:$X$28,MATCH('דיווח פרטני'!G3121,גיליון3!$T$14:$T$28,0),MATCH('דיווח פרטני'!C3121,גיליון3!$U$13:$X$13,0)))</f>
        <v xml:space="preserve"> </v>
      </c>
      <c r="I3121" s="15"/>
      <c r="J3121" s="15"/>
    </row>
    <row r="3122" spans="1:10" ht="18" customHeight="1" thickBot="1" x14ac:dyDescent="0.35">
      <c r="A3122" s="15"/>
      <c r="B3122" s="15"/>
      <c r="C3122" s="15"/>
      <c r="D3122" s="15"/>
      <c r="E3122" s="727"/>
      <c r="F3122" s="15"/>
      <c r="G3122" s="15"/>
      <c r="H3122" s="59" t="str">
        <f t="array" ref="H3122">IF(ISERROR(INDEX(גיליון3!$U$14:$X$28,MATCH('דיווח פרטני'!G3122,גיליון3!$T$14:$T$28,0),MATCH('דיווח פרטני'!C3122,גיליון3!$U$13:$X$13,0)))," ",INDEX(גיליון3!$U$14:$X$28,MATCH('דיווח פרטני'!G3122,גיליון3!$T$14:$T$28,0),MATCH('דיווח פרטני'!C3122,גיליון3!$U$13:$X$13,0)))</f>
        <v xml:space="preserve"> </v>
      </c>
      <c r="I3122" s="15"/>
      <c r="J3122" s="15"/>
    </row>
    <row r="3123" spans="1:10" ht="18" customHeight="1" thickBot="1" x14ac:dyDescent="0.35">
      <c r="A3123" s="15"/>
      <c r="B3123" s="15"/>
      <c r="C3123" s="15"/>
      <c r="D3123" s="15"/>
      <c r="E3123" s="727"/>
      <c r="F3123" s="15"/>
      <c r="G3123" s="15"/>
      <c r="H3123" s="59" t="str">
        <f t="array" ref="H3123">IF(ISERROR(INDEX(גיליון3!$U$14:$X$28,MATCH('דיווח פרטני'!G3123,גיליון3!$T$14:$T$28,0),MATCH('דיווח פרטני'!C3123,גיליון3!$U$13:$X$13,0)))," ",INDEX(גיליון3!$U$14:$X$28,MATCH('דיווח פרטני'!G3123,גיליון3!$T$14:$T$28,0),MATCH('דיווח פרטני'!C3123,גיליון3!$U$13:$X$13,0)))</f>
        <v xml:space="preserve"> </v>
      </c>
      <c r="I3123" s="15"/>
      <c r="J3123" s="15"/>
    </row>
    <row r="3124" spans="1:10" ht="18" customHeight="1" thickBot="1" x14ac:dyDescent="0.35">
      <c r="A3124" s="15"/>
      <c r="B3124" s="15"/>
      <c r="C3124" s="15"/>
      <c r="D3124" s="15"/>
      <c r="E3124" s="727"/>
      <c r="F3124" s="15"/>
      <c r="G3124" s="15"/>
      <c r="H3124" s="59" t="str">
        <f t="array" ref="H3124">IF(ISERROR(INDEX(גיליון3!$U$14:$X$28,MATCH('דיווח פרטני'!G3124,גיליון3!$T$14:$T$28,0),MATCH('דיווח פרטני'!C3124,גיליון3!$U$13:$X$13,0)))," ",INDEX(גיליון3!$U$14:$X$28,MATCH('דיווח פרטני'!G3124,גיליון3!$T$14:$T$28,0),MATCH('דיווח פרטני'!C3124,גיליון3!$U$13:$X$13,0)))</f>
        <v xml:space="preserve"> </v>
      </c>
      <c r="I3124" s="15"/>
      <c r="J3124" s="15"/>
    </row>
    <row r="3125" spans="1:10" ht="18" customHeight="1" thickBot="1" x14ac:dyDescent="0.35">
      <c r="A3125" s="15"/>
      <c r="B3125" s="15"/>
      <c r="C3125" s="15"/>
      <c r="D3125" s="15"/>
      <c r="E3125" s="727"/>
      <c r="F3125" s="15"/>
      <c r="G3125" s="15"/>
      <c r="H3125" s="59" t="str">
        <f t="array" ref="H3125">IF(ISERROR(INDEX(גיליון3!$U$14:$X$28,MATCH('דיווח פרטני'!G3125,גיליון3!$T$14:$T$28,0),MATCH('דיווח פרטני'!C3125,גיליון3!$U$13:$X$13,0)))," ",INDEX(גיליון3!$U$14:$X$28,MATCH('דיווח פרטני'!G3125,גיליון3!$T$14:$T$28,0),MATCH('דיווח פרטני'!C3125,גיליון3!$U$13:$X$13,0)))</f>
        <v xml:space="preserve"> </v>
      </c>
      <c r="I3125" s="15"/>
      <c r="J3125" s="15"/>
    </row>
    <row r="3126" spans="1:10" ht="18" customHeight="1" thickBot="1" x14ac:dyDescent="0.35">
      <c r="A3126" s="15"/>
      <c r="B3126" s="15"/>
      <c r="C3126" s="15"/>
      <c r="D3126" s="15"/>
      <c r="E3126" s="727"/>
      <c r="F3126" s="15"/>
      <c r="G3126" s="15"/>
      <c r="H3126" s="59" t="str">
        <f t="array" ref="H3126">IF(ISERROR(INDEX(גיליון3!$U$14:$X$28,MATCH('דיווח פרטני'!G3126,גיליון3!$T$14:$T$28,0),MATCH('דיווח פרטני'!C3126,גיליון3!$U$13:$X$13,0)))," ",INDEX(גיליון3!$U$14:$X$28,MATCH('דיווח פרטני'!G3126,גיליון3!$T$14:$T$28,0),MATCH('דיווח פרטני'!C3126,גיליון3!$U$13:$X$13,0)))</f>
        <v xml:space="preserve"> </v>
      </c>
      <c r="I3126" s="15"/>
      <c r="J3126" s="15"/>
    </row>
    <row r="3127" spans="1:10" ht="18" customHeight="1" thickBot="1" x14ac:dyDescent="0.35">
      <c r="A3127" s="15"/>
      <c r="B3127" s="15"/>
      <c r="C3127" s="15"/>
      <c r="D3127" s="15"/>
      <c r="E3127" s="727"/>
      <c r="F3127" s="15"/>
      <c r="G3127" s="15"/>
      <c r="H3127" s="59" t="str">
        <f t="array" ref="H3127">IF(ISERROR(INDEX(גיליון3!$U$14:$X$28,MATCH('דיווח פרטני'!G3127,גיליון3!$T$14:$T$28,0),MATCH('דיווח פרטני'!C3127,גיליון3!$U$13:$X$13,0)))," ",INDEX(גיליון3!$U$14:$X$28,MATCH('דיווח פרטני'!G3127,גיליון3!$T$14:$T$28,0),MATCH('דיווח פרטני'!C3127,גיליון3!$U$13:$X$13,0)))</f>
        <v xml:space="preserve"> </v>
      </c>
      <c r="I3127" s="15"/>
      <c r="J3127" s="15"/>
    </row>
    <row r="3128" spans="1:10" ht="18" customHeight="1" thickBot="1" x14ac:dyDescent="0.35">
      <c r="A3128" s="15"/>
      <c r="B3128" s="15"/>
      <c r="C3128" s="15"/>
      <c r="D3128" s="15"/>
      <c r="E3128" s="727"/>
      <c r="F3128" s="15"/>
      <c r="G3128" s="15"/>
      <c r="H3128" s="59" t="str">
        <f t="array" ref="H3128">IF(ISERROR(INDEX(גיליון3!$U$14:$X$28,MATCH('דיווח פרטני'!G3128,גיליון3!$T$14:$T$28,0),MATCH('דיווח פרטני'!C3128,גיליון3!$U$13:$X$13,0)))," ",INDEX(גיליון3!$U$14:$X$28,MATCH('דיווח פרטני'!G3128,גיליון3!$T$14:$T$28,0),MATCH('דיווח פרטני'!C3128,גיליון3!$U$13:$X$13,0)))</f>
        <v xml:space="preserve"> </v>
      </c>
      <c r="I3128" s="15"/>
      <c r="J3128" s="15"/>
    </row>
    <row r="3129" spans="1:10" ht="18" customHeight="1" thickBot="1" x14ac:dyDescent="0.35">
      <c r="A3129" s="15"/>
      <c r="B3129" s="15"/>
      <c r="C3129" s="15"/>
      <c r="D3129" s="15"/>
      <c r="E3129" s="727"/>
      <c r="F3129" s="15"/>
      <c r="G3129" s="15"/>
      <c r="H3129" s="59" t="str">
        <f t="array" ref="H3129">IF(ISERROR(INDEX(גיליון3!$U$14:$X$28,MATCH('דיווח פרטני'!G3129,גיליון3!$T$14:$T$28,0),MATCH('דיווח פרטני'!C3129,גיליון3!$U$13:$X$13,0)))," ",INDEX(גיליון3!$U$14:$X$28,MATCH('דיווח פרטני'!G3129,גיליון3!$T$14:$T$28,0),MATCH('דיווח פרטני'!C3129,גיליון3!$U$13:$X$13,0)))</f>
        <v xml:space="preserve"> </v>
      </c>
      <c r="I3129" s="15"/>
      <c r="J3129" s="15"/>
    </row>
    <row r="3130" spans="1:10" ht="18" customHeight="1" thickBot="1" x14ac:dyDescent="0.35">
      <c r="A3130" s="15"/>
      <c r="B3130" s="15"/>
      <c r="C3130" s="15"/>
      <c r="D3130" s="15"/>
      <c r="E3130" s="727"/>
      <c r="F3130" s="15"/>
      <c r="G3130" s="15"/>
      <c r="H3130" s="59" t="str">
        <f t="array" ref="H3130">IF(ISERROR(INDEX(גיליון3!$U$14:$X$28,MATCH('דיווח פרטני'!G3130,גיליון3!$T$14:$T$28,0),MATCH('דיווח פרטני'!C3130,גיליון3!$U$13:$X$13,0)))," ",INDEX(גיליון3!$U$14:$X$28,MATCH('דיווח פרטני'!G3130,גיליון3!$T$14:$T$28,0),MATCH('דיווח פרטני'!C3130,גיליון3!$U$13:$X$13,0)))</f>
        <v xml:space="preserve"> </v>
      </c>
      <c r="I3130" s="15"/>
      <c r="J3130" s="15"/>
    </row>
    <row r="3131" spans="1:10" ht="18" customHeight="1" thickBot="1" x14ac:dyDescent="0.35">
      <c r="A3131" s="15"/>
      <c r="B3131" s="15"/>
      <c r="C3131" s="15"/>
      <c r="D3131" s="15"/>
      <c r="E3131" s="727"/>
      <c r="F3131" s="15"/>
      <c r="G3131" s="15"/>
      <c r="H3131" s="59" t="str">
        <f t="array" ref="H3131">IF(ISERROR(INDEX(גיליון3!$U$14:$X$28,MATCH('דיווח פרטני'!G3131,גיליון3!$T$14:$T$28,0),MATCH('דיווח פרטני'!C3131,גיליון3!$U$13:$X$13,0)))," ",INDEX(גיליון3!$U$14:$X$28,MATCH('דיווח פרטני'!G3131,גיליון3!$T$14:$T$28,0),MATCH('דיווח פרטני'!C3131,גיליון3!$U$13:$X$13,0)))</f>
        <v xml:space="preserve"> </v>
      </c>
      <c r="I3131" s="15"/>
      <c r="J3131" s="15"/>
    </row>
    <row r="3132" spans="1:10" ht="18" customHeight="1" thickBot="1" x14ac:dyDescent="0.35">
      <c r="A3132" s="15"/>
      <c r="B3132" s="15"/>
      <c r="C3132" s="15"/>
      <c r="D3132" s="15"/>
      <c r="E3132" s="727"/>
      <c r="F3132" s="15"/>
      <c r="G3132" s="15"/>
      <c r="H3132" s="59" t="str">
        <f t="array" ref="H3132">IF(ISERROR(INDEX(גיליון3!$U$14:$X$28,MATCH('דיווח פרטני'!G3132,גיליון3!$T$14:$T$28,0),MATCH('דיווח פרטני'!C3132,גיליון3!$U$13:$X$13,0)))," ",INDEX(גיליון3!$U$14:$X$28,MATCH('דיווח פרטני'!G3132,גיליון3!$T$14:$T$28,0),MATCH('דיווח פרטני'!C3132,גיליון3!$U$13:$X$13,0)))</f>
        <v xml:space="preserve"> </v>
      </c>
      <c r="I3132" s="15"/>
      <c r="J3132" s="15"/>
    </row>
    <row r="3133" spans="1:10" ht="18" customHeight="1" thickBot="1" x14ac:dyDescent="0.35">
      <c r="A3133" s="15"/>
      <c r="B3133" s="15"/>
      <c r="C3133" s="15"/>
      <c r="D3133" s="15"/>
      <c r="E3133" s="727"/>
      <c r="F3133" s="15"/>
      <c r="G3133" s="15"/>
      <c r="H3133" s="59" t="str">
        <f t="array" ref="H3133">IF(ISERROR(INDEX(גיליון3!$U$14:$X$28,MATCH('דיווח פרטני'!G3133,גיליון3!$T$14:$T$28,0),MATCH('דיווח פרטני'!C3133,גיליון3!$U$13:$X$13,0)))," ",INDEX(גיליון3!$U$14:$X$28,MATCH('דיווח פרטני'!G3133,גיליון3!$T$14:$T$28,0),MATCH('דיווח פרטני'!C3133,גיליון3!$U$13:$X$13,0)))</f>
        <v xml:space="preserve"> </v>
      </c>
      <c r="I3133" s="15"/>
      <c r="J3133" s="15"/>
    </row>
    <row r="3134" spans="1:10" ht="18" customHeight="1" thickBot="1" x14ac:dyDescent="0.35">
      <c r="A3134" s="15"/>
      <c r="B3134" s="15"/>
      <c r="C3134" s="15"/>
      <c r="D3134" s="15"/>
      <c r="E3134" s="727"/>
      <c r="F3134" s="15"/>
      <c r="G3134" s="15"/>
      <c r="H3134" s="59" t="str">
        <f t="array" ref="H3134">IF(ISERROR(INDEX(גיליון3!$U$14:$X$28,MATCH('דיווח פרטני'!G3134,גיליון3!$T$14:$T$28,0),MATCH('דיווח פרטני'!C3134,גיליון3!$U$13:$X$13,0)))," ",INDEX(גיליון3!$U$14:$X$28,MATCH('דיווח פרטני'!G3134,גיליון3!$T$14:$T$28,0),MATCH('דיווח פרטני'!C3134,גיליון3!$U$13:$X$13,0)))</f>
        <v xml:space="preserve"> </v>
      </c>
      <c r="I3134" s="15"/>
      <c r="J3134" s="15"/>
    </row>
    <row r="3135" spans="1:10" ht="18" customHeight="1" thickBot="1" x14ac:dyDescent="0.35">
      <c r="A3135" s="15"/>
      <c r="B3135" s="15"/>
      <c r="C3135" s="15"/>
      <c r="D3135" s="15"/>
      <c r="E3135" s="727"/>
      <c r="F3135" s="15"/>
      <c r="G3135" s="15"/>
      <c r="H3135" s="59" t="str">
        <f t="array" ref="H3135">IF(ISERROR(INDEX(גיליון3!$U$14:$X$28,MATCH('דיווח פרטני'!G3135,גיליון3!$T$14:$T$28,0),MATCH('דיווח פרטני'!C3135,גיליון3!$U$13:$X$13,0)))," ",INDEX(גיליון3!$U$14:$X$28,MATCH('דיווח פרטני'!G3135,גיליון3!$T$14:$T$28,0),MATCH('דיווח פרטני'!C3135,גיליון3!$U$13:$X$13,0)))</f>
        <v xml:space="preserve"> </v>
      </c>
      <c r="I3135" s="15"/>
      <c r="J3135" s="15"/>
    </row>
    <row r="3136" spans="1:10" ht="18" customHeight="1" thickBot="1" x14ac:dyDescent="0.35">
      <c r="A3136" s="15"/>
      <c r="B3136" s="15"/>
      <c r="C3136" s="15"/>
      <c r="D3136" s="15"/>
      <c r="E3136" s="727"/>
      <c r="F3136" s="15"/>
      <c r="G3136" s="15"/>
      <c r="H3136" s="59" t="str">
        <f t="array" ref="H3136">IF(ISERROR(INDEX(גיליון3!$U$14:$X$28,MATCH('דיווח פרטני'!G3136,גיליון3!$T$14:$T$28,0),MATCH('דיווח פרטני'!C3136,גיליון3!$U$13:$X$13,0)))," ",INDEX(גיליון3!$U$14:$X$28,MATCH('דיווח פרטני'!G3136,גיליון3!$T$14:$T$28,0),MATCH('דיווח פרטני'!C3136,גיליון3!$U$13:$X$13,0)))</f>
        <v xml:space="preserve"> </v>
      </c>
      <c r="I3136" s="15"/>
      <c r="J3136" s="15"/>
    </row>
    <row r="3137" spans="1:10" ht="18" customHeight="1" thickBot="1" x14ac:dyDescent="0.35">
      <c r="A3137" s="15"/>
      <c r="B3137" s="15"/>
      <c r="C3137" s="15"/>
      <c r="D3137" s="15"/>
      <c r="E3137" s="727"/>
      <c r="F3137" s="15"/>
      <c r="G3137" s="15"/>
      <c r="H3137" s="59" t="str">
        <f t="array" ref="H3137">IF(ISERROR(INDEX(גיליון3!$U$14:$X$28,MATCH('דיווח פרטני'!G3137,גיליון3!$T$14:$T$28,0),MATCH('דיווח פרטני'!C3137,גיליון3!$U$13:$X$13,0)))," ",INDEX(גיליון3!$U$14:$X$28,MATCH('דיווח פרטני'!G3137,גיליון3!$T$14:$T$28,0),MATCH('דיווח פרטני'!C3137,גיליון3!$U$13:$X$13,0)))</f>
        <v xml:space="preserve"> </v>
      </c>
      <c r="I3137" s="15"/>
      <c r="J3137" s="15"/>
    </row>
    <row r="3138" spans="1:10" ht="18" customHeight="1" thickBot="1" x14ac:dyDescent="0.35">
      <c r="A3138" s="15"/>
      <c r="B3138" s="15"/>
      <c r="C3138" s="15"/>
      <c r="D3138" s="15"/>
      <c r="E3138" s="727"/>
      <c r="F3138" s="15"/>
      <c r="G3138" s="15"/>
      <c r="H3138" s="59" t="str">
        <f t="array" ref="H3138">IF(ISERROR(INDEX(גיליון3!$U$14:$X$28,MATCH('דיווח פרטני'!G3138,גיליון3!$T$14:$T$28,0),MATCH('דיווח פרטני'!C3138,גיליון3!$U$13:$X$13,0)))," ",INDEX(גיליון3!$U$14:$X$28,MATCH('דיווח פרטני'!G3138,גיליון3!$T$14:$T$28,0),MATCH('דיווח פרטני'!C3138,גיליון3!$U$13:$X$13,0)))</f>
        <v xml:space="preserve"> </v>
      </c>
      <c r="I3138" s="15"/>
      <c r="J3138" s="15"/>
    </row>
    <row r="3139" spans="1:10" ht="18" customHeight="1" thickBot="1" x14ac:dyDescent="0.35">
      <c r="A3139" s="15"/>
      <c r="B3139" s="15"/>
      <c r="C3139" s="15"/>
      <c r="D3139" s="15"/>
      <c r="E3139" s="727"/>
      <c r="F3139" s="15"/>
      <c r="G3139" s="15"/>
      <c r="H3139" s="59" t="str">
        <f t="array" ref="H3139">IF(ISERROR(INDEX(גיליון3!$U$14:$X$28,MATCH('דיווח פרטני'!G3139,גיליון3!$T$14:$T$28,0),MATCH('דיווח פרטני'!C3139,גיליון3!$U$13:$X$13,0)))," ",INDEX(גיליון3!$U$14:$X$28,MATCH('דיווח פרטני'!G3139,גיליון3!$T$14:$T$28,0),MATCH('דיווח פרטני'!C3139,גיליון3!$U$13:$X$13,0)))</f>
        <v xml:space="preserve"> </v>
      </c>
      <c r="I3139" s="15"/>
      <c r="J3139" s="15"/>
    </row>
    <row r="3140" spans="1:10" ht="18" customHeight="1" thickBot="1" x14ac:dyDescent="0.35">
      <c r="A3140" s="15"/>
      <c r="B3140" s="15"/>
      <c r="C3140" s="15"/>
      <c r="D3140" s="15"/>
      <c r="E3140" s="727"/>
      <c r="F3140" s="15"/>
      <c r="G3140" s="15"/>
      <c r="H3140" s="59" t="str">
        <f t="array" ref="H3140">IF(ISERROR(INDEX(גיליון3!$U$14:$X$28,MATCH('דיווח פרטני'!G3140,גיליון3!$T$14:$T$28,0),MATCH('דיווח פרטני'!C3140,גיליון3!$U$13:$X$13,0)))," ",INDEX(גיליון3!$U$14:$X$28,MATCH('דיווח פרטני'!G3140,גיליון3!$T$14:$T$28,0),MATCH('דיווח פרטני'!C3140,גיליון3!$U$13:$X$13,0)))</f>
        <v xml:space="preserve"> </v>
      </c>
      <c r="I3140" s="15"/>
      <c r="J3140" s="15"/>
    </row>
    <row r="3141" spans="1:10" ht="18" customHeight="1" thickBot="1" x14ac:dyDescent="0.35">
      <c r="A3141" s="15"/>
      <c r="B3141" s="15"/>
      <c r="C3141" s="15"/>
      <c r="D3141" s="15"/>
      <c r="E3141" s="727"/>
      <c r="F3141" s="15"/>
      <c r="G3141" s="15"/>
      <c r="H3141" s="59" t="str">
        <f t="array" ref="H3141">IF(ISERROR(INDEX(גיליון3!$U$14:$X$28,MATCH('דיווח פרטני'!G3141,גיליון3!$T$14:$T$28,0),MATCH('דיווח פרטני'!C3141,גיליון3!$U$13:$X$13,0)))," ",INDEX(גיליון3!$U$14:$X$28,MATCH('דיווח פרטני'!G3141,גיליון3!$T$14:$T$28,0),MATCH('דיווח פרטני'!C3141,גיליון3!$U$13:$X$13,0)))</f>
        <v xml:space="preserve"> </v>
      </c>
      <c r="I3141" s="15"/>
      <c r="J3141" s="15"/>
    </row>
    <row r="3142" spans="1:10" ht="18" customHeight="1" thickBot="1" x14ac:dyDescent="0.35">
      <c r="A3142" s="15"/>
      <c r="B3142" s="15"/>
      <c r="C3142" s="15"/>
      <c r="D3142" s="15"/>
      <c r="E3142" s="727"/>
      <c r="F3142" s="15"/>
      <c r="G3142" s="15"/>
      <c r="H3142" s="59" t="str">
        <f t="array" ref="H3142">IF(ISERROR(INDEX(גיליון3!$U$14:$X$28,MATCH('דיווח פרטני'!G3142,גיליון3!$T$14:$T$28,0),MATCH('דיווח פרטני'!C3142,גיליון3!$U$13:$X$13,0)))," ",INDEX(גיליון3!$U$14:$X$28,MATCH('דיווח פרטני'!G3142,גיליון3!$T$14:$T$28,0),MATCH('דיווח פרטני'!C3142,גיליון3!$U$13:$X$13,0)))</f>
        <v xml:space="preserve"> </v>
      </c>
      <c r="I3142" s="15"/>
      <c r="J3142" s="15"/>
    </row>
    <row r="3143" spans="1:10" ht="18" customHeight="1" thickBot="1" x14ac:dyDescent="0.35">
      <c r="A3143" s="15"/>
      <c r="B3143" s="15"/>
      <c r="C3143" s="15"/>
      <c r="D3143" s="15"/>
      <c r="E3143" s="727"/>
      <c r="F3143" s="15"/>
      <c r="G3143" s="15"/>
      <c r="H3143" s="59" t="str">
        <f t="array" ref="H3143">IF(ISERROR(INDEX(גיליון3!$U$14:$X$28,MATCH('דיווח פרטני'!G3143,גיליון3!$T$14:$T$28,0),MATCH('דיווח פרטני'!C3143,גיליון3!$U$13:$X$13,0)))," ",INDEX(גיליון3!$U$14:$X$28,MATCH('דיווח פרטני'!G3143,גיליון3!$T$14:$T$28,0),MATCH('דיווח פרטני'!C3143,גיליון3!$U$13:$X$13,0)))</f>
        <v xml:space="preserve"> </v>
      </c>
      <c r="I3143" s="15"/>
      <c r="J3143" s="15"/>
    </row>
    <row r="3144" spans="1:10" ht="18" customHeight="1" thickBot="1" x14ac:dyDescent="0.35">
      <c r="A3144" s="15"/>
      <c r="B3144" s="15"/>
      <c r="C3144" s="15"/>
      <c r="D3144" s="15"/>
      <c r="E3144" s="727"/>
      <c r="F3144" s="15"/>
      <c r="G3144" s="15"/>
      <c r="H3144" s="59" t="str">
        <f t="array" ref="H3144">IF(ISERROR(INDEX(גיליון3!$U$14:$X$28,MATCH('דיווח פרטני'!G3144,גיליון3!$T$14:$T$28,0),MATCH('דיווח פרטני'!C3144,גיליון3!$U$13:$X$13,0)))," ",INDEX(גיליון3!$U$14:$X$28,MATCH('דיווח פרטני'!G3144,גיליון3!$T$14:$T$28,0),MATCH('דיווח פרטני'!C3144,גיליון3!$U$13:$X$13,0)))</f>
        <v xml:space="preserve"> </v>
      </c>
      <c r="I3144" s="15"/>
      <c r="J3144" s="15"/>
    </row>
    <row r="3145" spans="1:10" ht="18" customHeight="1" thickBot="1" x14ac:dyDescent="0.35">
      <c r="A3145" s="15"/>
      <c r="B3145" s="15"/>
      <c r="C3145" s="15"/>
      <c r="D3145" s="15"/>
      <c r="E3145" s="727"/>
      <c r="F3145" s="15"/>
      <c r="G3145" s="15"/>
      <c r="H3145" s="59" t="str">
        <f t="array" ref="H3145">IF(ISERROR(INDEX(גיליון3!$U$14:$X$28,MATCH('דיווח פרטני'!G3145,גיליון3!$T$14:$T$28,0),MATCH('דיווח פרטני'!C3145,גיליון3!$U$13:$X$13,0)))," ",INDEX(גיליון3!$U$14:$X$28,MATCH('דיווח פרטני'!G3145,גיליון3!$T$14:$T$28,0),MATCH('דיווח פרטני'!C3145,גיליון3!$U$13:$X$13,0)))</f>
        <v xml:space="preserve"> </v>
      </c>
      <c r="I3145" s="15"/>
      <c r="J3145" s="15"/>
    </row>
    <row r="3146" spans="1:10" ht="18" customHeight="1" thickBot="1" x14ac:dyDescent="0.35">
      <c r="A3146" s="15"/>
      <c r="B3146" s="15"/>
      <c r="C3146" s="15"/>
      <c r="D3146" s="15"/>
      <c r="E3146" s="727"/>
      <c r="F3146" s="15"/>
      <c r="G3146" s="15"/>
      <c r="H3146" s="59" t="str">
        <f t="array" ref="H3146">IF(ISERROR(INDEX(גיליון3!$U$14:$X$28,MATCH('דיווח פרטני'!G3146,גיליון3!$T$14:$T$28,0),MATCH('דיווח פרטני'!C3146,גיליון3!$U$13:$X$13,0)))," ",INDEX(גיליון3!$U$14:$X$28,MATCH('דיווח פרטני'!G3146,גיליון3!$T$14:$T$28,0),MATCH('דיווח פרטני'!C3146,גיליון3!$U$13:$X$13,0)))</f>
        <v xml:space="preserve"> </v>
      </c>
      <c r="I3146" s="15"/>
      <c r="J3146" s="15"/>
    </row>
    <row r="3147" spans="1:10" ht="18" customHeight="1" thickBot="1" x14ac:dyDescent="0.35">
      <c r="A3147" s="15"/>
      <c r="B3147" s="15"/>
      <c r="C3147" s="15"/>
      <c r="D3147" s="15"/>
      <c r="E3147" s="727"/>
      <c r="F3147" s="15"/>
      <c r="G3147" s="15"/>
      <c r="H3147" s="59" t="str">
        <f t="array" ref="H3147">IF(ISERROR(INDEX(גיליון3!$U$14:$X$28,MATCH('דיווח פרטני'!G3147,גיליון3!$T$14:$T$28,0),MATCH('דיווח פרטני'!C3147,גיליון3!$U$13:$X$13,0)))," ",INDEX(גיליון3!$U$14:$X$28,MATCH('דיווח פרטני'!G3147,גיליון3!$T$14:$T$28,0),MATCH('דיווח פרטני'!C3147,גיליון3!$U$13:$X$13,0)))</f>
        <v xml:space="preserve"> </v>
      </c>
      <c r="I3147" s="15"/>
      <c r="J3147" s="15"/>
    </row>
    <row r="3148" spans="1:10" ht="18" customHeight="1" thickBot="1" x14ac:dyDescent="0.35">
      <c r="A3148" s="15"/>
      <c r="B3148" s="15"/>
      <c r="C3148" s="15"/>
      <c r="D3148" s="15"/>
      <c r="E3148" s="727"/>
      <c r="F3148" s="15"/>
      <c r="G3148" s="15"/>
      <c r="H3148" s="59" t="str">
        <f t="array" ref="H3148">IF(ISERROR(INDEX(גיליון3!$U$14:$X$28,MATCH('דיווח פרטני'!G3148,גיליון3!$T$14:$T$28,0),MATCH('דיווח פרטני'!C3148,גיליון3!$U$13:$X$13,0)))," ",INDEX(גיליון3!$U$14:$X$28,MATCH('דיווח פרטני'!G3148,גיליון3!$T$14:$T$28,0),MATCH('דיווח פרטני'!C3148,גיליון3!$U$13:$X$13,0)))</f>
        <v xml:space="preserve"> </v>
      </c>
      <c r="I3148" s="15"/>
      <c r="J3148" s="15"/>
    </row>
    <row r="3149" spans="1:10" ht="18" customHeight="1" thickBot="1" x14ac:dyDescent="0.35">
      <c r="A3149" s="15"/>
      <c r="B3149" s="15"/>
      <c r="C3149" s="15"/>
      <c r="D3149" s="15"/>
      <c r="E3149" s="727"/>
      <c r="F3149" s="15"/>
      <c r="G3149" s="15"/>
      <c r="H3149" s="59" t="str">
        <f t="array" ref="H3149">IF(ISERROR(INDEX(גיליון3!$U$14:$X$28,MATCH('דיווח פרטני'!G3149,גיליון3!$T$14:$T$28,0),MATCH('דיווח פרטני'!C3149,גיליון3!$U$13:$X$13,0)))," ",INDEX(גיליון3!$U$14:$X$28,MATCH('דיווח פרטני'!G3149,גיליון3!$T$14:$T$28,0),MATCH('דיווח פרטני'!C3149,גיליון3!$U$13:$X$13,0)))</f>
        <v xml:space="preserve"> </v>
      </c>
      <c r="I3149" s="15"/>
      <c r="J3149" s="15"/>
    </row>
    <row r="3150" spans="1:10" ht="18" customHeight="1" thickBot="1" x14ac:dyDescent="0.35">
      <c r="A3150" s="15"/>
      <c r="B3150" s="15"/>
      <c r="C3150" s="15"/>
      <c r="D3150" s="15"/>
      <c r="E3150" s="727"/>
      <c r="F3150" s="15"/>
      <c r="G3150" s="15"/>
      <c r="H3150" s="59" t="str">
        <f t="array" ref="H3150">IF(ISERROR(INDEX(גיליון3!$U$14:$X$28,MATCH('דיווח פרטני'!G3150,גיליון3!$T$14:$T$28,0),MATCH('דיווח פרטני'!C3150,גיליון3!$U$13:$X$13,0)))," ",INDEX(גיליון3!$U$14:$X$28,MATCH('דיווח פרטני'!G3150,גיליון3!$T$14:$T$28,0),MATCH('דיווח פרטני'!C3150,גיליון3!$U$13:$X$13,0)))</f>
        <v xml:space="preserve"> </v>
      </c>
      <c r="I3150" s="15"/>
      <c r="J3150" s="15"/>
    </row>
    <row r="3151" spans="1:10" ht="18" customHeight="1" thickBot="1" x14ac:dyDescent="0.35">
      <c r="A3151" s="15"/>
      <c r="B3151" s="15"/>
      <c r="C3151" s="15"/>
      <c r="D3151" s="15"/>
      <c r="E3151" s="727"/>
      <c r="F3151" s="15"/>
      <c r="G3151" s="15"/>
      <c r="H3151" s="59" t="str">
        <f t="array" ref="H3151">IF(ISERROR(INDEX(גיליון3!$U$14:$X$28,MATCH('דיווח פרטני'!G3151,גיליון3!$T$14:$T$28,0),MATCH('דיווח פרטני'!C3151,גיליון3!$U$13:$X$13,0)))," ",INDEX(גיליון3!$U$14:$X$28,MATCH('דיווח פרטני'!G3151,גיליון3!$T$14:$T$28,0),MATCH('דיווח פרטני'!C3151,גיליון3!$U$13:$X$13,0)))</f>
        <v xml:space="preserve"> </v>
      </c>
      <c r="I3151" s="15"/>
      <c r="J3151" s="15"/>
    </row>
    <row r="3152" spans="1:10" ht="18" customHeight="1" thickBot="1" x14ac:dyDescent="0.35">
      <c r="A3152" s="15"/>
      <c r="B3152" s="15"/>
      <c r="C3152" s="15"/>
      <c r="D3152" s="15"/>
      <c r="E3152" s="727"/>
      <c r="F3152" s="15"/>
      <c r="G3152" s="15"/>
      <c r="H3152" s="59" t="str">
        <f t="array" ref="H3152">IF(ISERROR(INDEX(גיליון3!$U$14:$X$28,MATCH('דיווח פרטני'!G3152,גיליון3!$T$14:$T$28,0),MATCH('דיווח פרטני'!C3152,גיליון3!$U$13:$X$13,0)))," ",INDEX(גיליון3!$U$14:$X$28,MATCH('דיווח פרטני'!G3152,גיליון3!$T$14:$T$28,0),MATCH('דיווח פרטני'!C3152,גיליון3!$U$13:$X$13,0)))</f>
        <v xml:space="preserve"> </v>
      </c>
      <c r="I3152" s="15"/>
      <c r="J3152" s="15"/>
    </row>
    <row r="3153" spans="1:10" ht="18" customHeight="1" thickBot="1" x14ac:dyDescent="0.35">
      <c r="A3153" s="15"/>
      <c r="B3153" s="15"/>
      <c r="C3153" s="15"/>
      <c r="D3153" s="15"/>
      <c r="E3153" s="727"/>
      <c r="F3153" s="15"/>
      <c r="G3153" s="15"/>
      <c r="H3153" s="59" t="str">
        <f t="array" ref="H3153">IF(ISERROR(INDEX(גיליון3!$U$14:$X$28,MATCH('דיווח פרטני'!G3153,גיליון3!$T$14:$T$28,0),MATCH('דיווח פרטני'!C3153,גיליון3!$U$13:$X$13,0)))," ",INDEX(גיליון3!$U$14:$X$28,MATCH('דיווח פרטני'!G3153,גיליון3!$T$14:$T$28,0),MATCH('דיווח פרטני'!C3153,גיליון3!$U$13:$X$13,0)))</f>
        <v xml:space="preserve"> </v>
      </c>
      <c r="I3153" s="15"/>
      <c r="J3153" s="15"/>
    </row>
    <row r="3154" spans="1:10" ht="18" customHeight="1" thickBot="1" x14ac:dyDescent="0.35">
      <c r="A3154" s="15"/>
      <c r="B3154" s="15"/>
      <c r="C3154" s="15"/>
      <c r="D3154" s="15"/>
      <c r="E3154" s="727"/>
      <c r="F3154" s="15"/>
      <c r="G3154" s="15"/>
      <c r="H3154" s="59" t="str">
        <f t="array" ref="H3154">IF(ISERROR(INDEX(גיליון3!$U$14:$X$28,MATCH('דיווח פרטני'!G3154,גיליון3!$T$14:$T$28,0),MATCH('דיווח פרטני'!C3154,גיליון3!$U$13:$X$13,0)))," ",INDEX(גיליון3!$U$14:$X$28,MATCH('דיווח פרטני'!G3154,גיליון3!$T$14:$T$28,0),MATCH('דיווח פרטני'!C3154,גיליון3!$U$13:$X$13,0)))</f>
        <v xml:space="preserve"> </v>
      </c>
      <c r="I3154" s="15"/>
      <c r="J3154" s="15"/>
    </row>
    <row r="3155" spans="1:10" ht="18" customHeight="1" thickBot="1" x14ac:dyDescent="0.35">
      <c r="A3155" s="15"/>
      <c r="B3155" s="15"/>
      <c r="C3155" s="15"/>
      <c r="D3155" s="15"/>
      <c r="E3155" s="727"/>
      <c r="F3155" s="15"/>
      <c r="G3155" s="15"/>
      <c r="H3155" s="59" t="str">
        <f t="array" ref="H3155">IF(ISERROR(INDEX(גיליון3!$U$14:$X$28,MATCH('דיווח פרטני'!G3155,גיליון3!$T$14:$T$28,0),MATCH('דיווח פרטני'!C3155,גיליון3!$U$13:$X$13,0)))," ",INDEX(גיליון3!$U$14:$X$28,MATCH('דיווח פרטני'!G3155,גיליון3!$T$14:$T$28,0),MATCH('דיווח פרטני'!C3155,גיליון3!$U$13:$X$13,0)))</f>
        <v xml:space="preserve"> </v>
      </c>
      <c r="I3155" s="15"/>
      <c r="J3155" s="15"/>
    </row>
    <row r="3156" spans="1:10" ht="18" customHeight="1" thickBot="1" x14ac:dyDescent="0.35">
      <c r="A3156" s="15"/>
      <c r="B3156" s="15"/>
      <c r="C3156" s="15"/>
      <c r="D3156" s="15"/>
      <c r="E3156" s="727"/>
      <c r="F3156" s="15"/>
      <c r="G3156" s="15"/>
      <c r="H3156" s="59" t="str">
        <f t="array" ref="H3156">IF(ISERROR(INDEX(גיליון3!$U$14:$X$28,MATCH('דיווח פרטני'!G3156,גיליון3!$T$14:$T$28,0),MATCH('דיווח פרטני'!C3156,גיליון3!$U$13:$X$13,0)))," ",INDEX(גיליון3!$U$14:$X$28,MATCH('דיווח פרטני'!G3156,גיליון3!$T$14:$T$28,0),MATCH('דיווח פרטני'!C3156,גיליון3!$U$13:$X$13,0)))</f>
        <v xml:space="preserve"> </v>
      </c>
      <c r="I3156" s="15"/>
      <c r="J3156" s="15"/>
    </row>
    <row r="3157" spans="1:10" ht="18" customHeight="1" thickBot="1" x14ac:dyDescent="0.35">
      <c r="A3157" s="15"/>
      <c r="B3157" s="15"/>
      <c r="C3157" s="15"/>
      <c r="D3157" s="15"/>
      <c r="E3157" s="727"/>
      <c r="F3157" s="15"/>
      <c r="G3157" s="15"/>
      <c r="H3157" s="59" t="str">
        <f t="array" ref="H3157">IF(ISERROR(INDEX(גיליון3!$U$14:$X$28,MATCH('דיווח פרטני'!G3157,גיליון3!$T$14:$T$28,0),MATCH('דיווח פרטני'!C3157,גיליון3!$U$13:$X$13,0)))," ",INDEX(גיליון3!$U$14:$X$28,MATCH('דיווח פרטני'!G3157,גיליון3!$T$14:$T$28,0),MATCH('דיווח פרטני'!C3157,גיליון3!$U$13:$X$13,0)))</f>
        <v xml:space="preserve"> </v>
      </c>
      <c r="I3157" s="15"/>
      <c r="J3157" s="15"/>
    </row>
    <row r="3158" spans="1:10" ht="18" customHeight="1" thickBot="1" x14ac:dyDescent="0.35">
      <c r="A3158" s="15"/>
      <c r="B3158" s="15"/>
      <c r="C3158" s="15"/>
      <c r="D3158" s="15"/>
      <c r="E3158" s="727"/>
      <c r="F3158" s="15"/>
      <c r="G3158" s="15"/>
      <c r="H3158" s="59" t="str">
        <f t="array" ref="H3158">IF(ISERROR(INDEX(גיליון3!$U$14:$X$28,MATCH('דיווח פרטני'!G3158,גיליון3!$T$14:$T$28,0),MATCH('דיווח פרטני'!C3158,גיליון3!$U$13:$X$13,0)))," ",INDEX(גיליון3!$U$14:$X$28,MATCH('דיווח פרטני'!G3158,גיליון3!$T$14:$T$28,0),MATCH('דיווח פרטני'!C3158,גיליון3!$U$13:$X$13,0)))</f>
        <v xml:space="preserve"> </v>
      </c>
      <c r="I3158" s="15"/>
      <c r="J3158" s="15"/>
    </row>
    <row r="3159" spans="1:10" ht="18" customHeight="1" thickBot="1" x14ac:dyDescent="0.35">
      <c r="A3159" s="15"/>
      <c r="B3159" s="15"/>
      <c r="C3159" s="15"/>
      <c r="D3159" s="15"/>
      <c r="E3159" s="727"/>
      <c r="F3159" s="15"/>
      <c r="G3159" s="15"/>
      <c r="H3159" s="59" t="str">
        <f t="array" ref="H3159">IF(ISERROR(INDEX(גיליון3!$U$14:$X$28,MATCH('דיווח פרטני'!G3159,גיליון3!$T$14:$T$28,0),MATCH('דיווח פרטני'!C3159,גיליון3!$U$13:$X$13,0)))," ",INDEX(גיליון3!$U$14:$X$28,MATCH('דיווח פרטני'!G3159,גיליון3!$T$14:$T$28,0),MATCH('דיווח פרטני'!C3159,גיליון3!$U$13:$X$13,0)))</f>
        <v xml:space="preserve"> </v>
      </c>
      <c r="I3159" s="15"/>
      <c r="J3159" s="15"/>
    </row>
    <row r="3160" spans="1:10" ht="18" customHeight="1" thickBot="1" x14ac:dyDescent="0.35">
      <c r="A3160" s="15"/>
      <c r="B3160" s="15"/>
      <c r="C3160" s="15"/>
      <c r="D3160" s="15"/>
      <c r="E3160" s="727"/>
      <c r="F3160" s="15"/>
      <c r="G3160" s="15"/>
      <c r="H3160" s="59" t="str">
        <f t="array" ref="H3160">IF(ISERROR(INDEX(גיליון3!$U$14:$X$28,MATCH('דיווח פרטני'!G3160,גיליון3!$T$14:$T$28,0),MATCH('דיווח פרטני'!C3160,גיליון3!$U$13:$X$13,0)))," ",INDEX(גיליון3!$U$14:$X$28,MATCH('דיווח פרטני'!G3160,גיליון3!$T$14:$T$28,0),MATCH('דיווח פרטני'!C3160,גיליון3!$U$13:$X$13,0)))</f>
        <v xml:space="preserve"> </v>
      </c>
      <c r="I3160" s="15"/>
      <c r="J3160" s="15"/>
    </row>
    <row r="3161" spans="1:10" ht="18" customHeight="1" thickBot="1" x14ac:dyDescent="0.35">
      <c r="A3161" s="15"/>
      <c r="B3161" s="15"/>
      <c r="C3161" s="15"/>
      <c r="D3161" s="15"/>
      <c r="E3161" s="727"/>
      <c r="F3161" s="15"/>
      <c r="G3161" s="15"/>
      <c r="H3161" s="59" t="str">
        <f t="array" ref="H3161">IF(ISERROR(INDEX(גיליון3!$U$14:$X$28,MATCH('דיווח פרטני'!G3161,גיליון3!$T$14:$T$28,0),MATCH('דיווח פרטני'!C3161,גיליון3!$U$13:$X$13,0)))," ",INDEX(גיליון3!$U$14:$X$28,MATCH('דיווח פרטני'!G3161,גיליון3!$T$14:$T$28,0),MATCH('דיווח פרטני'!C3161,גיליון3!$U$13:$X$13,0)))</f>
        <v xml:space="preserve"> </v>
      </c>
      <c r="I3161" s="15"/>
      <c r="J3161" s="15"/>
    </row>
    <row r="3162" spans="1:10" ht="18" customHeight="1" thickBot="1" x14ac:dyDescent="0.35">
      <c r="A3162" s="15"/>
      <c r="B3162" s="15"/>
      <c r="C3162" s="15"/>
      <c r="D3162" s="15"/>
      <c r="E3162" s="727"/>
      <c r="F3162" s="15"/>
      <c r="G3162" s="15"/>
      <c r="H3162" s="59" t="str">
        <f t="array" ref="H3162">IF(ISERROR(INDEX(גיליון3!$U$14:$X$28,MATCH('דיווח פרטני'!G3162,גיליון3!$T$14:$T$28,0),MATCH('דיווח פרטני'!C3162,גיליון3!$U$13:$X$13,0)))," ",INDEX(גיליון3!$U$14:$X$28,MATCH('דיווח פרטני'!G3162,גיליון3!$T$14:$T$28,0),MATCH('דיווח פרטני'!C3162,גיליון3!$U$13:$X$13,0)))</f>
        <v xml:space="preserve"> </v>
      </c>
      <c r="I3162" s="15"/>
      <c r="J3162" s="15"/>
    </row>
    <row r="3163" spans="1:10" ht="18" customHeight="1" thickBot="1" x14ac:dyDescent="0.35">
      <c r="A3163" s="15"/>
      <c r="B3163" s="15"/>
      <c r="C3163" s="15"/>
      <c r="D3163" s="15"/>
      <c r="E3163" s="727"/>
      <c r="F3163" s="15"/>
      <c r="G3163" s="15"/>
      <c r="H3163" s="59" t="str">
        <f t="array" ref="H3163">IF(ISERROR(INDEX(גיליון3!$U$14:$X$28,MATCH('דיווח פרטני'!G3163,גיליון3!$T$14:$T$28,0),MATCH('דיווח פרטני'!C3163,גיליון3!$U$13:$X$13,0)))," ",INDEX(גיליון3!$U$14:$X$28,MATCH('דיווח פרטני'!G3163,גיליון3!$T$14:$T$28,0),MATCH('דיווח פרטני'!C3163,גיליון3!$U$13:$X$13,0)))</f>
        <v xml:space="preserve"> </v>
      </c>
      <c r="I3163" s="15"/>
      <c r="J3163" s="15"/>
    </row>
    <row r="3164" spans="1:10" ht="18" customHeight="1" thickBot="1" x14ac:dyDescent="0.35">
      <c r="A3164" s="15"/>
      <c r="B3164" s="15"/>
      <c r="C3164" s="15"/>
      <c r="D3164" s="15"/>
      <c r="E3164" s="727"/>
      <c r="F3164" s="15"/>
      <c r="G3164" s="15"/>
      <c r="H3164" s="59" t="str">
        <f t="array" ref="H3164">IF(ISERROR(INDEX(גיליון3!$U$14:$X$28,MATCH('דיווח פרטני'!G3164,גיליון3!$T$14:$T$28,0),MATCH('דיווח פרטני'!C3164,גיליון3!$U$13:$X$13,0)))," ",INDEX(גיליון3!$U$14:$X$28,MATCH('דיווח פרטני'!G3164,גיליון3!$T$14:$T$28,0),MATCH('דיווח פרטני'!C3164,גיליון3!$U$13:$X$13,0)))</f>
        <v xml:space="preserve"> </v>
      </c>
      <c r="I3164" s="15"/>
      <c r="J3164" s="15"/>
    </row>
    <row r="3165" spans="1:10" ht="18" customHeight="1" thickBot="1" x14ac:dyDescent="0.35">
      <c r="A3165" s="15"/>
      <c r="B3165" s="15"/>
      <c r="C3165" s="15"/>
      <c r="D3165" s="15"/>
      <c r="E3165" s="727"/>
      <c r="F3165" s="15"/>
      <c r="G3165" s="15"/>
      <c r="H3165" s="59" t="str">
        <f t="array" ref="H3165">IF(ISERROR(INDEX(גיליון3!$U$14:$X$28,MATCH('דיווח פרטני'!G3165,גיליון3!$T$14:$T$28,0),MATCH('דיווח פרטני'!C3165,גיליון3!$U$13:$X$13,0)))," ",INDEX(גיליון3!$U$14:$X$28,MATCH('דיווח פרטני'!G3165,גיליון3!$T$14:$T$28,0),MATCH('דיווח פרטני'!C3165,גיליון3!$U$13:$X$13,0)))</f>
        <v xml:space="preserve"> </v>
      </c>
      <c r="I3165" s="15"/>
      <c r="J3165" s="15"/>
    </row>
    <row r="3166" spans="1:10" ht="18" customHeight="1" thickBot="1" x14ac:dyDescent="0.35">
      <c r="A3166" s="15"/>
      <c r="B3166" s="15"/>
      <c r="C3166" s="15"/>
      <c r="D3166" s="15"/>
      <c r="E3166" s="727"/>
      <c r="F3166" s="15"/>
      <c r="G3166" s="15"/>
      <c r="H3166" s="59" t="str">
        <f t="array" ref="H3166">IF(ISERROR(INDEX(גיליון3!$U$14:$X$28,MATCH('דיווח פרטני'!G3166,גיליון3!$T$14:$T$28,0),MATCH('דיווח פרטני'!C3166,גיליון3!$U$13:$X$13,0)))," ",INDEX(גיליון3!$U$14:$X$28,MATCH('דיווח פרטני'!G3166,גיליון3!$T$14:$T$28,0),MATCH('דיווח פרטני'!C3166,גיליון3!$U$13:$X$13,0)))</f>
        <v xml:space="preserve"> </v>
      </c>
      <c r="I3166" s="15"/>
      <c r="J3166" s="15"/>
    </row>
    <row r="3167" spans="1:10" ht="18" customHeight="1" thickBot="1" x14ac:dyDescent="0.35">
      <c r="A3167" s="15"/>
      <c r="B3167" s="15"/>
      <c r="C3167" s="15"/>
      <c r="D3167" s="15"/>
      <c r="E3167" s="727"/>
      <c r="F3167" s="15"/>
      <c r="G3167" s="15"/>
      <c r="H3167" s="59" t="str">
        <f t="array" ref="H3167">IF(ISERROR(INDEX(גיליון3!$U$14:$X$28,MATCH('דיווח פרטני'!G3167,גיליון3!$T$14:$T$28,0),MATCH('דיווח פרטני'!C3167,גיליון3!$U$13:$X$13,0)))," ",INDEX(גיליון3!$U$14:$X$28,MATCH('דיווח פרטני'!G3167,גיליון3!$T$14:$T$28,0),MATCH('דיווח פרטני'!C3167,גיליון3!$U$13:$X$13,0)))</f>
        <v xml:space="preserve"> </v>
      </c>
      <c r="I3167" s="15"/>
      <c r="J3167" s="15"/>
    </row>
    <row r="3168" spans="1:10" ht="18" customHeight="1" thickBot="1" x14ac:dyDescent="0.35">
      <c r="A3168" s="15"/>
      <c r="B3168" s="15"/>
      <c r="C3168" s="15"/>
      <c r="D3168" s="15"/>
      <c r="E3168" s="727"/>
      <c r="F3168" s="15"/>
      <c r="G3168" s="15"/>
      <c r="H3168" s="59" t="str">
        <f t="array" ref="H3168">IF(ISERROR(INDEX(גיליון3!$U$14:$X$28,MATCH('דיווח פרטני'!G3168,גיליון3!$T$14:$T$28,0),MATCH('דיווח פרטני'!C3168,גיליון3!$U$13:$X$13,0)))," ",INDEX(גיליון3!$U$14:$X$28,MATCH('דיווח פרטני'!G3168,גיליון3!$T$14:$T$28,0),MATCH('דיווח פרטני'!C3168,גיליון3!$U$13:$X$13,0)))</f>
        <v xml:space="preserve"> </v>
      </c>
      <c r="I3168" s="15"/>
      <c r="J3168" s="15"/>
    </row>
    <row r="3169" spans="1:10" ht="18" customHeight="1" thickBot="1" x14ac:dyDescent="0.35">
      <c r="A3169" s="15"/>
      <c r="B3169" s="15"/>
      <c r="C3169" s="15"/>
      <c r="D3169" s="15"/>
      <c r="E3169" s="727"/>
      <c r="F3169" s="15"/>
      <c r="G3169" s="15"/>
      <c r="H3169" s="59" t="str">
        <f t="array" ref="H3169">IF(ISERROR(INDEX(גיליון3!$U$14:$X$28,MATCH('דיווח פרטני'!G3169,גיליון3!$T$14:$T$28,0),MATCH('דיווח פרטני'!C3169,גיליון3!$U$13:$X$13,0)))," ",INDEX(גיליון3!$U$14:$X$28,MATCH('דיווח פרטני'!G3169,גיליון3!$T$14:$T$28,0),MATCH('דיווח פרטני'!C3169,גיליון3!$U$13:$X$13,0)))</f>
        <v xml:space="preserve"> </v>
      </c>
      <c r="I3169" s="15"/>
      <c r="J3169" s="15"/>
    </row>
    <row r="3170" spans="1:10" ht="18" customHeight="1" thickBot="1" x14ac:dyDescent="0.35">
      <c r="A3170" s="15"/>
      <c r="B3170" s="15"/>
      <c r="C3170" s="15"/>
      <c r="D3170" s="15"/>
      <c r="E3170" s="727"/>
      <c r="F3170" s="15"/>
      <c r="G3170" s="15"/>
      <c r="H3170" s="59" t="str">
        <f t="array" ref="H3170">IF(ISERROR(INDEX(גיליון3!$U$14:$X$28,MATCH('דיווח פרטני'!G3170,גיליון3!$T$14:$T$28,0),MATCH('דיווח פרטני'!C3170,גיליון3!$U$13:$X$13,0)))," ",INDEX(גיליון3!$U$14:$X$28,MATCH('דיווח פרטני'!G3170,גיליון3!$T$14:$T$28,0),MATCH('דיווח פרטני'!C3170,גיליון3!$U$13:$X$13,0)))</f>
        <v xml:space="preserve"> </v>
      </c>
      <c r="I3170" s="15"/>
      <c r="J3170" s="15"/>
    </row>
    <row r="3171" spans="1:10" ht="18" customHeight="1" thickBot="1" x14ac:dyDescent="0.35">
      <c r="A3171" s="15"/>
      <c r="B3171" s="15"/>
      <c r="C3171" s="15"/>
      <c r="D3171" s="15"/>
      <c r="E3171" s="727"/>
      <c r="F3171" s="15"/>
      <c r="G3171" s="15"/>
      <c r="H3171" s="59" t="str">
        <f t="array" ref="H3171">IF(ISERROR(INDEX(גיליון3!$U$14:$X$28,MATCH('דיווח פרטני'!G3171,גיליון3!$T$14:$T$28,0),MATCH('דיווח פרטני'!C3171,גיליון3!$U$13:$X$13,0)))," ",INDEX(גיליון3!$U$14:$X$28,MATCH('דיווח פרטני'!G3171,גיליון3!$T$14:$T$28,0),MATCH('דיווח פרטני'!C3171,גיליון3!$U$13:$X$13,0)))</f>
        <v xml:space="preserve"> </v>
      </c>
      <c r="I3171" s="15"/>
      <c r="J3171" s="15"/>
    </row>
    <row r="3172" spans="1:10" ht="18" customHeight="1" thickBot="1" x14ac:dyDescent="0.35">
      <c r="A3172" s="15"/>
      <c r="B3172" s="15"/>
      <c r="C3172" s="15"/>
      <c r="D3172" s="15"/>
      <c r="E3172" s="727"/>
      <c r="F3172" s="15"/>
      <c r="G3172" s="15"/>
      <c r="H3172" s="59" t="str">
        <f t="array" ref="H3172">IF(ISERROR(INDEX(גיליון3!$U$14:$X$28,MATCH('דיווח פרטני'!G3172,גיליון3!$T$14:$T$28,0),MATCH('דיווח פרטני'!C3172,גיליון3!$U$13:$X$13,0)))," ",INDEX(גיליון3!$U$14:$X$28,MATCH('דיווח פרטני'!G3172,גיליון3!$T$14:$T$28,0),MATCH('דיווח פרטני'!C3172,גיליון3!$U$13:$X$13,0)))</f>
        <v xml:space="preserve"> </v>
      </c>
      <c r="I3172" s="15"/>
      <c r="J3172" s="15"/>
    </row>
    <row r="3173" spans="1:10" ht="18" customHeight="1" thickBot="1" x14ac:dyDescent="0.35">
      <c r="A3173" s="15"/>
      <c r="B3173" s="15"/>
      <c r="C3173" s="15"/>
      <c r="D3173" s="15"/>
      <c r="E3173" s="727"/>
      <c r="F3173" s="15"/>
      <c r="G3173" s="15"/>
      <c r="H3173" s="59" t="str">
        <f t="array" ref="H3173">IF(ISERROR(INDEX(גיליון3!$U$14:$X$28,MATCH('דיווח פרטני'!G3173,גיליון3!$T$14:$T$28,0),MATCH('דיווח פרטני'!C3173,גיליון3!$U$13:$X$13,0)))," ",INDEX(גיליון3!$U$14:$X$28,MATCH('דיווח פרטני'!G3173,גיליון3!$T$14:$T$28,0),MATCH('דיווח פרטני'!C3173,גיליון3!$U$13:$X$13,0)))</f>
        <v xml:space="preserve"> </v>
      </c>
      <c r="I3173" s="15"/>
      <c r="J3173" s="15"/>
    </row>
    <row r="3174" spans="1:10" ht="18" customHeight="1" thickBot="1" x14ac:dyDescent="0.35">
      <c r="A3174" s="15"/>
      <c r="B3174" s="15"/>
      <c r="C3174" s="15"/>
      <c r="D3174" s="15"/>
      <c r="E3174" s="727"/>
      <c r="F3174" s="15"/>
      <c r="G3174" s="15"/>
      <c r="H3174" s="59" t="str">
        <f t="array" ref="H3174">IF(ISERROR(INDEX(גיליון3!$U$14:$X$28,MATCH('דיווח פרטני'!G3174,גיליון3!$T$14:$T$28,0),MATCH('דיווח פרטני'!C3174,גיליון3!$U$13:$X$13,0)))," ",INDEX(גיליון3!$U$14:$X$28,MATCH('דיווח פרטני'!G3174,גיליון3!$T$14:$T$28,0),MATCH('דיווח פרטני'!C3174,גיליון3!$U$13:$X$13,0)))</f>
        <v xml:space="preserve"> </v>
      </c>
      <c r="I3174" s="15"/>
      <c r="J3174" s="15"/>
    </row>
    <row r="3175" spans="1:10" ht="18" customHeight="1" thickBot="1" x14ac:dyDescent="0.35">
      <c r="A3175" s="15"/>
      <c r="B3175" s="15"/>
      <c r="C3175" s="15"/>
      <c r="D3175" s="15"/>
      <c r="E3175" s="727"/>
      <c r="F3175" s="15"/>
      <c r="G3175" s="15"/>
      <c r="H3175" s="59" t="str">
        <f t="array" ref="H3175">IF(ISERROR(INDEX(גיליון3!$U$14:$X$28,MATCH('דיווח פרטני'!G3175,גיליון3!$T$14:$T$28,0),MATCH('דיווח פרטני'!C3175,גיליון3!$U$13:$X$13,0)))," ",INDEX(גיליון3!$U$14:$X$28,MATCH('דיווח פרטני'!G3175,גיליון3!$T$14:$T$28,0),MATCH('דיווח פרטני'!C3175,גיליון3!$U$13:$X$13,0)))</f>
        <v xml:space="preserve"> </v>
      </c>
      <c r="I3175" s="15"/>
      <c r="J3175" s="15"/>
    </row>
    <row r="3176" spans="1:10" ht="18" customHeight="1" thickBot="1" x14ac:dyDescent="0.35">
      <c r="A3176" s="15"/>
      <c r="B3176" s="15"/>
      <c r="C3176" s="15"/>
      <c r="D3176" s="15"/>
      <c r="E3176" s="727"/>
      <c r="F3176" s="15"/>
      <c r="G3176" s="15"/>
      <c r="H3176" s="59" t="str">
        <f t="array" ref="H3176">IF(ISERROR(INDEX(גיליון3!$U$14:$X$28,MATCH('דיווח פרטני'!G3176,גיליון3!$T$14:$T$28,0),MATCH('דיווח פרטני'!C3176,גיליון3!$U$13:$X$13,0)))," ",INDEX(גיליון3!$U$14:$X$28,MATCH('דיווח פרטני'!G3176,גיליון3!$T$14:$T$28,0),MATCH('דיווח פרטני'!C3176,גיליון3!$U$13:$X$13,0)))</f>
        <v xml:space="preserve"> </v>
      </c>
      <c r="I3176" s="15"/>
      <c r="J3176" s="15"/>
    </row>
    <row r="3177" spans="1:10" ht="18" customHeight="1" thickBot="1" x14ac:dyDescent="0.35">
      <c r="A3177" s="15"/>
      <c r="B3177" s="15"/>
      <c r="C3177" s="15"/>
      <c r="D3177" s="15"/>
      <c r="E3177" s="727"/>
      <c r="F3177" s="15"/>
      <c r="G3177" s="15"/>
      <c r="H3177" s="59" t="str">
        <f t="array" ref="H3177">IF(ISERROR(INDEX(גיליון3!$U$14:$X$28,MATCH('דיווח פרטני'!G3177,גיליון3!$T$14:$T$28,0),MATCH('דיווח פרטני'!C3177,גיליון3!$U$13:$X$13,0)))," ",INDEX(גיליון3!$U$14:$X$28,MATCH('דיווח פרטני'!G3177,גיליון3!$T$14:$T$28,0),MATCH('דיווח פרטני'!C3177,גיליון3!$U$13:$X$13,0)))</f>
        <v xml:space="preserve"> </v>
      </c>
      <c r="I3177" s="15"/>
      <c r="J3177" s="15"/>
    </row>
    <row r="3178" spans="1:10" ht="18" customHeight="1" thickBot="1" x14ac:dyDescent="0.35">
      <c r="A3178" s="15"/>
      <c r="B3178" s="15"/>
      <c r="C3178" s="15"/>
      <c r="D3178" s="15"/>
      <c r="E3178" s="727"/>
      <c r="F3178" s="15"/>
      <c r="G3178" s="15"/>
      <c r="H3178" s="59" t="str">
        <f t="array" ref="H3178">IF(ISERROR(INDEX(גיליון3!$U$14:$X$28,MATCH('דיווח פרטני'!G3178,גיליון3!$T$14:$T$28,0),MATCH('דיווח פרטני'!C3178,גיליון3!$U$13:$X$13,0)))," ",INDEX(גיליון3!$U$14:$X$28,MATCH('דיווח פרטני'!G3178,גיליון3!$T$14:$T$28,0),MATCH('דיווח פרטני'!C3178,גיליון3!$U$13:$X$13,0)))</f>
        <v xml:space="preserve"> </v>
      </c>
      <c r="I3178" s="15"/>
      <c r="J3178" s="15"/>
    </row>
    <row r="3179" spans="1:10" ht="18" customHeight="1" thickBot="1" x14ac:dyDescent="0.35">
      <c r="A3179" s="15"/>
      <c r="B3179" s="15"/>
      <c r="C3179" s="15"/>
      <c r="D3179" s="15"/>
      <c r="E3179" s="727"/>
      <c r="F3179" s="15"/>
      <c r="G3179" s="15"/>
      <c r="H3179" s="59" t="str">
        <f t="array" ref="H3179">IF(ISERROR(INDEX(גיליון3!$U$14:$X$28,MATCH('דיווח פרטני'!G3179,גיליון3!$T$14:$T$28,0),MATCH('דיווח פרטני'!C3179,גיליון3!$U$13:$X$13,0)))," ",INDEX(גיליון3!$U$14:$X$28,MATCH('דיווח פרטני'!G3179,גיליון3!$T$14:$T$28,0),MATCH('דיווח פרטני'!C3179,גיליון3!$U$13:$X$13,0)))</f>
        <v xml:space="preserve"> </v>
      </c>
      <c r="I3179" s="15"/>
      <c r="J3179" s="15"/>
    </row>
    <row r="3180" spans="1:10" ht="18" customHeight="1" thickBot="1" x14ac:dyDescent="0.35">
      <c r="A3180" s="15"/>
      <c r="B3180" s="15"/>
      <c r="C3180" s="15"/>
      <c r="D3180" s="15"/>
      <c r="E3180" s="727"/>
      <c r="F3180" s="15"/>
      <c r="G3180" s="15"/>
      <c r="H3180" s="59" t="str">
        <f t="array" ref="H3180">IF(ISERROR(INDEX(גיליון3!$U$14:$X$28,MATCH('דיווח פרטני'!G3180,גיליון3!$T$14:$T$28,0),MATCH('דיווח פרטני'!C3180,גיליון3!$U$13:$X$13,0)))," ",INDEX(גיליון3!$U$14:$X$28,MATCH('דיווח פרטני'!G3180,גיליון3!$T$14:$T$28,0),MATCH('דיווח פרטני'!C3180,גיליון3!$U$13:$X$13,0)))</f>
        <v xml:space="preserve"> </v>
      </c>
      <c r="I3180" s="15"/>
      <c r="J3180" s="15"/>
    </row>
    <row r="3181" spans="1:10" ht="18" customHeight="1" thickBot="1" x14ac:dyDescent="0.35">
      <c r="A3181" s="15"/>
      <c r="B3181" s="15"/>
      <c r="C3181" s="15"/>
      <c r="D3181" s="15"/>
      <c r="E3181" s="727"/>
      <c r="F3181" s="15"/>
      <c r="G3181" s="15"/>
      <c r="H3181" s="59" t="str">
        <f t="array" ref="H3181">IF(ISERROR(INDEX(גיליון3!$U$14:$X$28,MATCH('דיווח פרטני'!G3181,גיליון3!$T$14:$T$28,0),MATCH('דיווח פרטני'!C3181,גיליון3!$U$13:$X$13,0)))," ",INDEX(גיליון3!$U$14:$X$28,MATCH('דיווח פרטני'!G3181,גיליון3!$T$14:$T$28,0),MATCH('דיווח פרטני'!C3181,גיליון3!$U$13:$X$13,0)))</f>
        <v xml:space="preserve"> </v>
      </c>
      <c r="I3181" s="15"/>
      <c r="J3181" s="15"/>
    </row>
    <row r="3182" spans="1:10" ht="18" customHeight="1" thickBot="1" x14ac:dyDescent="0.35">
      <c r="A3182" s="15"/>
      <c r="B3182" s="15"/>
      <c r="C3182" s="15"/>
      <c r="D3182" s="15"/>
      <c r="E3182" s="727"/>
      <c r="F3182" s="15"/>
      <c r="G3182" s="15"/>
      <c r="H3182" s="59" t="str">
        <f t="array" ref="H3182">IF(ISERROR(INDEX(גיליון3!$U$14:$X$28,MATCH('דיווח פרטני'!G3182,גיליון3!$T$14:$T$28,0),MATCH('דיווח פרטני'!C3182,גיליון3!$U$13:$X$13,0)))," ",INDEX(גיליון3!$U$14:$X$28,MATCH('דיווח פרטני'!G3182,גיליון3!$T$14:$T$28,0),MATCH('דיווח פרטני'!C3182,גיליון3!$U$13:$X$13,0)))</f>
        <v xml:space="preserve"> </v>
      </c>
      <c r="I3182" s="15"/>
      <c r="J3182" s="15"/>
    </row>
    <row r="3183" spans="1:10" ht="18" customHeight="1" thickBot="1" x14ac:dyDescent="0.35">
      <c r="A3183" s="15"/>
      <c r="B3183" s="15"/>
      <c r="C3183" s="15"/>
      <c r="D3183" s="15"/>
      <c r="E3183" s="727"/>
      <c r="F3183" s="15"/>
      <c r="G3183" s="15"/>
      <c r="H3183" s="59" t="str">
        <f t="array" ref="H3183">IF(ISERROR(INDEX(גיליון3!$U$14:$X$28,MATCH('דיווח פרטני'!G3183,גיליון3!$T$14:$T$28,0),MATCH('דיווח פרטני'!C3183,גיליון3!$U$13:$X$13,0)))," ",INDEX(גיליון3!$U$14:$X$28,MATCH('דיווח פרטני'!G3183,גיליון3!$T$14:$T$28,0),MATCH('דיווח פרטני'!C3183,גיליון3!$U$13:$X$13,0)))</f>
        <v xml:space="preserve"> </v>
      </c>
      <c r="I3183" s="15"/>
      <c r="J3183" s="15"/>
    </row>
    <row r="3184" spans="1:10" ht="18" customHeight="1" thickBot="1" x14ac:dyDescent="0.35">
      <c r="A3184" s="15"/>
      <c r="B3184" s="15"/>
      <c r="C3184" s="15"/>
      <c r="D3184" s="15"/>
      <c r="E3184" s="727"/>
      <c r="F3184" s="15"/>
      <c r="G3184" s="15"/>
      <c r="H3184" s="59" t="str">
        <f t="array" ref="H3184">IF(ISERROR(INDEX(גיליון3!$U$14:$X$28,MATCH('דיווח פרטני'!G3184,גיליון3!$T$14:$T$28,0),MATCH('דיווח פרטני'!C3184,גיליון3!$U$13:$X$13,0)))," ",INDEX(גיליון3!$U$14:$X$28,MATCH('דיווח פרטני'!G3184,גיליון3!$T$14:$T$28,0),MATCH('דיווח פרטני'!C3184,גיליון3!$U$13:$X$13,0)))</f>
        <v xml:space="preserve"> </v>
      </c>
      <c r="I3184" s="15"/>
      <c r="J3184" s="15"/>
    </row>
    <row r="3185" spans="1:10" ht="18" customHeight="1" thickBot="1" x14ac:dyDescent="0.35">
      <c r="A3185" s="15"/>
      <c r="B3185" s="15"/>
      <c r="C3185" s="15"/>
      <c r="D3185" s="15"/>
      <c r="E3185" s="727"/>
      <c r="F3185" s="15"/>
      <c r="G3185" s="15"/>
      <c r="H3185" s="59" t="str">
        <f t="array" ref="H3185">IF(ISERROR(INDEX(גיליון3!$U$14:$X$28,MATCH('דיווח פרטני'!G3185,גיליון3!$T$14:$T$28,0),MATCH('דיווח פרטני'!C3185,גיליון3!$U$13:$X$13,0)))," ",INDEX(גיליון3!$U$14:$X$28,MATCH('דיווח פרטני'!G3185,גיליון3!$T$14:$T$28,0),MATCH('דיווח פרטני'!C3185,גיליון3!$U$13:$X$13,0)))</f>
        <v xml:space="preserve"> </v>
      </c>
      <c r="I3185" s="15"/>
      <c r="J3185" s="15"/>
    </row>
    <row r="3186" spans="1:10" ht="18" customHeight="1" thickBot="1" x14ac:dyDescent="0.35">
      <c r="A3186" s="15"/>
      <c r="B3186" s="15"/>
      <c r="C3186" s="15"/>
      <c r="D3186" s="15"/>
      <c r="E3186" s="727"/>
      <c r="F3186" s="15"/>
      <c r="G3186" s="15"/>
      <c r="H3186" s="59" t="str">
        <f t="array" ref="H3186">IF(ISERROR(INDEX(גיליון3!$U$14:$X$28,MATCH('דיווח פרטני'!G3186,גיליון3!$T$14:$T$28,0),MATCH('דיווח פרטני'!C3186,גיליון3!$U$13:$X$13,0)))," ",INDEX(גיליון3!$U$14:$X$28,MATCH('דיווח פרטני'!G3186,גיליון3!$T$14:$T$28,0),MATCH('דיווח פרטני'!C3186,גיליון3!$U$13:$X$13,0)))</f>
        <v xml:space="preserve"> </v>
      </c>
      <c r="I3186" s="15"/>
      <c r="J3186" s="15"/>
    </row>
    <row r="3187" spans="1:10" ht="18" customHeight="1" thickBot="1" x14ac:dyDescent="0.35">
      <c r="A3187" s="15"/>
      <c r="B3187" s="15"/>
      <c r="C3187" s="15"/>
      <c r="D3187" s="15"/>
      <c r="E3187" s="727"/>
      <c r="F3187" s="15"/>
      <c r="G3187" s="15"/>
      <c r="H3187" s="59" t="str">
        <f t="array" ref="H3187">IF(ISERROR(INDEX(גיליון3!$U$14:$X$28,MATCH('דיווח פרטני'!G3187,גיליון3!$T$14:$T$28,0),MATCH('דיווח פרטני'!C3187,גיליון3!$U$13:$X$13,0)))," ",INDEX(גיליון3!$U$14:$X$28,MATCH('דיווח פרטני'!G3187,גיליון3!$T$14:$T$28,0),MATCH('דיווח פרטני'!C3187,גיליון3!$U$13:$X$13,0)))</f>
        <v xml:space="preserve"> </v>
      </c>
      <c r="I3187" s="15"/>
      <c r="J3187" s="15"/>
    </row>
    <row r="3188" spans="1:10" ht="18" customHeight="1" thickBot="1" x14ac:dyDescent="0.35">
      <c r="A3188" s="15"/>
      <c r="B3188" s="15"/>
      <c r="C3188" s="15"/>
      <c r="D3188" s="15"/>
      <c r="E3188" s="727"/>
      <c r="F3188" s="15"/>
      <c r="G3188" s="15"/>
      <c r="H3188" s="59" t="str">
        <f t="array" ref="H3188">IF(ISERROR(INDEX(גיליון3!$U$14:$X$28,MATCH('דיווח פרטני'!G3188,גיליון3!$T$14:$T$28,0),MATCH('דיווח פרטני'!C3188,גיליון3!$U$13:$X$13,0)))," ",INDEX(גיליון3!$U$14:$X$28,MATCH('דיווח פרטני'!G3188,גיליון3!$T$14:$T$28,0),MATCH('דיווח פרטני'!C3188,גיליון3!$U$13:$X$13,0)))</f>
        <v xml:space="preserve"> </v>
      </c>
      <c r="I3188" s="15"/>
      <c r="J3188" s="15"/>
    </row>
    <row r="3189" spans="1:10" ht="18" customHeight="1" thickBot="1" x14ac:dyDescent="0.35">
      <c r="A3189" s="15"/>
      <c r="B3189" s="15"/>
      <c r="C3189" s="15"/>
      <c r="D3189" s="15"/>
      <c r="E3189" s="727"/>
      <c r="F3189" s="15"/>
      <c r="G3189" s="15"/>
      <c r="H3189" s="59" t="str">
        <f t="array" ref="H3189">IF(ISERROR(INDEX(גיליון3!$U$14:$X$28,MATCH('דיווח פרטני'!G3189,גיליון3!$T$14:$T$28,0),MATCH('דיווח פרטני'!C3189,גיליון3!$U$13:$X$13,0)))," ",INDEX(גיליון3!$U$14:$X$28,MATCH('דיווח פרטני'!G3189,גיליון3!$T$14:$T$28,0),MATCH('דיווח פרטני'!C3189,גיליון3!$U$13:$X$13,0)))</f>
        <v xml:space="preserve"> </v>
      </c>
      <c r="I3189" s="15"/>
      <c r="J3189" s="15"/>
    </row>
    <row r="3190" spans="1:10" ht="18" customHeight="1" thickBot="1" x14ac:dyDescent="0.35">
      <c r="A3190" s="15"/>
      <c r="B3190" s="15"/>
      <c r="C3190" s="15"/>
      <c r="D3190" s="15"/>
      <c r="E3190" s="727"/>
      <c r="F3190" s="15"/>
      <c r="G3190" s="15"/>
      <c r="H3190" s="59" t="str">
        <f t="array" ref="H3190">IF(ISERROR(INDEX(גיליון3!$U$14:$X$28,MATCH('דיווח פרטני'!G3190,גיליון3!$T$14:$T$28,0),MATCH('דיווח פרטני'!C3190,גיליון3!$U$13:$X$13,0)))," ",INDEX(גיליון3!$U$14:$X$28,MATCH('דיווח פרטני'!G3190,גיליון3!$T$14:$T$28,0),MATCH('דיווח פרטני'!C3190,גיליון3!$U$13:$X$13,0)))</f>
        <v xml:space="preserve"> </v>
      </c>
      <c r="I3190" s="15"/>
      <c r="J3190" s="15"/>
    </row>
    <row r="3191" spans="1:10" ht="18" customHeight="1" thickBot="1" x14ac:dyDescent="0.35">
      <c r="A3191" s="15"/>
      <c r="B3191" s="15"/>
      <c r="C3191" s="15"/>
      <c r="D3191" s="15"/>
      <c r="E3191" s="727"/>
      <c r="F3191" s="15"/>
      <c r="G3191" s="15"/>
      <c r="H3191" s="59" t="str">
        <f t="array" ref="H3191">IF(ISERROR(INDEX(גיליון3!$U$14:$X$28,MATCH('דיווח פרטני'!G3191,גיליון3!$T$14:$T$28,0),MATCH('דיווח פרטני'!C3191,גיליון3!$U$13:$X$13,0)))," ",INDEX(גיליון3!$U$14:$X$28,MATCH('דיווח פרטני'!G3191,גיליון3!$T$14:$T$28,0),MATCH('דיווח פרטני'!C3191,גיליון3!$U$13:$X$13,0)))</f>
        <v xml:space="preserve"> </v>
      </c>
      <c r="I3191" s="15"/>
      <c r="J3191" s="15"/>
    </row>
    <row r="3192" spans="1:10" ht="18" customHeight="1" thickBot="1" x14ac:dyDescent="0.35">
      <c r="A3192" s="15"/>
      <c r="B3192" s="15"/>
      <c r="C3192" s="15"/>
      <c r="D3192" s="15"/>
      <c r="E3192" s="727"/>
      <c r="F3192" s="15"/>
      <c r="G3192" s="15"/>
      <c r="H3192" s="59" t="str">
        <f t="array" ref="H3192">IF(ISERROR(INDEX(גיליון3!$U$14:$X$28,MATCH('דיווח פרטני'!G3192,גיליון3!$T$14:$T$28,0),MATCH('דיווח פרטני'!C3192,גיליון3!$U$13:$X$13,0)))," ",INDEX(גיליון3!$U$14:$X$28,MATCH('דיווח פרטני'!G3192,גיליון3!$T$14:$T$28,0),MATCH('דיווח פרטני'!C3192,גיליון3!$U$13:$X$13,0)))</f>
        <v xml:space="preserve"> </v>
      </c>
      <c r="I3192" s="15"/>
      <c r="J3192" s="15"/>
    </row>
    <row r="3193" spans="1:10" ht="18" customHeight="1" thickBot="1" x14ac:dyDescent="0.35">
      <c r="A3193" s="15"/>
      <c r="B3193" s="15"/>
      <c r="C3193" s="15"/>
      <c r="D3193" s="15"/>
      <c r="E3193" s="727"/>
      <c r="F3193" s="15"/>
      <c r="G3193" s="15"/>
      <c r="H3193" s="59" t="str">
        <f t="array" ref="H3193">IF(ISERROR(INDEX(גיליון3!$U$14:$X$28,MATCH('דיווח פרטני'!G3193,גיליון3!$T$14:$T$28,0),MATCH('דיווח פרטני'!C3193,גיליון3!$U$13:$X$13,0)))," ",INDEX(גיליון3!$U$14:$X$28,MATCH('דיווח פרטני'!G3193,גיליון3!$T$14:$T$28,0),MATCH('דיווח פרטני'!C3193,גיליון3!$U$13:$X$13,0)))</f>
        <v xml:space="preserve"> </v>
      </c>
      <c r="I3193" s="15"/>
      <c r="J3193" s="15"/>
    </row>
    <row r="3194" spans="1:10" ht="18" customHeight="1" thickBot="1" x14ac:dyDescent="0.35">
      <c r="A3194" s="15"/>
      <c r="B3194" s="15"/>
      <c r="C3194" s="15"/>
      <c r="D3194" s="15"/>
      <c r="E3194" s="727"/>
      <c r="F3194" s="15"/>
      <c r="G3194" s="15"/>
      <c r="H3194" s="59" t="str">
        <f t="array" ref="H3194">IF(ISERROR(INDEX(גיליון3!$U$14:$X$28,MATCH('דיווח פרטני'!G3194,גיליון3!$T$14:$T$28,0),MATCH('דיווח פרטני'!C3194,גיליון3!$U$13:$X$13,0)))," ",INDEX(גיליון3!$U$14:$X$28,MATCH('דיווח פרטני'!G3194,גיליון3!$T$14:$T$28,0),MATCH('דיווח פרטני'!C3194,גיליון3!$U$13:$X$13,0)))</f>
        <v xml:space="preserve"> </v>
      </c>
      <c r="I3194" s="15"/>
      <c r="J3194" s="15"/>
    </row>
    <row r="3195" spans="1:10" ht="18" customHeight="1" thickBot="1" x14ac:dyDescent="0.35">
      <c r="A3195" s="15"/>
      <c r="B3195" s="15"/>
      <c r="C3195" s="15"/>
      <c r="D3195" s="15"/>
      <c r="E3195" s="727"/>
      <c r="F3195" s="15"/>
      <c r="G3195" s="15"/>
      <c r="H3195" s="59" t="str">
        <f t="array" ref="H3195">IF(ISERROR(INDEX(גיליון3!$U$14:$X$28,MATCH('דיווח פרטני'!G3195,גיליון3!$T$14:$T$28,0),MATCH('דיווח פרטני'!C3195,גיליון3!$U$13:$X$13,0)))," ",INDEX(גיליון3!$U$14:$X$28,MATCH('דיווח פרטני'!G3195,גיליון3!$T$14:$T$28,0),MATCH('דיווח פרטני'!C3195,גיליון3!$U$13:$X$13,0)))</f>
        <v xml:space="preserve"> </v>
      </c>
      <c r="I3195" s="15"/>
      <c r="J3195" s="15"/>
    </row>
    <row r="3196" spans="1:10" ht="18" customHeight="1" thickBot="1" x14ac:dyDescent="0.35">
      <c r="A3196" s="15"/>
      <c r="B3196" s="15"/>
      <c r="C3196" s="15"/>
      <c r="D3196" s="15"/>
      <c r="E3196" s="727"/>
      <c r="F3196" s="15"/>
      <c r="G3196" s="15"/>
      <c r="H3196" s="59" t="str">
        <f t="array" ref="H3196">IF(ISERROR(INDEX(גיליון3!$U$14:$X$28,MATCH('דיווח פרטני'!G3196,גיליון3!$T$14:$T$28,0),MATCH('דיווח פרטני'!C3196,גיליון3!$U$13:$X$13,0)))," ",INDEX(גיליון3!$U$14:$X$28,MATCH('דיווח פרטני'!G3196,גיליון3!$T$14:$T$28,0),MATCH('דיווח פרטני'!C3196,גיליון3!$U$13:$X$13,0)))</f>
        <v xml:space="preserve"> </v>
      </c>
      <c r="I3196" s="15"/>
      <c r="J3196" s="15"/>
    </row>
    <row r="3197" spans="1:10" ht="18" customHeight="1" thickBot="1" x14ac:dyDescent="0.35">
      <c r="A3197" s="15"/>
      <c r="B3197" s="15"/>
      <c r="C3197" s="15"/>
      <c r="D3197" s="15"/>
      <c r="E3197" s="727"/>
      <c r="F3197" s="15"/>
      <c r="G3197" s="15"/>
      <c r="H3197" s="59" t="str">
        <f t="array" ref="H3197">IF(ISERROR(INDEX(גיליון3!$U$14:$X$28,MATCH('דיווח פרטני'!G3197,גיליון3!$T$14:$T$28,0),MATCH('דיווח פרטני'!C3197,גיליון3!$U$13:$X$13,0)))," ",INDEX(גיליון3!$U$14:$X$28,MATCH('דיווח פרטני'!G3197,גיליון3!$T$14:$T$28,0),MATCH('דיווח פרטני'!C3197,גיליון3!$U$13:$X$13,0)))</f>
        <v xml:space="preserve"> </v>
      </c>
      <c r="I3197" s="15"/>
      <c r="J3197" s="15"/>
    </row>
    <row r="3198" spans="1:10" ht="18" customHeight="1" thickBot="1" x14ac:dyDescent="0.35">
      <c r="A3198" s="15"/>
      <c r="B3198" s="15"/>
      <c r="C3198" s="15"/>
      <c r="D3198" s="15"/>
      <c r="E3198" s="727"/>
      <c r="F3198" s="15"/>
      <c r="G3198" s="15"/>
      <c r="H3198" s="59" t="str">
        <f t="array" ref="H3198">IF(ISERROR(INDEX(גיליון3!$U$14:$X$28,MATCH('דיווח פרטני'!G3198,גיליון3!$T$14:$T$28,0),MATCH('דיווח פרטני'!C3198,גיליון3!$U$13:$X$13,0)))," ",INDEX(גיליון3!$U$14:$X$28,MATCH('דיווח פרטני'!G3198,גיליון3!$T$14:$T$28,0),MATCH('דיווח פרטני'!C3198,גיליון3!$U$13:$X$13,0)))</f>
        <v xml:space="preserve"> </v>
      </c>
      <c r="I3198" s="15"/>
      <c r="J3198" s="15"/>
    </row>
    <row r="3199" spans="1:10" ht="18" customHeight="1" thickBot="1" x14ac:dyDescent="0.35">
      <c r="A3199" s="15"/>
      <c r="B3199" s="15"/>
      <c r="C3199" s="15"/>
      <c r="D3199" s="15"/>
      <c r="E3199" s="727"/>
      <c r="F3199" s="15"/>
      <c r="G3199" s="15"/>
      <c r="H3199" s="59" t="str">
        <f t="array" ref="H3199">IF(ISERROR(INDEX(גיליון3!$U$14:$X$28,MATCH('דיווח פרטני'!G3199,גיליון3!$T$14:$T$28,0),MATCH('דיווח פרטני'!C3199,גיליון3!$U$13:$X$13,0)))," ",INDEX(גיליון3!$U$14:$X$28,MATCH('דיווח פרטני'!G3199,גיליון3!$T$14:$T$28,0),MATCH('דיווח פרטני'!C3199,גיליון3!$U$13:$X$13,0)))</f>
        <v xml:space="preserve"> </v>
      </c>
      <c r="I3199" s="15"/>
      <c r="J3199" s="15"/>
    </row>
    <row r="3200" spans="1:10" ht="18" customHeight="1" thickBot="1" x14ac:dyDescent="0.35">
      <c r="A3200" s="15"/>
      <c r="B3200" s="15"/>
      <c r="C3200" s="15"/>
      <c r="D3200" s="15"/>
      <c r="E3200" s="727"/>
      <c r="F3200" s="15"/>
      <c r="G3200" s="15"/>
      <c r="H3200" s="59" t="str">
        <f t="array" ref="H3200">IF(ISERROR(INDEX(גיליון3!$U$14:$X$28,MATCH('דיווח פרטני'!G3200,גיליון3!$T$14:$T$28,0),MATCH('דיווח פרטני'!C3200,גיליון3!$U$13:$X$13,0)))," ",INDEX(גיליון3!$U$14:$X$28,MATCH('דיווח פרטני'!G3200,גיליון3!$T$14:$T$28,0),MATCH('דיווח פרטני'!C3200,גיליון3!$U$13:$X$13,0)))</f>
        <v xml:space="preserve"> </v>
      </c>
      <c r="I3200" s="15"/>
      <c r="J3200" s="15"/>
    </row>
    <row r="3201" spans="1:10" ht="18" customHeight="1" thickBot="1" x14ac:dyDescent="0.35">
      <c r="A3201" s="15"/>
      <c r="B3201" s="15"/>
      <c r="C3201" s="15"/>
      <c r="D3201" s="15"/>
      <c r="E3201" s="727"/>
      <c r="F3201" s="15"/>
      <c r="G3201" s="15"/>
      <c r="H3201" s="59" t="str">
        <f t="array" ref="H3201">IF(ISERROR(INDEX(גיליון3!$U$14:$X$28,MATCH('דיווח פרטני'!G3201,גיליון3!$T$14:$T$28,0),MATCH('דיווח פרטני'!C3201,גיליון3!$U$13:$X$13,0)))," ",INDEX(גיליון3!$U$14:$X$28,MATCH('דיווח פרטני'!G3201,גיליון3!$T$14:$T$28,0),MATCH('דיווח פרטני'!C3201,גיליון3!$U$13:$X$13,0)))</f>
        <v xml:space="preserve"> </v>
      </c>
      <c r="I3201" s="15"/>
      <c r="J3201" s="15"/>
    </row>
    <row r="3202" spans="1:10" ht="18" customHeight="1" thickBot="1" x14ac:dyDescent="0.35">
      <c r="A3202" s="15"/>
      <c r="B3202" s="15"/>
      <c r="C3202" s="15"/>
      <c r="D3202" s="15"/>
      <c r="E3202" s="727"/>
      <c r="F3202" s="15"/>
      <c r="G3202" s="15"/>
      <c r="H3202" s="59" t="str">
        <f t="array" ref="H3202">IF(ISERROR(INDEX(גיליון3!$U$14:$X$28,MATCH('דיווח פרטני'!G3202,גיליון3!$T$14:$T$28,0),MATCH('דיווח פרטני'!C3202,גיליון3!$U$13:$X$13,0)))," ",INDEX(גיליון3!$U$14:$X$28,MATCH('דיווח פרטני'!G3202,גיליון3!$T$14:$T$28,0),MATCH('דיווח פרטני'!C3202,גיליון3!$U$13:$X$13,0)))</f>
        <v xml:space="preserve"> </v>
      </c>
      <c r="I3202" s="15"/>
      <c r="J3202" s="15"/>
    </row>
    <row r="3203" spans="1:10" ht="18" customHeight="1" thickBot="1" x14ac:dyDescent="0.35">
      <c r="A3203" s="15"/>
      <c r="B3203" s="15"/>
      <c r="C3203" s="15"/>
      <c r="D3203" s="15"/>
      <c r="E3203" s="727"/>
      <c r="F3203" s="15"/>
      <c r="G3203" s="15"/>
      <c r="H3203" s="59" t="str">
        <f t="array" ref="H3203">IF(ISERROR(INDEX(גיליון3!$U$14:$X$28,MATCH('דיווח פרטני'!G3203,גיליון3!$T$14:$T$28,0),MATCH('דיווח פרטני'!C3203,גיליון3!$U$13:$X$13,0)))," ",INDEX(גיליון3!$U$14:$X$28,MATCH('דיווח פרטני'!G3203,גיליון3!$T$14:$T$28,0),MATCH('דיווח פרטני'!C3203,גיליון3!$U$13:$X$13,0)))</f>
        <v xml:space="preserve"> </v>
      </c>
      <c r="I3203" s="15"/>
      <c r="J3203" s="15"/>
    </row>
    <row r="3204" spans="1:10" ht="18" customHeight="1" thickBot="1" x14ac:dyDescent="0.35">
      <c r="A3204" s="15"/>
      <c r="B3204" s="15"/>
      <c r="C3204" s="15"/>
      <c r="D3204" s="15"/>
      <c r="E3204" s="727"/>
      <c r="F3204" s="15"/>
      <c r="G3204" s="15"/>
      <c r="H3204" s="59" t="str">
        <f t="array" ref="H3204">IF(ISERROR(INDEX(גיליון3!$U$14:$X$28,MATCH('דיווח פרטני'!G3204,גיליון3!$T$14:$T$28,0),MATCH('דיווח פרטני'!C3204,גיליון3!$U$13:$X$13,0)))," ",INDEX(גיליון3!$U$14:$X$28,MATCH('דיווח פרטני'!G3204,גיליון3!$T$14:$T$28,0),MATCH('דיווח פרטני'!C3204,גיליון3!$U$13:$X$13,0)))</f>
        <v xml:space="preserve"> </v>
      </c>
      <c r="I3204" s="15"/>
      <c r="J3204" s="15"/>
    </row>
    <row r="3205" spans="1:10" ht="18" customHeight="1" thickBot="1" x14ac:dyDescent="0.35">
      <c r="A3205" s="15"/>
      <c r="B3205" s="15"/>
      <c r="C3205" s="15"/>
      <c r="D3205" s="15"/>
      <c r="E3205" s="727"/>
      <c r="F3205" s="15"/>
      <c r="G3205" s="15"/>
      <c r="H3205" s="59" t="str">
        <f t="array" ref="H3205">IF(ISERROR(INDEX(גיליון3!$U$14:$X$28,MATCH('דיווח פרטני'!G3205,גיליון3!$T$14:$T$28,0),MATCH('דיווח פרטני'!C3205,גיליון3!$U$13:$X$13,0)))," ",INDEX(גיליון3!$U$14:$X$28,MATCH('דיווח פרטני'!G3205,גיליון3!$T$14:$T$28,0),MATCH('דיווח פרטני'!C3205,גיליון3!$U$13:$X$13,0)))</f>
        <v xml:space="preserve"> </v>
      </c>
      <c r="I3205" s="15"/>
      <c r="J3205" s="15"/>
    </row>
    <row r="3206" spans="1:10" ht="18" customHeight="1" thickBot="1" x14ac:dyDescent="0.35">
      <c r="A3206" s="15"/>
      <c r="B3206" s="15"/>
      <c r="C3206" s="15"/>
      <c r="D3206" s="15"/>
      <c r="E3206" s="727"/>
      <c r="F3206" s="15"/>
      <c r="G3206" s="15"/>
      <c r="H3206" s="59" t="str">
        <f t="array" ref="H3206">IF(ISERROR(INDEX(גיליון3!$U$14:$X$28,MATCH('דיווח פרטני'!G3206,גיליון3!$T$14:$T$28,0),MATCH('דיווח פרטני'!C3206,גיליון3!$U$13:$X$13,0)))," ",INDEX(גיליון3!$U$14:$X$28,MATCH('דיווח פרטני'!G3206,גיליון3!$T$14:$T$28,0),MATCH('דיווח פרטני'!C3206,גיליון3!$U$13:$X$13,0)))</f>
        <v xml:space="preserve"> </v>
      </c>
      <c r="I3206" s="15"/>
      <c r="J3206" s="15"/>
    </row>
    <row r="3207" spans="1:10" ht="18" customHeight="1" thickBot="1" x14ac:dyDescent="0.35">
      <c r="A3207" s="15"/>
      <c r="B3207" s="15"/>
      <c r="C3207" s="15"/>
      <c r="D3207" s="15"/>
      <c r="E3207" s="727"/>
      <c r="F3207" s="15"/>
      <c r="G3207" s="15"/>
      <c r="H3207" s="59" t="str">
        <f t="array" ref="H3207">IF(ISERROR(INDEX(גיליון3!$U$14:$X$28,MATCH('דיווח פרטני'!G3207,גיליון3!$T$14:$T$28,0),MATCH('דיווח פרטני'!C3207,גיליון3!$U$13:$X$13,0)))," ",INDEX(גיליון3!$U$14:$X$28,MATCH('דיווח פרטני'!G3207,גיליון3!$T$14:$T$28,0),MATCH('דיווח פרטני'!C3207,גיליון3!$U$13:$X$13,0)))</f>
        <v xml:space="preserve"> </v>
      </c>
      <c r="I3207" s="15"/>
      <c r="J3207" s="15"/>
    </row>
    <row r="3208" spans="1:10" ht="18" customHeight="1" thickBot="1" x14ac:dyDescent="0.35">
      <c r="A3208" s="15"/>
      <c r="B3208" s="15"/>
      <c r="C3208" s="15"/>
      <c r="D3208" s="15"/>
      <c r="E3208" s="727"/>
      <c r="F3208" s="15"/>
      <c r="G3208" s="15"/>
      <c r="H3208" s="59" t="str">
        <f t="array" ref="H3208">IF(ISERROR(INDEX(גיליון3!$U$14:$X$28,MATCH('דיווח פרטני'!G3208,גיליון3!$T$14:$T$28,0),MATCH('דיווח פרטני'!C3208,גיליון3!$U$13:$X$13,0)))," ",INDEX(גיליון3!$U$14:$X$28,MATCH('דיווח פרטני'!G3208,גיליון3!$T$14:$T$28,0),MATCH('דיווח פרטני'!C3208,גיליון3!$U$13:$X$13,0)))</f>
        <v xml:space="preserve"> </v>
      </c>
      <c r="I3208" s="15"/>
      <c r="J3208" s="15"/>
    </row>
    <row r="3209" spans="1:10" ht="18" customHeight="1" thickBot="1" x14ac:dyDescent="0.35">
      <c r="A3209" s="15"/>
      <c r="B3209" s="15"/>
      <c r="C3209" s="15"/>
      <c r="D3209" s="15"/>
      <c r="E3209" s="727"/>
      <c r="F3209" s="15"/>
      <c r="G3209" s="15"/>
      <c r="H3209" s="59" t="str">
        <f t="array" ref="H3209">IF(ISERROR(INDEX(גיליון3!$U$14:$X$28,MATCH('דיווח פרטני'!G3209,גיליון3!$T$14:$T$28,0),MATCH('דיווח פרטני'!C3209,גיליון3!$U$13:$X$13,0)))," ",INDEX(גיליון3!$U$14:$X$28,MATCH('דיווח פרטני'!G3209,גיליון3!$T$14:$T$28,0),MATCH('דיווח פרטני'!C3209,גיליון3!$U$13:$X$13,0)))</f>
        <v xml:space="preserve"> </v>
      </c>
      <c r="I3209" s="15"/>
      <c r="J3209" s="15"/>
    </row>
    <row r="3210" spans="1:10" ht="18" customHeight="1" thickBot="1" x14ac:dyDescent="0.35">
      <c r="A3210" s="15"/>
      <c r="B3210" s="15"/>
      <c r="C3210" s="15"/>
      <c r="D3210" s="15"/>
      <c r="E3210" s="727"/>
      <c r="F3210" s="15"/>
      <c r="G3210" s="15"/>
      <c r="H3210" s="59" t="str">
        <f t="array" ref="H3210">IF(ISERROR(INDEX(גיליון3!$U$14:$X$28,MATCH('דיווח פרטני'!G3210,גיליון3!$T$14:$T$28,0),MATCH('דיווח פרטני'!C3210,גיליון3!$U$13:$X$13,0)))," ",INDEX(גיליון3!$U$14:$X$28,MATCH('דיווח פרטני'!G3210,גיליון3!$T$14:$T$28,0),MATCH('דיווח פרטני'!C3210,גיליון3!$U$13:$X$13,0)))</f>
        <v xml:space="preserve"> </v>
      </c>
      <c r="I3210" s="15"/>
      <c r="J3210" s="15"/>
    </row>
    <row r="3211" spans="1:10" ht="18" customHeight="1" thickBot="1" x14ac:dyDescent="0.35">
      <c r="A3211" s="15"/>
      <c r="B3211" s="15"/>
      <c r="C3211" s="15"/>
      <c r="D3211" s="15"/>
      <c r="E3211" s="727"/>
      <c r="F3211" s="15"/>
      <c r="G3211" s="15"/>
      <c r="H3211" s="59" t="str">
        <f t="array" ref="H3211">IF(ISERROR(INDEX(גיליון3!$U$14:$X$28,MATCH('דיווח פרטני'!G3211,גיליון3!$T$14:$T$28,0),MATCH('דיווח פרטני'!C3211,גיליון3!$U$13:$X$13,0)))," ",INDEX(גיליון3!$U$14:$X$28,MATCH('דיווח פרטני'!G3211,גיליון3!$T$14:$T$28,0),MATCH('דיווח פרטני'!C3211,גיליון3!$U$13:$X$13,0)))</f>
        <v xml:space="preserve"> </v>
      </c>
      <c r="I3211" s="15"/>
      <c r="J3211" s="15"/>
    </row>
    <row r="3212" spans="1:10" ht="18" customHeight="1" thickBot="1" x14ac:dyDescent="0.35">
      <c r="A3212" s="15"/>
      <c r="B3212" s="15"/>
      <c r="C3212" s="15"/>
      <c r="D3212" s="15"/>
      <c r="E3212" s="727"/>
      <c r="F3212" s="15"/>
      <c r="G3212" s="15"/>
      <c r="H3212" s="59" t="str">
        <f t="array" ref="H3212">IF(ISERROR(INDEX(גיליון3!$U$14:$X$28,MATCH('דיווח פרטני'!G3212,גיליון3!$T$14:$T$28,0),MATCH('דיווח פרטני'!C3212,גיליון3!$U$13:$X$13,0)))," ",INDEX(גיליון3!$U$14:$X$28,MATCH('דיווח פרטני'!G3212,גיליון3!$T$14:$T$28,0),MATCH('דיווח פרטני'!C3212,גיליון3!$U$13:$X$13,0)))</f>
        <v xml:space="preserve"> </v>
      </c>
      <c r="I3212" s="15"/>
      <c r="J3212" s="15"/>
    </row>
    <row r="3213" spans="1:10" ht="18" customHeight="1" thickBot="1" x14ac:dyDescent="0.35">
      <c r="A3213" s="15"/>
      <c r="B3213" s="15"/>
      <c r="C3213" s="15"/>
      <c r="D3213" s="15"/>
      <c r="E3213" s="727"/>
      <c r="F3213" s="15"/>
      <c r="G3213" s="15"/>
      <c r="H3213" s="59" t="str">
        <f t="array" ref="H3213">IF(ISERROR(INDEX(גיליון3!$U$14:$X$28,MATCH('דיווח פרטני'!G3213,גיליון3!$T$14:$T$28,0),MATCH('דיווח פרטני'!C3213,גיליון3!$U$13:$X$13,0)))," ",INDEX(גיליון3!$U$14:$X$28,MATCH('דיווח פרטני'!G3213,גיליון3!$T$14:$T$28,0),MATCH('דיווח פרטני'!C3213,גיליון3!$U$13:$X$13,0)))</f>
        <v xml:space="preserve"> </v>
      </c>
      <c r="I3213" s="15"/>
      <c r="J3213" s="15"/>
    </row>
    <row r="3214" spans="1:10" ht="18" customHeight="1" thickBot="1" x14ac:dyDescent="0.35">
      <c r="A3214" s="15"/>
      <c r="B3214" s="15"/>
      <c r="C3214" s="15"/>
      <c r="D3214" s="15"/>
      <c r="E3214" s="727"/>
      <c r="F3214" s="15"/>
      <c r="G3214" s="15"/>
      <c r="H3214" s="59" t="str">
        <f t="array" ref="H3214">IF(ISERROR(INDEX(גיליון3!$U$14:$X$28,MATCH('דיווח פרטני'!G3214,גיליון3!$T$14:$T$28,0),MATCH('דיווח פרטני'!C3214,גיליון3!$U$13:$X$13,0)))," ",INDEX(גיליון3!$U$14:$X$28,MATCH('דיווח פרטני'!G3214,גיליון3!$T$14:$T$28,0),MATCH('דיווח פרטני'!C3214,גיליון3!$U$13:$X$13,0)))</f>
        <v xml:space="preserve"> </v>
      </c>
      <c r="I3214" s="15"/>
      <c r="J3214" s="15"/>
    </row>
    <row r="3215" spans="1:10" ht="18" customHeight="1" thickBot="1" x14ac:dyDescent="0.35">
      <c r="A3215" s="15"/>
      <c r="B3215" s="15"/>
      <c r="C3215" s="15"/>
      <c r="D3215" s="15"/>
      <c r="E3215" s="727"/>
      <c r="F3215" s="15"/>
      <c r="G3215" s="15"/>
      <c r="H3215" s="59" t="str">
        <f t="array" ref="H3215">IF(ISERROR(INDEX(גיליון3!$U$14:$X$28,MATCH('דיווח פרטני'!G3215,גיליון3!$T$14:$T$28,0),MATCH('דיווח פרטני'!C3215,גיליון3!$U$13:$X$13,0)))," ",INDEX(גיליון3!$U$14:$X$28,MATCH('דיווח פרטני'!G3215,גיליון3!$T$14:$T$28,0),MATCH('דיווח פרטני'!C3215,גיליון3!$U$13:$X$13,0)))</f>
        <v xml:space="preserve"> </v>
      </c>
      <c r="I3215" s="15"/>
      <c r="J3215" s="15"/>
    </row>
    <row r="3216" spans="1:10" ht="18" customHeight="1" thickBot="1" x14ac:dyDescent="0.35">
      <c r="A3216" s="15"/>
      <c r="B3216" s="15"/>
      <c r="C3216" s="15"/>
      <c r="D3216" s="15"/>
      <c r="E3216" s="727"/>
      <c r="F3216" s="15"/>
      <c r="G3216" s="15"/>
      <c r="H3216" s="59" t="str">
        <f t="array" ref="H3216">IF(ISERROR(INDEX(גיליון3!$U$14:$X$28,MATCH('דיווח פרטני'!G3216,גיליון3!$T$14:$T$28,0),MATCH('דיווח פרטני'!C3216,גיליון3!$U$13:$X$13,0)))," ",INDEX(גיליון3!$U$14:$X$28,MATCH('דיווח פרטני'!G3216,גיליון3!$T$14:$T$28,0),MATCH('דיווח פרטני'!C3216,גיליון3!$U$13:$X$13,0)))</f>
        <v xml:space="preserve"> </v>
      </c>
      <c r="I3216" s="15"/>
      <c r="J3216" s="15"/>
    </row>
    <row r="3217" spans="1:10" ht="18" customHeight="1" thickBot="1" x14ac:dyDescent="0.35">
      <c r="A3217" s="15"/>
      <c r="B3217" s="15"/>
      <c r="C3217" s="15"/>
      <c r="D3217" s="15"/>
      <c r="E3217" s="727"/>
      <c r="F3217" s="15"/>
      <c r="G3217" s="15"/>
      <c r="H3217" s="59" t="str">
        <f t="array" ref="H3217">IF(ISERROR(INDEX(גיליון3!$U$14:$X$28,MATCH('דיווח פרטני'!G3217,גיליון3!$T$14:$T$28,0),MATCH('דיווח פרטני'!C3217,גיליון3!$U$13:$X$13,0)))," ",INDEX(גיליון3!$U$14:$X$28,MATCH('דיווח פרטני'!G3217,גיליון3!$T$14:$T$28,0),MATCH('דיווח פרטני'!C3217,גיליון3!$U$13:$X$13,0)))</f>
        <v xml:space="preserve"> </v>
      </c>
      <c r="I3217" s="15"/>
      <c r="J3217" s="15"/>
    </row>
    <row r="3218" spans="1:10" ht="18" customHeight="1" thickBot="1" x14ac:dyDescent="0.35">
      <c r="A3218" s="15"/>
      <c r="B3218" s="15"/>
      <c r="C3218" s="15"/>
      <c r="D3218" s="15"/>
      <c r="E3218" s="727"/>
      <c r="F3218" s="15"/>
      <c r="G3218" s="15"/>
      <c r="H3218" s="59" t="str">
        <f t="array" ref="H3218">IF(ISERROR(INDEX(גיליון3!$U$14:$X$28,MATCH('דיווח פרטני'!G3218,גיליון3!$T$14:$T$28,0),MATCH('דיווח פרטני'!C3218,גיליון3!$U$13:$X$13,0)))," ",INDEX(גיליון3!$U$14:$X$28,MATCH('דיווח פרטני'!G3218,גיליון3!$T$14:$T$28,0),MATCH('דיווח פרטני'!C3218,גיליון3!$U$13:$X$13,0)))</f>
        <v xml:space="preserve"> </v>
      </c>
      <c r="I3218" s="15"/>
      <c r="J3218" s="15"/>
    </row>
    <row r="3219" spans="1:10" ht="18" customHeight="1" thickBot="1" x14ac:dyDescent="0.35">
      <c r="A3219" s="15"/>
      <c r="B3219" s="15"/>
      <c r="C3219" s="15"/>
      <c r="D3219" s="15"/>
      <c r="E3219" s="727"/>
      <c r="F3219" s="15"/>
      <c r="G3219" s="15"/>
      <c r="H3219" s="59" t="str">
        <f t="array" ref="H3219">IF(ISERROR(INDEX(גיליון3!$U$14:$X$28,MATCH('דיווח פרטני'!G3219,גיליון3!$T$14:$T$28,0),MATCH('דיווח פרטני'!C3219,גיליון3!$U$13:$X$13,0)))," ",INDEX(גיליון3!$U$14:$X$28,MATCH('דיווח פרטני'!G3219,גיליון3!$T$14:$T$28,0),MATCH('דיווח פרטני'!C3219,גיליון3!$U$13:$X$13,0)))</f>
        <v xml:space="preserve"> </v>
      </c>
      <c r="I3219" s="15"/>
      <c r="J3219" s="15"/>
    </row>
    <row r="3220" spans="1:10" ht="18" customHeight="1" thickBot="1" x14ac:dyDescent="0.35">
      <c r="A3220" s="15"/>
      <c r="B3220" s="15"/>
      <c r="C3220" s="15"/>
      <c r="D3220" s="15"/>
      <c r="E3220" s="727"/>
      <c r="F3220" s="15"/>
      <c r="G3220" s="15"/>
      <c r="H3220" s="59" t="str">
        <f t="array" ref="H3220">IF(ISERROR(INDEX(גיליון3!$U$14:$X$28,MATCH('דיווח פרטני'!G3220,גיליון3!$T$14:$T$28,0),MATCH('דיווח פרטני'!C3220,גיליון3!$U$13:$X$13,0)))," ",INDEX(גיליון3!$U$14:$X$28,MATCH('דיווח פרטני'!G3220,גיליון3!$T$14:$T$28,0),MATCH('דיווח פרטני'!C3220,גיליון3!$U$13:$X$13,0)))</f>
        <v xml:space="preserve"> </v>
      </c>
      <c r="I3220" s="15"/>
      <c r="J3220" s="15"/>
    </row>
    <row r="3221" spans="1:10" ht="18" customHeight="1" thickBot="1" x14ac:dyDescent="0.35">
      <c r="A3221" s="15"/>
      <c r="B3221" s="15"/>
      <c r="C3221" s="15"/>
      <c r="D3221" s="15"/>
      <c r="E3221" s="727"/>
      <c r="F3221" s="15"/>
      <c r="G3221" s="15"/>
      <c r="H3221" s="59" t="str">
        <f t="array" ref="H3221">IF(ISERROR(INDEX(גיליון3!$U$14:$X$28,MATCH('דיווח פרטני'!G3221,גיליון3!$T$14:$T$28,0),MATCH('דיווח פרטני'!C3221,גיליון3!$U$13:$X$13,0)))," ",INDEX(גיליון3!$U$14:$X$28,MATCH('דיווח פרטני'!G3221,גיליון3!$T$14:$T$28,0),MATCH('דיווח פרטני'!C3221,גיליון3!$U$13:$X$13,0)))</f>
        <v xml:space="preserve"> </v>
      </c>
      <c r="I3221" s="15"/>
      <c r="J3221" s="15"/>
    </row>
    <row r="3222" spans="1:10" ht="18" customHeight="1" thickBot="1" x14ac:dyDescent="0.35">
      <c r="A3222" s="15"/>
      <c r="B3222" s="15"/>
      <c r="C3222" s="15"/>
      <c r="D3222" s="15"/>
      <c r="E3222" s="727"/>
      <c r="F3222" s="15"/>
      <c r="G3222" s="15"/>
      <c r="H3222" s="59" t="str">
        <f t="array" ref="H3222">IF(ISERROR(INDEX(גיליון3!$U$14:$X$28,MATCH('דיווח פרטני'!G3222,גיליון3!$T$14:$T$28,0),MATCH('דיווח פרטני'!C3222,גיליון3!$U$13:$X$13,0)))," ",INDEX(גיליון3!$U$14:$X$28,MATCH('דיווח פרטני'!G3222,גיליון3!$T$14:$T$28,0),MATCH('דיווח פרטני'!C3222,גיליון3!$U$13:$X$13,0)))</f>
        <v xml:space="preserve"> </v>
      </c>
      <c r="I3222" s="15"/>
      <c r="J3222" s="15"/>
    </row>
    <row r="3223" spans="1:10" ht="18" customHeight="1" thickBot="1" x14ac:dyDescent="0.35">
      <c r="A3223" s="15"/>
      <c r="B3223" s="15"/>
      <c r="C3223" s="15"/>
      <c r="D3223" s="15"/>
      <c r="E3223" s="727"/>
      <c r="F3223" s="15"/>
      <c r="G3223" s="15"/>
      <c r="H3223" s="59" t="str">
        <f t="array" ref="H3223">IF(ISERROR(INDEX(גיליון3!$U$14:$X$28,MATCH('דיווח פרטני'!G3223,גיליון3!$T$14:$T$28,0),MATCH('דיווח פרטני'!C3223,גיליון3!$U$13:$X$13,0)))," ",INDEX(גיליון3!$U$14:$X$28,MATCH('דיווח פרטני'!G3223,גיליון3!$T$14:$T$28,0),MATCH('דיווח פרטני'!C3223,גיליון3!$U$13:$X$13,0)))</f>
        <v xml:space="preserve"> </v>
      </c>
      <c r="I3223" s="15"/>
      <c r="J3223" s="15"/>
    </row>
    <row r="3224" spans="1:10" ht="18" customHeight="1" thickBot="1" x14ac:dyDescent="0.35">
      <c r="A3224" s="15"/>
      <c r="B3224" s="15"/>
      <c r="C3224" s="15"/>
      <c r="D3224" s="15"/>
      <c r="E3224" s="727"/>
      <c r="F3224" s="15"/>
      <c r="G3224" s="15"/>
      <c r="H3224" s="59" t="str">
        <f t="array" ref="H3224">IF(ISERROR(INDEX(גיליון3!$U$14:$X$28,MATCH('דיווח פרטני'!G3224,גיליון3!$T$14:$T$28,0),MATCH('דיווח פרטני'!C3224,גיליון3!$U$13:$X$13,0)))," ",INDEX(גיליון3!$U$14:$X$28,MATCH('דיווח פרטני'!G3224,גיליון3!$T$14:$T$28,0),MATCH('דיווח פרטני'!C3224,גיליון3!$U$13:$X$13,0)))</f>
        <v xml:space="preserve"> </v>
      </c>
      <c r="I3224" s="15"/>
      <c r="J3224" s="15"/>
    </row>
    <row r="3225" spans="1:10" ht="18" customHeight="1" thickBot="1" x14ac:dyDescent="0.35">
      <c r="A3225" s="15"/>
      <c r="B3225" s="15"/>
      <c r="C3225" s="15"/>
      <c r="D3225" s="15"/>
      <c r="E3225" s="727"/>
      <c r="F3225" s="15"/>
      <c r="G3225" s="15"/>
      <c r="H3225" s="59" t="str">
        <f t="array" ref="H3225">IF(ISERROR(INDEX(גיליון3!$U$14:$X$28,MATCH('דיווח פרטני'!G3225,גיליון3!$T$14:$T$28,0),MATCH('דיווח פרטני'!C3225,גיליון3!$U$13:$X$13,0)))," ",INDEX(גיליון3!$U$14:$X$28,MATCH('דיווח פרטני'!G3225,גיליון3!$T$14:$T$28,0),MATCH('דיווח פרטני'!C3225,גיליון3!$U$13:$X$13,0)))</f>
        <v xml:space="preserve"> </v>
      </c>
      <c r="I3225" s="15"/>
      <c r="J3225" s="15"/>
    </row>
    <row r="3226" spans="1:10" ht="18" customHeight="1" thickBot="1" x14ac:dyDescent="0.35">
      <c r="A3226" s="15"/>
      <c r="B3226" s="15"/>
      <c r="C3226" s="15"/>
      <c r="D3226" s="15"/>
      <c r="E3226" s="727"/>
      <c r="F3226" s="15"/>
      <c r="G3226" s="15"/>
      <c r="H3226" s="59" t="str">
        <f t="array" ref="H3226">IF(ISERROR(INDEX(גיליון3!$U$14:$X$28,MATCH('דיווח פרטני'!G3226,גיליון3!$T$14:$T$28,0),MATCH('דיווח פרטני'!C3226,גיליון3!$U$13:$X$13,0)))," ",INDEX(גיליון3!$U$14:$X$28,MATCH('דיווח פרטני'!G3226,גיליון3!$T$14:$T$28,0),MATCH('דיווח פרטני'!C3226,גיליון3!$U$13:$X$13,0)))</f>
        <v xml:space="preserve"> </v>
      </c>
      <c r="I3226" s="15"/>
      <c r="J3226" s="15"/>
    </row>
    <row r="3227" spans="1:10" ht="18" customHeight="1" thickBot="1" x14ac:dyDescent="0.35">
      <c r="A3227" s="15"/>
      <c r="B3227" s="15"/>
      <c r="C3227" s="15"/>
      <c r="D3227" s="15"/>
      <c r="E3227" s="727"/>
      <c r="F3227" s="15"/>
      <c r="G3227" s="15"/>
      <c r="H3227" s="59" t="str">
        <f t="array" ref="H3227">IF(ISERROR(INDEX(גיליון3!$U$14:$X$28,MATCH('דיווח פרטני'!G3227,גיליון3!$T$14:$T$28,0),MATCH('דיווח פרטני'!C3227,גיליון3!$U$13:$X$13,0)))," ",INDEX(גיליון3!$U$14:$X$28,MATCH('דיווח פרטני'!G3227,גיליון3!$T$14:$T$28,0),MATCH('דיווח פרטני'!C3227,גיליון3!$U$13:$X$13,0)))</f>
        <v xml:space="preserve"> </v>
      </c>
      <c r="I3227" s="15"/>
      <c r="J3227" s="15"/>
    </row>
    <row r="3228" spans="1:10" ht="18" customHeight="1" thickBot="1" x14ac:dyDescent="0.35">
      <c r="A3228" s="15"/>
      <c r="B3228" s="15"/>
      <c r="C3228" s="15"/>
      <c r="D3228" s="15"/>
      <c r="E3228" s="727"/>
      <c r="F3228" s="15"/>
      <c r="G3228" s="15"/>
      <c r="H3228" s="59" t="str">
        <f t="array" ref="H3228">IF(ISERROR(INDEX(גיליון3!$U$14:$X$28,MATCH('דיווח פרטני'!G3228,גיליון3!$T$14:$T$28,0),MATCH('דיווח פרטני'!C3228,גיליון3!$U$13:$X$13,0)))," ",INDEX(גיליון3!$U$14:$X$28,MATCH('דיווח פרטני'!G3228,גיליון3!$T$14:$T$28,0),MATCH('דיווח פרטני'!C3228,גיליון3!$U$13:$X$13,0)))</f>
        <v xml:space="preserve"> </v>
      </c>
      <c r="I3228" s="15"/>
      <c r="J3228" s="15"/>
    </row>
    <row r="3229" spans="1:10" ht="18" customHeight="1" thickBot="1" x14ac:dyDescent="0.35">
      <c r="A3229" s="15"/>
      <c r="B3229" s="15"/>
      <c r="C3229" s="15"/>
      <c r="D3229" s="15"/>
      <c r="E3229" s="727"/>
      <c r="F3229" s="15"/>
      <c r="G3229" s="15"/>
      <c r="H3229" s="59" t="str">
        <f t="array" ref="H3229">IF(ISERROR(INDEX(גיליון3!$U$14:$X$28,MATCH('דיווח פרטני'!G3229,גיליון3!$T$14:$T$28,0),MATCH('דיווח פרטני'!C3229,גיליון3!$U$13:$X$13,0)))," ",INDEX(גיליון3!$U$14:$X$28,MATCH('דיווח פרטני'!G3229,גיליון3!$T$14:$T$28,0),MATCH('דיווח פרטני'!C3229,גיליון3!$U$13:$X$13,0)))</f>
        <v xml:space="preserve"> </v>
      </c>
      <c r="I3229" s="15"/>
      <c r="J3229" s="15"/>
    </row>
    <row r="3230" spans="1:10" ht="18" customHeight="1" thickBot="1" x14ac:dyDescent="0.35">
      <c r="A3230" s="15"/>
      <c r="B3230" s="15"/>
      <c r="C3230" s="15"/>
      <c r="D3230" s="15"/>
      <c r="E3230" s="727"/>
      <c r="F3230" s="15"/>
      <c r="G3230" s="15"/>
      <c r="H3230" s="59" t="str">
        <f t="array" ref="H3230">IF(ISERROR(INDEX(גיליון3!$U$14:$X$28,MATCH('דיווח פרטני'!G3230,גיליון3!$T$14:$T$28,0),MATCH('דיווח פרטני'!C3230,גיליון3!$U$13:$X$13,0)))," ",INDEX(גיליון3!$U$14:$X$28,MATCH('דיווח פרטני'!G3230,גיליון3!$T$14:$T$28,0),MATCH('דיווח פרטני'!C3230,גיליון3!$U$13:$X$13,0)))</f>
        <v xml:space="preserve"> </v>
      </c>
      <c r="I3230" s="15"/>
      <c r="J3230" s="15"/>
    </row>
    <row r="3231" spans="1:10" ht="18" customHeight="1" thickBot="1" x14ac:dyDescent="0.35">
      <c r="A3231" s="15"/>
      <c r="B3231" s="15"/>
      <c r="C3231" s="15"/>
      <c r="D3231" s="15"/>
      <c r="E3231" s="727"/>
      <c r="F3231" s="15"/>
      <c r="G3231" s="15"/>
      <c r="H3231" s="59" t="str">
        <f t="array" ref="H3231">IF(ISERROR(INDEX(גיליון3!$U$14:$X$28,MATCH('דיווח פרטני'!G3231,גיליון3!$T$14:$T$28,0),MATCH('דיווח פרטני'!C3231,גיליון3!$U$13:$X$13,0)))," ",INDEX(גיליון3!$U$14:$X$28,MATCH('דיווח פרטני'!G3231,גיליון3!$T$14:$T$28,0),MATCH('דיווח פרטני'!C3231,גיליון3!$U$13:$X$13,0)))</f>
        <v xml:space="preserve"> </v>
      </c>
      <c r="I3231" s="15"/>
      <c r="J3231" s="15"/>
    </row>
    <row r="3232" spans="1:10" ht="18" customHeight="1" thickBot="1" x14ac:dyDescent="0.35">
      <c r="A3232" s="15"/>
      <c r="B3232" s="15"/>
      <c r="C3232" s="15"/>
      <c r="D3232" s="15"/>
      <c r="E3232" s="727"/>
      <c r="F3232" s="15"/>
      <c r="G3232" s="15"/>
      <c r="H3232" s="59" t="str">
        <f t="array" ref="H3232">IF(ISERROR(INDEX(גיליון3!$U$14:$X$28,MATCH('דיווח פרטני'!G3232,גיליון3!$T$14:$T$28,0),MATCH('דיווח פרטני'!C3232,גיליון3!$U$13:$X$13,0)))," ",INDEX(גיליון3!$U$14:$X$28,MATCH('דיווח פרטני'!G3232,גיליון3!$T$14:$T$28,0),MATCH('דיווח פרטני'!C3232,גיליון3!$U$13:$X$13,0)))</f>
        <v xml:space="preserve"> </v>
      </c>
      <c r="I3232" s="15"/>
      <c r="J3232" s="15"/>
    </row>
    <row r="3233" spans="1:10" ht="18" customHeight="1" thickBot="1" x14ac:dyDescent="0.35">
      <c r="A3233" s="15"/>
      <c r="B3233" s="15"/>
      <c r="C3233" s="15"/>
      <c r="D3233" s="15"/>
      <c r="E3233" s="727"/>
      <c r="F3233" s="15"/>
      <c r="G3233" s="15"/>
      <c r="H3233" s="59" t="str">
        <f t="array" ref="H3233">IF(ISERROR(INDEX(גיליון3!$U$14:$X$28,MATCH('דיווח פרטני'!G3233,גיליון3!$T$14:$T$28,0),MATCH('דיווח פרטני'!C3233,גיליון3!$U$13:$X$13,0)))," ",INDEX(גיליון3!$U$14:$X$28,MATCH('דיווח פרטני'!G3233,גיליון3!$T$14:$T$28,0),MATCH('דיווח פרטני'!C3233,גיליון3!$U$13:$X$13,0)))</f>
        <v xml:space="preserve"> </v>
      </c>
      <c r="I3233" s="15"/>
      <c r="J3233" s="15"/>
    </row>
    <row r="3234" spans="1:10" ht="18" customHeight="1" thickBot="1" x14ac:dyDescent="0.35">
      <c r="A3234" s="15"/>
      <c r="B3234" s="15"/>
      <c r="C3234" s="15"/>
      <c r="D3234" s="15"/>
      <c r="E3234" s="727"/>
      <c r="F3234" s="15"/>
      <c r="G3234" s="15"/>
      <c r="H3234" s="59" t="str">
        <f t="array" ref="H3234">IF(ISERROR(INDEX(גיליון3!$U$14:$X$28,MATCH('דיווח פרטני'!G3234,גיליון3!$T$14:$T$28,0),MATCH('דיווח פרטני'!C3234,גיליון3!$U$13:$X$13,0)))," ",INDEX(גיליון3!$U$14:$X$28,MATCH('דיווח פרטני'!G3234,גיליון3!$T$14:$T$28,0),MATCH('דיווח פרטני'!C3234,גיליון3!$U$13:$X$13,0)))</f>
        <v xml:space="preserve"> </v>
      </c>
      <c r="I3234" s="15"/>
      <c r="J3234" s="15"/>
    </row>
    <row r="3235" spans="1:10" ht="18" customHeight="1" thickBot="1" x14ac:dyDescent="0.35">
      <c r="A3235" s="15"/>
      <c r="B3235" s="15"/>
      <c r="C3235" s="15"/>
      <c r="D3235" s="15"/>
      <c r="E3235" s="727"/>
      <c r="F3235" s="15"/>
      <c r="G3235" s="15"/>
      <c r="H3235" s="59" t="str">
        <f t="array" ref="H3235">IF(ISERROR(INDEX(גיליון3!$U$14:$X$28,MATCH('דיווח פרטני'!G3235,גיליון3!$T$14:$T$28,0),MATCH('דיווח פרטני'!C3235,גיליון3!$U$13:$X$13,0)))," ",INDEX(גיליון3!$U$14:$X$28,MATCH('דיווח פרטני'!G3235,גיליון3!$T$14:$T$28,0),MATCH('דיווח פרטני'!C3235,גיליון3!$U$13:$X$13,0)))</f>
        <v xml:space="preserve"> </v>
      </c>
      <c r="I3235" s="15"/>
      <c r="J3235" s="15"/>
    </row>
    <row r="3236" spans="1:10" ht="18" customHeight="1" thickBot="1" x14ac:dyDescent="0.35">
      <c r="A3236" s="15"/>
      <c r="B3236" s="15"/>
      <c r="C3236" s="15"/>
      <c r="D3236" s="15"/>
      <c r="E3236" s="727"/>
      <c r="F3236" s="15"/>
      <c r="G3236" s="15"/>
      <c r="H3236" s="59" t="str">
        <f t="array" ref="H3236">IF(ISERROR(INDEX(גיליון3!$U$14:$X$28,MATCH('דיווח פרטני'!G3236,גיליון3!$T$14:$T$28,0),MATCH('דיווח פרטני'!C3236,גיליון3!$U$13:$X$13,0)))," ",INDEX(גיליון3!$U$14:$X$28,MATCH('דיווח פרטני'!G3236,גיליון3!$T$14:$T$28,0),MATCH('דיווח פרטני'!C3236,גיליון3!$U$13:$X$13,0)))</f>
        <v xml:space="preserve"> </v>
      </c>
      <c r="I3236" s="15"/>
      <c r="J3236" s="15"/>
    </row>
    <row r="3237" spans="1:10" ht="18" customHeight="1" thickBot="1" x14ac:dyDescent="0.35">
      <c r="A3237" s="15"/>
      <c r="B3237" s="15"/>
      <c r="C3237" s="15"/>
      <c r="D3237" s="15"/>
      <c r="E3237" s="727"/>
      <c r="F3237" s="15"/>
      <c r="G3237" s="15"/>
      <c r="H3237" s="59" t="str">
        <f t="array" ref="H3237">IF(ISERROR(INDEX(גיליון3!$U$14:$X$28,MATCH('דיווח פרטני'!G3237,גיליון3!$T$14:$T$28,0),MATCH('דיווח פרטני'!C3237,גיליון3!$U$13:$X$13,0)))," ",INDEX(גיליון3!$U$14:$X$28,MATCH('דיווח פרטני'!G3237,גיליון3!$T$14:$T$28,0),MATCH('דיווח פרטני'!C3237,גיליון3!$U$13:$X$13,0)))</f>
        <v xml:space="preserve"> </v>
      </c>
      <c r="I3237" s="15"/>
      <c r="J3237" s="15"/>
    </row>
    <row r="3238" spans="1:10" ht="18" customHeight="1" thickBot="1" x14ac:dyDescent="0.35">
      <c r="A3238" s="15"/>
      <c r="B3238" s="15"/>
      <c r="C3238" s="15"/>
      <c r="D3238" s="15"/>
      <c r="E3238" s="727"/>
      <c r="F3238" s="15"/>
      <c r="G3238" s="15"/>
      <c r="H3238" s="59" t="str">
        <f t="array" ref="H3238">IF(ISERROR(INDEX(גיליון3!$U$14:$X$28,MATCH('דיווח פרטני'!G3238,גיליון3!$T$14:$T$28,0),MATCH('דיווח פרטני'!C3238,גיליון3!$U$13:$X$13,0)))," ",INDEX(גיליון3!$U$14:$X$28,MATCH('דיווח פרטני'!G3238,גיליון3!$T$14:$T$28,0),MATCH('דיווח פרטני'!C3238,גיליון3!$U$13:$X$13,0)))</f>
        <v xml:space="preserve"> </v>
      </c>
      <c r="I3238" s="15"/>
      <c r="J3238" s="15"/>
    </row>
    <row r="3239" spans="1:10" ht="18" customHeight="1" thickBot="1" x14ac:dyDescent="0.35">
      <c r="A3239" s="15"/>
      <c r="B3239" s="15"/>
      <c r="C3239" s="15"/>
      <c r="D3239" s="15"/>
      <c r="E3239" s="727"/>
      <c r="F3239" s="15"/>
      <c r="G3239" s="15"/>
      <c r="H3239" s="59" t="str">
        <f t="array" ref="H3239">IF(ISERROR(INDEX(גיליון3!$U$14:$X$28,MATCH('דיווח פרטני'!G3239,גיליון3!$T$14:$T$28,0),MATCH('דיווח פרטני'!C3239,גיליון3!$U$13:$X$13,0)))," ",INDEX(גיליון3!$U$14:$X$28,MATCH('דיווח פרטני'!G3239,גיליון3!$T$14:$T$28,0),MATCH('דיווח פרטני'!C3239,גיליון3!$U$13:$X$13,0)))</f>
        <v xml:space="preserve"> </v>
      </c>
      <c r="I3239" s="15"/>
      <c r="J3239" s="15"/>
    </row>
    <row r="3240" spans="1:10" ht="18" customHeight="1" thickBot="1" x14ac:dyDescent="0.35">
      <c r="A3240" s="15"/>
      <c r="B3240" s="15"/>
      <c r="C3240" s="15"/>
      <c r="D3240" s="15"/>
      <c r="E3240" s="727"/>
      <c r="F3240" s="15"/>
      <c r="G3240" s="15"/>
      <c r="H3240" s="60" t="str">
        <f t="array" ref="H3240">IF(ISERROR(INDEX(גיליון3!$U$14:$X$28,MATCH('דיווח פרטני'!G3240,גיליון3!$T$14:$T$28,0),MATCH('דיווח פרטני'!C3240,גיליון3!$U$13:$X$13,0)))," ",INDEX(גיליון3!$U$14:$X$28,MATCH('דיווח פרטני'!G3240,גיליון3!$T$14:$T$28,0),MATCH('דיווח פרטני'!C3240,גיליון3!$U$13:$X$13,0)))</f>
        <v xml:space="preserve"> </v>
      </c>
      <c r="I3240" s="15"/>
      <c r="J3240" s="15"/>
    </row>
    <row r="3241" spans="1:10" ht="18" customHeight="1" thickBot="1" x14ac:dyDescent="0.35">
      <c r="A3241" s="15"/>
      <c r="B3241" s="15"/>
      <c r="C3241" s="15"/>
      <c r="D3241" s="15"/>
      <c r="E3241" s="727"/>
      <c r="F3241" s="15"/>
      <c r="G3241" s="15"/>
      <c r="H3241" s="60" t="str">
        <f t="array" ref="H3241">IF(ISERROR(INDEX(גיליון3!$U$14:$X$28,MATCH('דיווח פרטני'!G3241,גיליון3!$T$14:$T$28,0),MATCH('דיווח פרטני'!C3241,גיליון3!$U$13:$X$13,0)))," ",INDEX(גיליון3!$U$14:$X$28,MATCH('דיווח פרטני'!G3241,גיליון3!$T$14:$T$28,0),MATCH('דיווח פרטני'!C3241,גיליון3!$U$13:$X$13,0)))</f>
        <v xml:space="preserve"> </v>
      </c>
      <c r="I3241" s="15"/>
      <c r="J3241" s="15"/>
    </row>
    <row r="3242" spans="1:10" ht="18" customHeight="1" thickBot="1" x14ac:dyDescent="0.35">
      <c r="A3242" s="15"/>
      <c r="B3242" s="15"/>
      <c r="C3242" s="15"/>
      <c r="D3242" s="15"/>
      <c r="E3242" s="727"/>
      <c r="F3242" s="15"/>
      <c r="G3242" s="15"/>
      <c r="H3242" s="60" t="str">
        <f t="array" ref="H3242">IF(ISERROR(INDEX(גיליון3!$U$14:$X$28,MATCH('דיווח פרטני'!G3242,גיליון3!$T$14:$T$28,0),MATCH('דיווח פרטני'!C3242,גיליון3!$U$13:$X$13,0)))," ",INDEX(גיליון3!$U$14:$X$28,MATCH('דיווח פרטני'!G3242,גיליון3!$T$14:$T$28,0),MATCH('דיווח פרטני'!C3242,גיליון3!$U$13:$X$13,0)))</f>
        <v xml:space="preserve"> </v>
      </c>
      <c r="I3242" s="15"/>
      <c r="J3242" s="15"/>
    </row>
    <row r="3243" spans="1:10" ht="18" customHeight="1" thickBot="1" x14ac:dyDescent="0.35">
      <c r="A3243" s="15"/>
      <c r="B3243" s="15"/>
      <c r="C3243" s="15"/>
      <c r="D3243" s="15"/>
      <c r="E3243" s="727"/>
      <c r="F3243" s="15"/>
      <c r="G3243" s="15"/>
      <c r="H3243" s="60" t="str">
        <f t="array" ref="H3243">IF(ISERROR(INDEX(גיליון3!$U$14:$X$28,MATCH('דיווח פרטני'!G3243,גיליון3!$T$14:$T$28,0),MATCH('דיווח פרטני'!C3243,גיליון3!$U$13:$X$13,0)))," ",INDEX(גיליון3!$U$14:$X$28,MATCH('דיווח פרטני'!G3243,גיליון3!$T$14:$T$28,0),MATCH('דיווח פרטני'!C3243,גיליון3!$U$13:$X$13,0)))</f>
        <v xml:space="preserve"> </v>
      </c>
      <c r="I3243" s="15"/>
      <c r="J3243" s="15"/>
    </row>
    <row r="3244" spans="1:10" ht="18" customHeight="1" thickBot="1" x14ac:dyDescent="0.35">
      <c r="A3244" s="15"/>
      <c r="B3244" s="15"/>
      <c r="C3244" s="15"/>
      <c r="D3244" s="15"/>
      <c r="E3244" s="727"/>
      <c r="F3244" s="15"/>
      <c r="G3244" s="15"/>
      <c r="H3244" s="60" t="str">
        <f t="array" ref="H3244">IF(ISERROR(INDEX(גיליון3!$U$14:$X$28,MATCH('דיווח פרטני'!G3244,גיליון3!$T$14:$T$28,0),MATCH('דיווח פרטני'!C3244,גיליון3!$U$13:$X$13,0)))," ",INDEX(גיליון3!$U$14:$X$28,MATCH('דיווח פרטני'!G3244,גיליון3!$T$14:$T$28,0),MATCH('דיווח פרטני'!C3244,גיליון3!$U$13:$X$13,0)))</f>
        <v xml:space="preserve"> </v>
      </c>
      <c r="I3244" s="15"/>
      <c r="J3244" s="15"/>
    </row>
    <row r="3245" spans="1:10" ht="18" customHeight="1" thickBot="1" x14ac:dyDescent="0.35">
      <c r="A3245" s="15"/>
      <c r="B3245" s="15"/>
      <c r="C3245" s="15"/>
      <c r="D3245" s="15"/>
      <c r="E3245" s="727"/>
      <c r="F3245" s="15"/>
      <c r="G3245" s="15"/>
      <c r="H3245" s="60" t="str">
        <f t="array" ref="H3245">IF(ISERROR(INDEX(גיליון3!$U$14:$X$28,MATCH('דיווח פרטני'!G3245,גיליון3!$T$14:$T$28,0),MATCH('דיווח פרטני'!C3245,גיליון3!$U$13:$X$13,0)))," ",INDEX(גיליון3!$U$14:$X$28,MATCH('דיווח פרטני'!G3245,גיליון3!$T$14:$T$28,0),MATCH('דיווח פרטני'!C3245,גיליון3!$U$13:$X$13,0)))</f>
        <v xml:space="preserve"> </v>
      </c>
      <c r="I3245" s="15"/>
      <c r="J3245" s="15"/>
    </row>
    <row r="3246" spans="1:10" ht="18" customHeight="1" thickBot="1" x14ac:dyDescent="0.35">
      <c r="A3246" s="15"/>
      <c r="B3246" s="15"/>
      <c r="C3246" s="15"/>
      <c r="D3246" s="15"/>
      <c r="E3246" s="727"/>
      <c r="F3246" s="15"/>
      <c r="G3246" s="15"/>
      <c r="H3246" s="60" t="str">
        <f t="array" ref="H3246">IF(ISERROR(INDEX(גיליון3!$U$14:$X$28,MATCH('דיווח פרטני'!G3246,גיליון3!$T$14:$T$28,0),MATCH('דיווח פרטני'!C3246,גיליון3!$U$13:$X$13,0)))," ",INDEX(גיליון3!$U$14:$X$28,MATCH('דיווח פרטני'!G3246,גיליון3!$T$14:$T$28,0),MATCH('דיווח פרטני'!C3246,גיליון3!$U$13:$X$13,0)))</f>
        <v xml:space="preserve"> </v>
      </c>
      <c r="I3246" s="15"/>
      <c r="J3246" s="15"/>
    </row>
    <row r="3247" spans="1:10" ht="18" customHeight="1" thickBot="1" x14ac:dyDescent="0.35">
      <c r="A3247" s="15"/>
      <c r="B3247" s="15"/>
      <c r="C3247" s="15"/>
      <c r="D3247" s="15"/>
      <c r="E3247" s="727"/>
      <c r="F3247" s="15"/>
      <c r="G3247" s="15"/>
      <c r="H3247" s="60" t="str">
        <f t="array" ref="H3247">IF(ISERROR(INDEX(גיליון3!$U$14:$X$28,MATCH('דיווח פרטני'!G3247,גיליון3!$T$14:$T$28,0),MATCH('דיווח פרטני'!C3247,גיליון3!$U$13:$X$13,0)))," ",INDEX(גיליון3!$U$14:$X$28,MATCH('דיווח פרטני'!G3247,גיליון3!$T$14:$T$28,0),MATCH('דיווח פרטני'!C3247,גיליון3!$U$13:$X$13,0)))</f>
        <v xml:space="preserve"> </v>
      </c>
      <c r="I3247" s="15"/>
      <c r="J3247" s="15"/>
    </row>
    <row r="3248" spans="1:10" ht="18" customHeight="1" thickBot="1" x14ac:dyDescent="0.35">
      <c r="A3248" s="15"/>
      <c r="B3248" s="15"/>
      <c r="C3248" s="15"/>
      <c r="D3248" s="15"/>
      <c r="E3248" s="727"/>
      <c r="F3248" s="15"/>
      <c r="G3248" s="15"/>
      <c r="H3248" s="60" t="str">
        <f t="array" ref="H3248">IF(ISERROR(INDEX(גיליון3!$U$14:$X$28,MATCH('דיווח פרטני'!G3248,גיליון3!$T$14:$T$28,0),MATCH('דיווח פרטני'!C3248,גיליון3!$U$13:$X$13,0)))," ",INDEX(גיליון3!$U$14:$X$28,MATCH('דיווח פרטני'!G3248,גיליון3!$T$14:$T$28,0),MATCH('דיווח פרטני'!C3248,גיליון3!$U$13:$X$13,0)))</f>
        <v xml:space="preserve"> </v>
      </c>
      <c r="I3248" s="15"/>
      <c r="J3248" s="15"/>
    </row>
    <row r="3249" spans="1:10" ht="18" customHeight="1" thickBot="1" x14ac:dyDescent="0.35">
      <c r="A3249" s="15"/>
      <c r="B3249" s="15"/>
      <c r="C3249" s="15"/>
      <c r="D3249" s="15"/>
      <c r="E3249" s="727"/>
      <c r="F3249" s="15"/>
      <c r="G3249" s="15"/>
      <c r="H3249" s="60" t="str">
        <f t="array" ref="H3249">IF(ISERROR(INDEX(גיליון3!$U$14:$X$28,MATCH('דיווח פרטני'!G3249,גיליון3!$T$14:$T$28,0),MATCH('דיווח פרטני'!C3249,גיליון3!$U$13:$X$13,0)))," ",INDEX(גיליון3!$U$14:$X$28,MATCH('דיווח פרטני'!G3249,גיליון3!$T$14:$T$28,0),MATCH('דיווח פרטני'!C3249,גיליון3!$U$13:$X$13,0)))</f>
        <v xml:space="preserve"> </v>
      </c>
      <c r="I3249" s="15"/>
      <c r="J3249" s="15"/>
    </row>
    <row r="3250" spans="1:10" ht="18" customHeight="1" thickBot="1" x14ac:dyDescent="0.35">
      <c r="A3250" s="15"/>
      <c r="B3250" s="15"/>
      <c r="C3250" s="15"/>
      <c r="D3250" s="15"/>
      <c r="E3250" s="727"/>
      <c r="F3250" s="15"/>
      <c r="G3250" s="15"/>
      <c r="H3250" s="60" t="str">
        <f t="array" ref="H3250">IF(ISERROR(INDEX(גיליון3!$U$14:$X$28,MATCH('דיווח פרטני'!G3250,גיליון3!$T$14:$T$28,0),MATCH('דיווח פרטני'!C3250,גיליון3!$U$13:$X$13,0)))," ",INDEX(גיליון3!$U$14:$X$28,MATCH('דיווח פרטני'!G3250,גיליון3!$T$14:$T$28,0),MATCH('דיווח פרטני'!C3250,גיליון3!$U$13:$X$13,0)))</f>
        <v xml:space="preserve"> </v>
      </c>
      <c r="I3250" s="15"/>
      <c r="J3250" s="15"/>
    </row>
    <row r="3251" spans="1:10" ht="18" customHeight="1" thickBot="1" x14ac:dyDescent="0.35">
      <c r="A3251" s="15"/>
      <c r="B3251" s="15"/>
      <c r="C3251" s="15"/>
      <c r="D3251" s="15"/>
      <c r="E3251" s="727"/>
      <c r="F3251" s="15"/>
      <c r="G3251" s="15"/>
      <c r="H3251" s="60" t="str">
        <f t="array" ref="H3251">IF(ISERROR(INDEX(גיליון3!$U$14:$X$28,MATCH('דיווח פרטני'!G3251,גיליון3!$T$14:$T$28,0),MATCH('דיווח פרטני'!C3251,גיליון3!$U$13:$X$13,0)))," ",INDEX(גיליון3!$U$14:$X$28,MATCH('דיווח פרטני'!G3251,גיליון3!$T$14:$T$28,0),MATCH('דיווח פרטני'!C3251,גיליון3!$U$13:$X$13,0)))</f>
        <v xml:space="preserve"> </v>
      </c>
      <c r="I3251" s="15"/>
      <c r="J3251" s="15"/>
    </row>
    <row r="3252" spans="1:10" ht="18" customHeight="1" thickBot="1" x14ac:dyDescent="0.35">
      <c r="A3252" s="15"/>
      <c r="B3252" s="15"/>
      <c r="C3252" s="15"/>
      <c r="D3252" s="15"/>
      <c r="E3252" s="727"/>
      <c r="F3252" s="15"/>
      <c r="G3252" s="15"/>
      <c r="H3252" s="60" t="str">
        <f t="array" ref="H3252">IF(ISERROR(INDEX(גיליון3!$U$14:$X$28,MATCH('דיווח פרטני'!G3252,גיליון3!$T$14:$T$28,0),MATCH('דיווח פרטני'!C3252,גיליון3!$U$13:$X$13,0)))," ",INDEX(גיליון3!$U$14:$X$28,MATCH('דיווח פרטני'!G3252,גיליון3!$T$14:$T$28,0),MATCH('דיווח פרטני'!C3252,גיליון3!$U$13:$X$13,0)))</f>
        <v xml:space="preserve"> </v>
      </c>
      <c r="I3252" s="15"/>
      <c r="J3252" s="15"/>
    </row>
    <row r="3253" spans="1:10" ht="18" customHeight="1" thickBot="1" x14ac:dyDescent="0.35">
      <c r="A3253" s="15"/>
      <c r="B3253" s="15"/>
      <c r="C3253" s="15"/>
      <c r="D3253" s="15"/>
      <c r="E3253" s="727"/>
      <c r="F3253" s="15"/>
      <c r="G3253" s="15"/>
      <c r="H3253" s="60" t="str">
        <f t="array" ref="H3253">IF(ISERROR(INDEX(גיליון3!$U$14:$X$28,MATCH('דיווח פרטני'!G3253,גיליון3!$T$14:$T$28,0),MATCH('דיווח פרטני'!C3253,גיליון3!$U$13:$X$13,0)))," ",INDEX(גיליון3!$U$14:$X$28,MATCH('דיווח פרטני'!G3253,גיליון3!$T$14:$T$28,0),MATCH('דיווח פרטני'!C3253,גיליון3!$U$13:$X$13,0)))</f>
        <v xml:space="preserve"> </v>
      </c>
      <c r="I3253" s="15"/>
      <c r="J3253" s="15"/>
    </row>
    <row r="3254" spans="1:10" ht="18" customHeight="1" thickBot="1" x14ac:dyDescent="0.35">
      <c r="A3254" s="15"/>
      <c r="B3254" s="15"/>
      <c r="C3254" s="15"/>
      <c r="D3254" s="15"/>
      <c r="E3254" s="727"/>
      <c r="F3254" s="15"/>
      <c r="G3254" s="15"/>
      <c r="H3254" s="60" t="str">
        <f t="array" ref="H3254">IF(ISERROR(INDEX(גיליון3!$U$14:$X$28,MATCH('דיווח פרטני'!G3254,גיליון3!$T$14:$T$28,0),MATCH('דיווח פרטני'!C3254,גיליון3!$U$13:$X$13,0)))," ",INDEX(גיליון3!$U$14:$X$28,MATCH('דיווח פרטני'!G3254,גיליון3!$T$14:$T$28,0),MATCH('דיווח פרטני'!C3254,גיליון3!$U$13:$X$13,0)))</f>
        <v xml:space="preserve"> </v>
      </c>
      <c r="I3254" s="15"/>
      <c r="J3254" s="15"/>
    </row>
    <row r="3255" spans="1:10" ht="18" customHeight="1" thickBot="1" x14ac:dyDescent="0.35">
      <c r="A3255" s="15"/>
      <c r="B3255" s="15"/>
      <c r="C3255" s="15"/>
      <c r="D3255" s="15"/>
      <c r="E3255" s="727"/>
      <c r="F3255" s="15"/>
      <c r="G3255" s="15"/>
      <c r="H3255" s="60" t="str">
        <f t="array" ref="H3255">IF(ISERROR(INDEX(גיליון3!$U$14:$X$28,MATCH('דיווח פרטני'!G3255,גיליון3!$T$14:$T$28,0),MATCH('דיווח פרטני'!C3255,גיליון3!$U$13:$X$13,0)))," ",INDEX(גיליון3!$U$14:$X$28,MATCH('דיווח פרטני'!G3255,גיליון3!$T$14:$T$28,0),MATCH('דיווח פרטני'!C3255,גיליון3!$U$13:$X$13,0)))</f>
        <v xml:space="preserve"> </v>
      </c>
      <c r="I3255" s="15"/>
      <c r="J3255" s="15"/>
    </row>
    <row r="3256" spans="1:10" ht="18" customHeight="1" thickBot="1" x14ac:dyDescent="0.35">
      <c r="A3256" s="15"/>
      <c r="B3256" s="15"/>
      <c r="C3256" s="15"/>
      <c r="D3256" s="15"/>
      <c r="E3256" s="727"/>
      <c r="F3256" s="15"/>
      <c r="G3256" s="15"/>
      <c r="H3256" s="60" t="str">
        <f t="array" ref="H3256">IF(ISERROR(INDEX(גיליון3!$U$14:$X$28,MATCH('דיווח פרטני'!G3256,גיליון3!$T$14:$T$28,0),MATCH('דיווח פרטני'!C3256,גיליון3!$U$13:$X$13,0)))," ",INDEX(גיליון3!$U$14:$X$28,MATCH('דיווח פרטני'!G3256,גיליון3!$T$14:$T$28,0),MATCH('דיווח פרטני'!C3256,גיליון3!$U$13:$X$13,0)))</f>
        <v xml:space="preserve"> </v>
      </c>
      <c r="I3256" s="15"/>
      <c r="J3256" s="15"/>
    </row>
    <row r="3257" spans="1:10" ht="18" customHeight="1" thickBot="1" x14ac:dyDescent="0.35">
      <c r="A3257" s="15"/>
      <c r="B3257" s="15"/>
      <c r="C3257" s="15"/>
      <c r="D3257" s="15"/>
      <c r="E3257" s="727"/>
      <c r="F3257" s="15"/>
      <c r="G3257" s="15"/>
      <c r="H3257" s="60" t="str">
        <f t="array" ref="H3257">IF(ISERROR(INDEX(גיליון3!$U$14:$X$28,MATCH('דיווח פרטני'!G3257,גיליון3!$T$14:$T$28,0),MATCH('דיווח פרטני'!C3257,גיליון3!$U$13:$X$13,0)))," ",INDEX(גיליון3!$U$14:$X$28,MATCH('דיווח פרטני'!G3257,גיליון3!$T$14:$T$28,0),MATCH('דיווח פרטני'!C3257,גיליון3!$U$13:$X$13,0)))</f>
        <v xml:space="preserve"> </v>
      </c>
      <c r="I3257" s="15"/>
      <c r="J3257" s="15"/>
    </row>
    <row r="3258" spans="1:10" ht="18" customHeight="1" thickBot="1" x14ac:dyDescent="0.35">
      <c r="A3258" s="15"/>
      <c r="B3258" s="15"/>
      <c r="C3258" s="15"/>
      <c r="D3258" s="15"/>
      <c r="E3258" s="727"/>
      <c r="F3258" s="15"/>
      <c r="G3258" s="15"/>
      <c r="H3258" s="60" t="str">
        <f t="array" ref="H3258">IF(ISERROR(INDEX(גיליון3!$U$14:$X$28,MATCH('דיווח פרטני'!G3258,גיליון3!$T$14:$T$28,0),MATCH('דיווח פרטני'!C3258,גיליון3!$U$13:$X$13,0)))," ",INDEX(גיליון3!$U$14:$X$28,MATCH('דיווח פרטני'!G3258,גיליון3!$T$14:$T$28,0),MATCH('דיווח פרטני'!C3258,גיליון3!$U$13:$X$13,0)))</f>
        <v xml:space="preserve"> </v>
      </c>
      <c r="I3258" s="15"/>
      <c r="J3258" s="15"/>
    </row>
    <row r="3259" spans="1:10" ht="18" customHeight="1" thickBot="1" x14ac:dyDescent="0.35">
      <c r="A3259" s="15"/>
      <c r="B3259" s="15"/>
      <c r="C3259" s="15"/>
      <c r="D3259" s="15"/>
      <c r="E3259" s="727"/>
      <c r="F3259" s="15"/>
      <c r="G3259" s="15"/>
      <c r="H3259" s="60" t="str">
        <f t="array" ref="H3259">IF(ISERROR(INDEX(גיליון3!$U$14:$X$28,MATCH('דיווח פרטני'!G3259,גיליון3!$T$14:$T$28,0),MATCH('דיווח פרטני'!C3259,גיליון3!$U$13:$X$13,0)))," ",INDEX(גיליון3!$U$14:$X$28,MATCH('דיווח פרטני'!G3259,גיליון3!$T$14:$T$28,0),MATCH('דיווח פרטני'!C3259,גיליון3!$U$13:$X$13,0)))</f>
        <v xml:space="preserve"> </v>
      </c>
      <c r="I3259" s="15"/>
      <c r="J3259" s="15"/>
    </row>
    <row r="3260" spans="1:10" ht="18" customHeight="1" thickBot="1" x14ac:dyDescent="0.35">
      <c r="A3260" s="15"/>
      <c r="B3260" s="15"/>
      <c r="C3260" s="15"/>
      <c r="D3260" s="15"/>
      <c r="E3260" s="727"/>
      <c r="F3260" s="15"/>
      <c r="G3260" s="15"/>
      <c r="H3260" s="60" t="str">
        <f t="array" ref="H3260">IF(ISERROR(INDEX(גיליון3!$U$14:$X$28,MATCH('דיווח פרטני'!G3260,גיליון3!$T$14:$T$28,0),MATCH('דיווח פרטני'!C3260,גיליון3!$U$13:$X$13,0)))," ",INDEX(גיליון3!$U$14:$X$28,MATCH('דיווח פרטני'!G3260,גיליון3!$T$14:$T$28,0),MATCH('דיווח פרטני'!C3260,גיליון3!$U$13:$X$13,0)))</f>
        <v xml:space="preserve"> </v>
      </c>
      <c r="I3260" s="15"/>
      <c r="J3260" s="15"/>
    </row>
    <row r="3261" spans="1:10" ht="18" customHeight="1" thickBot="1" x14ac:dyDescent="0.35">
      <c r="A3261" s="15"/>
      <c r="B3261" s="15"/>
      <c r="C3261" s="15"/>
      <c r="D3261" s="15"/>
      <c r="E3261" s="727"/>
      <c r="F3261" s="15"/>
      <c r="G3261" s="15"/>
      <c r="H3261" s="60" t="str">
        <f t="array" ref="H3261">IF(ISERROR(INDEX(גיליון3!$U$14:$X$28,MATCH('דיווח פרטני'!G3261,גיליון3!$T$14:$T$28,0),MATCH('דיווח פרטני'!C3261,גיליון3!$U$13:$X$13,0)))," ",INDEX(גיליון3!$U$14:$X$28,MATCH('דיווח פרטני'!G3261,גיליון3!$T$14:$T$28,0),MATCH('דיווח פרטני'!C3261,גיליון3!$U$13:$X$13,0)))</f>
        <v xml:space="preserve"> </v>
      </c>
      <c r="I3261" s="15"/>
      <c r="J3261" s="15"/>
    </row>
    <row r="3262" spans="1:10" ht="18" customHeight="1" thickBot="1" x14ac:dyDescent="0.35">
      <c r="A3262" s="15"/>
      <c r="B3262" s="15"/>
      <c r="C3262" s="15"/>
      <c r="D3262" s="15"/>
      <c r="E3262" s="727"/>
      <c r="F3262" s="15"/>
      <c r="G3262" s="15"/>
      <c r="H3262" s="60" t="str">
        <f t="array" ref="H3262">IF(ISERROR(INDEX(גיליון3!$U$14:$X$28,MATCH('דיווח פרטני'!G3262,גיליון3!$T$14:$T$28,0),MATCH('דיווח פרטני'!C3262,גיליון3!$U$13:$X$13,0)))," ",INDEX(גיליון3!$U$14:$X$28,MATCH('דיווח פרטני'!G3262,גיליון3!$T$14:$T$28,0),MATCH('דיווח פרטני'!C3262,גיליון3!$U$13:$X$13,0)))</f>
        <v xml:space="preserve"> </v>
      </c>
      <c r="I3262" s="15"/>
      <c r="J3262" s="15"/>
    </row>
    <row r="3263" spans="1:10" ht="18" customHeight="1" thickBot="1" x14ac:dyDescent="0.35">
      <c r="A3263" s="15"/>
      <c r="B3263" s="15"/>
      <c r="C3263" s="15"/>
      <c r="D3263" s="15"/>
      <c r="E3263" s="727"/>
      <c r="F3263" s="15"/>
      <c r="G3263" s="15"/>
      <c r="H3263" s="60" t="str">
        <f t="array" ref="H3263">IF(ISERROR(INDEX(גיליון3!$U$14:$X$28,MATCH('דיווח פרטני'!G3263,גיליון3!$T$14:$T$28,0),MATCH('דיווח פרטני'!C3263,גיליון3!$U$13:$X$13,0)))," ",INDEX(גיליון3!$U$14:$X$28,MATCH('דיווח פרטני'!G3263,גיליון3!$T$14:$T$28,0),MATCH('דיווח פרטני'!C3263,גיליון3!$U$13:$X$13,0)))</f>
        <v xml:space="preserve"> </v>
      </c>
      <c r="I3263" s="15"/>
      <c r="J3263" s="15"/>
    </row>
    <row r="3264" spans="1:10" ht="18" customHeight="1" thickBot="1" x14ac:dyDescent="0.35">
      <c r="A3264" s="15"/>
      <c r="B3264" s="15"/>
      <c r="C3264" s="15"/>
      <c r="D3264" s="15"/>
      <c r="E3264" s="727"/>
      <c r="F3264" s="15"/>
      <c r="G3264" s="15"/>
      <c r="H3264" s="60" t="str">
        <f t="array" ref="H3264">IF(ISERROR(INDEX(גיליון3!$U$14:$X$28,MATCH('דיווח פרטני'!G3264,גיליון3!$T$14:$T$28,0),MATCH('דיווח פרטני'!C3264,גיליון3!$U$13:$X$13,0)))," ",INDEX(גיליון3!$U$14:$X$28,MATCH('דיווח פרטני'!G3264,גיליון3!$T$14:$T$28,0),MATCH('דיווח פרטני'!C3264,גיליון3!$U$13:$X$13,0)))</f>
        <v xml:space="preserve"> </v>
      </c>
      <c r="I3264" s="15"/>
      <c r="J3264" s="15"/>
    </row>
    <row r="3265" spans="1:10" ht="18" customHeight="1" thickBot="1" x14ac:dyDescent="0.35">
      <c r="A3265" s="15"/>
      <c r="B3265" s="15"/>
      <c r="C3265" s="15"/>
      <c r="D3265" s="15"/>
      <c r="E3265" s="727"/>
      <c r="F3265" s="15"/>
      <c r="G3265" s="15"/>
      <c r="H3265" s="60" t="str">
        <f t="array" ref="H3265">IF(ISERROR(INDEX(גיליון3!$U$14:$X$28,MATCH('דיווח פרטני'!G3265,גיליון3!$T$14:$T$28,0),MATCH('דיווח פרטני'!C3265,גיליון3!$U$13:$X$13,0)))," ",INDEX(גיליון3!$U$14:$X$28,MATCH('דיווח פרטני'!G3265,גיליון3!$T$14:$T$28,0),MATCH('דיווח פרטני'!C3265,גיליון3!$U$13:$X$13,0)))</f>
        <v xml:space="preserve"> </v>
      </c>
      <c r="I3265" s="15"/>
      <c r="J3265" s="15"/>
    </row>
    <row r="3266" spans="1:10" ht="18" customHeight="1" thickBot="1" x14ac:dyDescent="0.35">
      <c r="A3266" s="15"/>
      <c r="B3266" s="15"/>
      <c r="C3266" s="15"/>
      <c r="D3266" s="15"/>
      <c r="E3266" s="727"/>
      <c r="F3266" s="15"/>
      <c r="G3266" s="15"/>
      <c r="H3266" s="60" t="str">
        <f t="array" ref="H3266">IF(ISERROR(INDEX(גיליון3!$U$14:$X$28,MATCH('דיווח פרטני'!G3266,גיליון3!$T$14:$T$28,0),MATCH('דיווח פרטני'!C3266,גיליון3!$U$13:$X$13,0)))," ",INDEX(גיליון3!$U$14:$X$28,MATCH('דיווח פרטני'!G3266,גיליון3!$T$14:$T$28,0),MATCH('דיווח פרטני'!C3266,גיליון3!$U$13:$X$13,0)))</f>
        <v xml:space="preserve"> </v>
      </c>
      <c r="I3266" s="15"/>
      <c r="J3266" s="15"/>
    </row>
    <row r="3267" spans="1:10" ht="18" customHeight="1" thickBot="1" x14ac:dyDescent="0.35">
      <c r="A3267" s="15"/>
      <c r="B3267" s="15"/>
      <c r="C3267" s="15"/>
      <c r="D3267" s="15"/>
      <c r="E3267" s="727"/>
      <c r="F3267" s="15"/>
      <c r="G3267" s="15"/>
      <c r="H3267" s="60" t="str">
        <f t="array" ref="H3267">IF(ISERROR(INDEX(גיליון3!$U$14:$X$28,MATCH('דיווח פרטני'!G3267,גיליון3!$T$14:$T$28,0),MATCH('דיווח פרטני'!C3267,גיליון3!$U$13:$X$13,0)))," ",INDEX(גיליון3!$U$14:$X$28,MATCH('דיווח פרטני'!G3267,גיליון3!$T$14:$T$28,0),MATCH('דיווח פרטני'!C3267,גיליון3!$U$13:$X$13,0)))</f>
        <v xml:space="preserve"> </v>
      </c>
      <c r="I3267" s="15"/>
      <c r="J3267" s="15"/>
    </row>
    <row r="3268" spans="1:10" ht="18" customHeight="1" thickBot="1" x14ac:dyDescent="0.35">
      <c r="A3268" s="15"/>
      <c r="B3268" s="15"/>
      <c r="C3268" s="15"/>
      <c r="D3268" s="15"/>
      <c r="E3268" s="727"/>
      <c r="F3268" s="15"/>
      <c r="G3268" s="15"/>
      <c r="H3268" s="60" t="str">
        <f t="array" ref="H3268">IF(ISERROR(INDEX(גיליון3!$U$14:$X$28,MATCH('דיווח פרטני'!G3268,גיליון3!$T$14:$T$28,0),MATCH('דיווח פרטני'!C3268,גיליון3!$U$13:$X$13,0)))," ",INDEX(גיליון3!$U$14:$X$28,MATCH('דיווח פרטני'!G3268,גיליון3!$T$14:$T$28,0),MATCH('דיווח פרטני'!C3268,גיליון3!$U$13:$X$13,0)))</f>
        <v xml:space="preserve"> </v>
      </c>
      <c r="I3268" s="15"/>
      <c r="J3268" s="15"/>
    </row>
    <row r="3269" spans="1:10" ht="18" customHeight="1" thickBot="1" x14ac:dyDescent="0.35">
      <c r="A3269" s="15"/>
      <c r="B3269" s="15"/>
      <c r="C3269" s="15"/>
      <c r="D3269" s="15"/>
      <c r="E3269" s="727"/>
      <c r="F3269" s="15"/>
      <c r="G3269" s="15"/>
      <c r="H3269" s="60" t="str">
        <f t="array" ref="H3269">IF(ISERROR(INDEX(גיליון3!$U$14:$X$28,MATCH('דיווח פרטני'!G3269,גיליון3!$T$14:$T$28,0),MATCH('דיווח פרטני'!C3269,גיליון3!$U$13:$X$13,0)))," ",INDEX(גיליון3!$U$14:$X$28,MATCH('דיווח פרטני'!G3269,גיליון3!$T$14:$T$28,0),MATCH('דיווח פרטני'!C3269,גיליון3!$U$13:$X$13,0)))</f>
        <v xml:space="preserve"> </v>
      </c>
      <c r="I3269" s="15"/>
      <c r="J3269" s="15"/>
    </row>
    <row r="3270" spans="1:10" ht="18" customHeight="1" thickBot="1" x14ac:dyDescent="0.35">
      <c r="A3270" s="15"/>
      <c r="B3270" s="15"/>
      <c r="C3270" s="15"/>
      <c r="D3270" s="15"/>
      <c r="E3270" s="727"/>
      <c r="F3270" s="15"/>
      <c r="G3270" s="15"/>
      <c r="H3270" s="60" t="str">
        <f t="array" ref="H3270">IF(ISERROR(INDEX(גיליון3!$U$14:$X$28,MATCH('דיווח פרטני'!G3270,גיליון3!$T$14:$T$28,0),MATCH('דיווח פרטני'!C3270,גיליון3!$U$13:$X$13,0)))," ",INDEX(גיליון3!$U$14:$X$28,MATCH('דיווח פרטני'!G3270,גיליון3!$T$14:$T$28,0),MATCH('דיווח פרטני'!C3270,גיליון3!$U$13:$X$13,0)))</f>
        <v xml:space="preserve"> </v>
      </c>
      <c r="I3270" s="15"/>
      <c r="J3270" s="15"/>
    </row>
    <row r="3271" spans="1:10" ht="18" customHeight="1" thickBot="1" x14ac:dyDescent="0.35">
      <c r="A3271" s="15"/>
      <c r="B3271" s="15"/>
      <c r="C3271" s="15"/>
      <c r="D3271" s="15"/>
      <c r="E3271" s="727"/>
      <c r="F3271" s="15"/>
      <c r="G3271" s="15"/>
      <c r="H3271" s="60" t="str">
        <f t="array" ref="H3271">IF(ISERROR(INDEX(גיליון3!$U$14:$X$28,MATCH('דיווח פרטני'!G3271,גיליון3!$T$14:$T$28,0),MATCH('דיווח פרטני'!C3271,גיליון3!$U$13:$X$13,0)))," ",INDEX(גיליון3!$U$14:$X$28,MATCH('דיווח פרטני'!G3271,גיליון3!$T$14:$T$28,0),MATCH('דיווח פרטני'!C3271,גיליון3!$U$13:$X$13,0)))</f>
        <v xml:space="preserve"> </v>
      </c>
      <c r="I3271" s="15"/>
      <c r="J3271" s="15"/>
    </row>
    <row r="3272" spans="1:10" ht="18" customHeight="1" thickBot="1" x14ac:dyDescent="0.35">
      <c r="A3272" s="15"/>
      <c r="B3272" s="15"/>
      <c r="C3272" s="15"/>
      <c r="D3272" s="15"/>
      <c r="E3272" s="727"/>
      <c r="F3272" s="15"/>
      <c r="G3272" s="15"/>
      <c r="H3272" s="60" t="str">
        <f t="array" ref="H3272">IF(ISERROR(INDEX(גיליון3!$U$14:$X$28,MATCH('דיווח פרטני'!G3272,גיליון3!$T$14:$T$28,0),MATCH('דיווח פרטני'!C3272,גיליון3!$U$13:$X$13,0)))," ",INDEX(גיליון3!$U$14:$X$28,MATCH('דיווח פרטני'!G3272,גיליון3!$T$14:$T$28,0),MATCH('דיווח פרטני'!C3272,גיליון3!$U$13:$X$13,0)))</f>
        <v xml:space="preserve"> </v>
      </c>
      <c r="I3272" s="15"/>
      <c r="J3272" s="15"/>
    </row>
    <row r="3273" spans="1:10" ht="18" customHeight="1" thickBot="1" x14ac:dyDescent="0.35">
      <c r="A3273" s="15"/>
      <c r="B3273" s="15"/>
      <c r="C3273" s="15"/>
      <c r="D3273" s="15"/>
      <c r="E3273" s="727"/>
      <c r="F3273" s="15"/>
      <c r="G3273" s="15"/>
      <c r="H3273" s="60" t="str">
        <f t="array" ref="H3273">IF(ISERROR(INDEX(גיליון3!$U$14:$X$28,MATCH('דיווח פרטני'!G3273,גיליון3!$T$14:$T$28,0),MATCH('דיווח פרטני'!C3273,גיליון3!$U$13:$X$13,0)))," ",INDEX(גיליון3!$U$14:$X$28,MATCH('דיווח פרטני'!G3273,גיליון3!$T$14:$T$28,0),MATCH('דיווח פרטני'!C3273,גיליון3!$U$13:$X$13,0)))</f>
        <v xml:space="preserve"> </v>
      </c>
      <c r="I3273" s="15"/>
      <c r="J3273" s="15"/>
    </row>
    <row r="3274" spans="1:10" ht="18" customHeight="1" thickBot="1" x14ac:dyDescent="0.35">
      <c r="A3274" s="15"/>
      <c r="B3274" s="15"/>
      <c r="C3274" s="15"/>
      <c r="D3274" s="15"/>
      <c r="E3274" s="727"/>
      <c r="F3274" s="15"/>
      <c r="G3274" s="15"/>
      <c r="H3274" s="60" t="str">
        <f t="array" ref="H3274">IF(ISERROR(INDEX(גיליון3!$U$14:$X$28,MATCH('דיווח פרטני'!G3274,גיליון3!$T$14:$T$28,0),MATCH('דיווח פרטני'!C3274,גיליון3!$U$13:$X$13,0)))," ",INDEX(גיליון3!$U$14:$X$28,MATCH('דיווח פרטני'!G3274,גיליון3!$T$14:$T$28,0),MATCH('דיווח פרטני'!C3274,גיליון3!$U$13:$X$13,0)))</f>
        <v xml:space="preserve"> </v>
      </c>
      <c r="I3274" s="15"/>
      <c r="J3274" s="15"/>
    </row>
    <row r="3275" spans="1:10" ht="18" customHeight="1" thickBot="1" x14ac:dyDescent="0.35">
      <c r="A3275" s="15"/>
      <c r="B3275" s="15"/>
      <c r="C3275" s="15"/>
      <c r="D3275" s="15"/>
      <c r="E3275" s="727"/>
      <c r="F3275" s="15"/>
      <c r="G3275" s="15"/>
      <c r="H3275" s="60" t="str">
        <f t="array" ref="H3275">IF(ISERROR(INDEX(גיליון3!$U$14:$X$28,MATCH('דיווח פרטני'!G3275,גיליון3!$T$14:$T$28,0),MATCH('דיווח פרטני'!C3275,גיליון3!$U$13:$X$13,0)))," ",INDEX(גיליון3!$U$14:$X$28,MATCH('דיווח פרטני'!G3275,גיליון3!$T$14:$T$28,0),MATCH('דיווח פרטני'!C3275,גיליון3!$U$13:$X$13,0)))</f>
        <v xml:space="preserve"> </v>
      </c>
      <c r="I3275" s="15"/>
      <c r="J3275" s="15"/>
    </row>
    <row r="3276" spans="1:10" ht="18" customHeight="1" thickBot="1" x14ac:dyDescent="0.35">
      <c r="A3276" s="15"/>
      <c r="B3276" s="15"/>
      <c r="C3276" s="15"/>
      <c r="D3276" s="15"/>
      <c r="E3276" s="727"/>
      <c r="F3276" s="15"/>
      <c r="G3276" s="15"/>
      <c r="H3276" s="60" t="str">
        <f t="array" ref="H3276">IF(ISERROR(INDEX(גיליון3!$U$14:$X$28,MATCH('דיווח פרטני'!G3276,גיליון3!$T$14:$T$28,0),MATCH('דיווח פרטני'!C3276,גיליון3!$U$13:$X$13,0)))," ",INDEX(גיליון3!$U$14:$X$28,MATCH('דיווח פרטני'!G3276,גיליון3!$T$14:$T$28,0),MATCH('דיווח פרטני'!C3276,גיליון3!$U$13:$X$13,0)))</f>
        <v xml:space="preserve"> </v>
      </c>
      <c r="I3276" s="15"/>
      <c r="J3276" s="15"/>
    </row>
    <row r="3277" spans="1:10" ht="18" customHeight="1" thickBot="1" x14ac:dyDescent="0.35">
      <c r="A3277" s="15"/>
      <c r="B3277" s="15"/>
      <c r="C3277" s="15"/>
      <c r="D3277" s="15"/>
      <c r="E3277" s="727"/>
      <c r="F3277" s="15"/>
      <c r="G3277" s="15"/>
      <c r="H3277" s="60" t="str">
        <f t="array" ref="H3277">IF(ISERROR(INDEX(גיליון3!$U$14:$X$28,MATCH('דיווח פרטני'!G3277,גיליון3!$T$14:$T$28,0),MATCH('דיווח פרטני'!C3277,גיליון3!$U$13:$X$13,0)))," ",INDEX(גיליון3!$U$14:$X$28,MATCH('דיווח פרטני'!G3277,גיליון3!$T$14:$T$28,0),MATCH('דיווח פרטני'!C3277,גיליון3!$U$13:$X$13,0)))</f>
        <v xml:space="preserve"> </v>
      </c>
      <c r="I3277" s="15"/>
      <c r="J3277" s="15"/>
    </row>
    <row r="3278" spans="1:10" ht="18" customHeight="1" thickBot="1" x14ac:dyDescent="0.35">
      <c r="A3278" s="15"/>
      <c r="B3278" s="15"/>
      <c r="C3278" s="15"/>
      <c r="D3278" s="15"/>
      <c r="E3278" s="727"/>
      <c r="F3278" s="15"/>
      <c r="G3278" s="15"/>
      <c r="H3278" s="60" t="str">
        <f t="array" ref="H3278">IF(ISERROR(INDEX(גיליון3!$U$14:$X$28,MATCH('דיווח פרטני'!G3278,גיליון3!$T$14:$T$28,0),MATCH('דיווח פרטני'!C3278,גיליון3!$U$13:$X$13,0)))," ",INDEX(גיליון3!$U$14:$X$28,MATCH('דיווח פרטני'!G3278,גיליון3!$T$14:$T$28,0),MATCH('דיווח פרטני'!C3278,גיליון3!$U$13:$X$13,0)))</f>
        <v xml:space="preserve"> </v>
      </c>
      <c r="I3278" s="15"/>
      <c r="J3278" s="15"/>
    </row>
    <row r="3279" spans="1:10" ht="18" customHeight="1" thickBot="1" x14ac:dyDescent="0.35">
      <c r="A3279" s="15"/>
      <c r="B3279" s="15"/>
      <c r="C3279" s="15"/>
      <c r="D3279" s="15"/>
      <c r="E3279" s="727"/>
      <c r="F3279" s="15"/>
      <c r="G3279" s="15"/>
      <c r="H3279" s="60" t="str">
        <f t="array" ref="H3279">IF(ISERROR(INDEX(גיליון3!$U$14:$X$28,MATCH('דיווח פרטני'!G3279,גיליון3!$T$14:$T$28,0),MATCH('דיווח פרטני'!C3279,גיליון3!$U$13:$X$13,0)))," ",INDEX(גיליון3!$U$14:$X$28,MATCH('דיווח פרטני'!G3279,גיליון3!$T$14:$T$28,0),MATCH('דיווח פרטני'!C3279,גיליון3!$U$13:$X$13,0)))</f>
        <v xml:space="preserve"> </v>
      </c>
      <c r="I3279" s="15"/>
      <c r="J3279" s="15"/>
    </row>
    <row r="3280" spans="1:10" ht="18" customHeight="1" thickBot="1" x14ac:dyDescent="0.35">
      <c r="A3280" s="15"/>
      <c r="B3280" s="15"/>
      <c r="C3280" s="15"/>
      <c r="D3280" s="15"/>
      <c r="E3280" s="727"/>
      <c r="F3280" s="15"/>
      <c r="G3280" s="15"/>
      <c r="H3280" s="60" t="str">
        <f t="array" ref="H3280">IF(ISERROR(INDEX(גיליון3!$U$14:$X$28,MATCH('דיווח פרטני'!G3280,גיליון3!$T$14:$T$28,0),MATCH('דיווח פרטני'!C3280,גיליון3!$U$13:$X$13,0)))," ",INDEX(גיליון3!$U$14:$X$28,MATCH('דיווח פרטני'!G3280,גיליון3!$T$14:$T$28,0),MATCH('דיווח פרטני'!C3280,גיליון3!$U$13:$X$13,0)))</f>
        <v xml:space="preserve"> </v>
      </c>
      <c r="I3280" s="15"/>
      <c r="J3280" s="15"/>
    </row>
    <row r="3281" spans="1:10" ht="18" customHeight="1" thickBot="1" x14ac:dyDescent="0.35">
      <c r="A3281" s="15"/>
      <c r="B3281" s="15"/>
      <c r="C3281" s="15"/>
      <c r="D3281" s="15"/>
      <c r="E3281" s="727"/>
      <c r="F3281" s="15"/>
      <c r="G3281" s="15"/>
      <c r="H3281" s="60" t="str">
        <f t="array" ref="H3281">IF(ISERROR(INDEX(גיליון3!$U$14:$X$28,MATCH('דיווח פרטני'!G3281,גיליון3!$T$14:$T$28,0),MATCH('דיווח פרטני'!C3281,גיליון3!$U$13:$X$13,0)))," ",INDEX(גיליון3!$U$14:$X$28,MATCH('דיווח פרטני'!G3281,גיליון3!$T$14:$T$28,0),MATCH('דיווח פרטני'!C3281,גיליון3!$U$13:$X$13,0)))</f>
        <v xml:space="preserve"> </v>
      </c>
      <c r="I3281" s="15"/>
      <c r="J3281" s="15"/>
    </row>
    <row r="3282" spans="1:10" ht="18" customHeight="1" thickBot="1" x14ac:dyDescent="0.35">
      <c r="A3282" s="15"/>
      <c r="B3282" s="15"/>
      <c r="C3282" s="15"/>
      <c r="D3282" s="15"/>
      <c r="E3282" s="727"/>
      <c r="F3282" s="15"/>
      <c r="G3282" s="15"/>
      <c r="H3282" s="60" t="str">
        <f t="array" ref="H3282">IF(ISERROR(INDEX(גיליון3!$U$14:$X$28,MATCH('דיווח פרטני'!G3282,גיליון3!$T$14:$T$28,0),MATCH('דיווח פרטני'!C3282,גיליון3!$U$13:$X$13,0)))," ",INDEX(גיליון3!$U$14:$X$28,MATCH('דיווח פרטני'!G3282,גיליון3!$T$14:$T$28,0),MATCH('דיווח פרטני'!C3282,גיליון3!$U$13:$X$13,0)))</f>
        <v xml:space="preserve"> </v>
      </c>
      <c r="I3282" s="15"/>
      <c r="J3282" s="15"/>
    </row>
    <row r="3283" spans="1:10" ht="18" customHeight="1" thickBot="1" x14ac:dyDescent="0.35">
      <c r="A3283" s="15"/>
      <c r="B3283" s="15"/>
      <c r="C3283" s="15"/>
      <c r="D3283" s="15"/>
      <c r="E3283" s="727"/>
      <c r="F3283" s="15"/>
      <c r="G3283" s="15"/>
      <c r="H3283" s="60" t="str">
        <f t="array" ref="H3283">IF(ISERROR(INDEX(גיליון3!$U$14:$X$28,MATCH('דיווח פרטני'!G3283,גיליון3!$T$14:$T$28,0),MATCH('דיווח פרטני'!C3283,גיליון3!$U$13:$X$13,0)))," ",INDEX(גיליון3!$U$14:$X$28,MATCH('דיווח פרטני'!G3283,גיליון3!$T$14:$T$28,0),MATCH('דיווח פרטני'!C3283,גיליון3!$U$13:$X$13,0)))</f>
        <v xml:space="preserve"> </v>
      </c>
      <c r="I3283" s="15"/>
      <c r="J3283" s="15"/>
    </row>
    <row r="3284" spans="1:10" ht="18" customHeight="1" thickBot="1" x14ac:dyDescent="0.35">
      <c r="A3284" s="15"/>
      <c r="B3284" s="15"/>
      <c r="C3284" s="15"/>
      <c r="D3284" s="15"/>
      <c r="E3284" s="727"/>
      <c r="F3284" s="15"/>
      <c r="G3284" s="15"/>
      <c r="H3284" s="60" t="str">
        <f t="array" ref="H3284">IF(ISERROR(INDEX(גיליון3!$U$14:$X$28,MATCH('דיווח פרטני'!G3284,גיליון3!$T$14:$T$28,0),MATCH('דיווח פרטני'!C3284,גיליון3!$U$13:$X$13,0)))," ",INDEX(גיליון3!$U$14:$X$28,MATCH('דיווח פרטני'!G3284,גיליון3!$T$14:$T$28,0),MATCH('דיווח פרטני'!C3284,גיליון3!$U$13:$X$13,0)))</f>
        <v xml:space="preserve"> </v>
      </c>
      <c r="I3284" s="15"/>
      <c r="J3284" s="15"/>
    </row>
    <row r="3285" spans="1:10" ht="18" customHeight="1" thickBot="1" x14ac:dyDescent="0.35">
      <c r="A3285" s="15"/>
      <c r="B3285" s="15"/>
      <c r="C3285" s="15"/>
      <c r="D3285" s="15"/>
      <c r="E3285" s="727"/>
      <c r="F3285" s="15"/>
      <c r="G3285" s="15"/>
      <c r="H3285" s="60" t="str">
        <f t="array" ref="H3285">IF(ISERROR(INDEX(גיליון3!$U$14:$X$28,MATCH('דיווח פרטני'!G3285,גיליון3!$T$14:$T$28,0),MATCH('דיווח פרטני'!C3285,גיליון3!$U$13:$X$13,0)))," ",INDEX(גיליון3!$U$14:$X$28,MATCH('דיווח פרטני'!G3285,גיליון3!$T$14:$T$28,0),MATCH('דיווח פרטני'!C3285,גיליון3!$U$13:$X$13,0)))</f>
        <v xml:space="preserve"> </v>
      </c>
      <c r="I3285" s="15"/>
      <c r="J3285" s="15"/>
    </row>
    <row r="3286" spans="1:10" ht="18" customHeight="1" thickBot="1" x14ac:dyDescent="0.35">
      <c r="A3286" s="15"/>
      <c r="B3286" s="15"/>
      <c r="C3286" s="15"/>
      <c r="D3286" s="15"/>
      <c r="E3286" s="727"/>
      <c r="F3286" s="15"/>
      <c r="G3286" s="15"/>
      <c r="H3286" s="60" t="str">
        <f t="array" ref="H3286">IF(ISERROR(INDEX(גיליון3!$U$14:$X$28,MATCH('דיווח פרטני'!G3286,גיליון3!$T$14:$T$28,0),MATCH('דיווח פרטני'!C3286,גיליון3!$U$13:$X$13,0)))," ",INDEX(גיליון3!$U$14:$X$28,MATCH('דיווח פרטני'!G3286,גיליון3!$T$14:$T$28,0),MATCH('דיווח פרטני'!C3286,גיליון3!$U$13:$X$13,0)))</f>
        <v xml:space="preserve"> </v>
      </c>
      <c r="I3286" s="15"/>
      <c r="J3286" s="15"/>
    </row>
    <row r="3287" spans="1:10" ht="18" customHeight="1" thickBot="1" x14ac:dyDescent="0.35">
      <c r="A3287" s="15"/>
      <c r="B3287" s="15"/>
      <c r="C3287" s="15"/>
      <c r="D3287" s="15"/>
      <c r="E3287" s="727"/>
      <c r="F3287" s="15"/>
      <c r="G3287" s="15"/>
      <c r="H3287" s="60" t="str">
        <f t="array" ref="H3287">IF(ISERROR(INDEX(גיליון3!$U$14:$X$28,MATCH('דיווח פרטני'!G3287,גיליון3!$T$14:$T$28,0),MATCH('דיווח פרטני'!C3287,גיליון3!$U$13:$X$13,0)))," ",INDEX(גיליון3!$U$14:$X$28,MATCH('דיווח פרטני'!G3287,גיליון3!$T$14:$T$28,0),MATCH('דיווח פרטני'!C3287,גיליון3!$U$13:$X$13,0)))</f>
        <v xml:space="preserve"> </v>
      </c>
      <c r="I3287" s="15"/>
      <c r="J3287" s="15"/>
    </row>
    <row r="3288" spans="1:10" ht="18" customHeight="1" thickBot="1" x14ac:dyDescent="0.35">
      <c r="A3288" s="15"/>
      <c r="B3288" s="15"/>
      <c r="C3288" s="15"/>
      <c r="D3288" s="15"/>
      <c r="E3288" s="727"/>
      <c r="F3288" s="15"/>
      <c r="G3288" s="15"/>
      <c r="H3288" s="60" t="str">
        <f t="array" ref="H3288">IF(ISERROR(INDEX(גיליון3!$U$14:$X$28,MATCH('דיווח פרטני'!G3288,גיליון3!$T$14:$T$28,0),MATCH('דיווח פרטני'!C3288,גיליון3!$U$13:$X$13,0)))," ",INDEX(גיליון3!$U$14:$X$28,MATCH('דיווח פרטני'!G3288,גיליון3!$T$14:$T$28,0),MATCH('דיווח פרטני'!C3288,גיליון3!$U$13:$X$13,0)))</f>
        <v xml:space="preserve"> </v>
      </c>
      <c r="I3288" s="15"/>
      <c r="J3288" s="15"/>
    </row>
    <row r="3289" spans="1:10" ht="18" customHeight="1" thickBot="1" x14ac:dyDescent="0.35">
      <c r="A3289" s="15"/>
      <c r="B3289" s="15"/>
      <c r="C3289" s="15"/>
      <c r="D3289" s="15"/>
      <c r="E3289" s="727"/>
      <c r="F3289" s="15"/>
      <c r="G3289" s="15"/>
      <c r="H3289" s="60" t="str">
        <f t="array" ref="H3289">IF(ISERROR(INDEX(גיליון3!$U$14:$X$28,MATCH('דיווח פרטני'!G3289,גיליון3!$T$14:$T$28,0),MATCH('דיווח פרטני'!C3289,גיליון3!$U$13:$X$13,0)))," ",INDEX(גיליון3!$U$14:$X$28,MATCH('דיווח פרטני'!G3289,גיליון3!$T$14:$T$28,0),MATCH('דיווח פרטני'!C3289,גיליון3!$U$13:$X$13,0)))</f>
        <v xml:space="preserve"> </v>
      </c>
      <c r="I3289" s="15"/>
      <c r="J3289" s="15"/>
    </row>
    <row r="3290" spans="1:10" ht="18" customHeight="1" thickBot="1" x14ac:dyDescent="0.35">
      <c r="A3290" s="15"/>
      <c r="B3290" s="15"/>
      <c r="C3290" s="15"/>
      <c r="D3290" s="15"/>
      <c r="E3290" s="727"/>
      <c r="F3290" s="15"/>
      <c r="G3290" s="15"/>
      <c r="H3290" s="60" t="str">
        <f t="array" ref="H3290">IF(ISERROR(INDEX(גיליון3!$U$14:$X$28,MATCH('דיווח פרטני'!G3290,גיליון3!$T$14:$T$28,0),MATCH('דיווח פרטני'!C3290,גיליון3!$U$13:$X$13,0)))," ",INDEX(גיליון3!$U$14:$X$28,MATCH('דיווח פרטני'!G3290,גיליון3!$T$14:$T$28,0),MATCH('דיווח פרטני'!C3290,גיליון3!$U$13:$X$13,0)))</f>
        <v xml:space="preserve"> </v>
      </c>
      <c r="I3290" s="15"/>
      <c r="J3290" s="15"/>
    </row>
    <row r="3291" spans="1:10" ht="18" customHeight="1" thickBot="1" x14ac:dyDescent="0.35">
      <c r="A3291" s="15"/>
      <c r="B3291" s="15"/>
      <c r="C3291" s="15"/>
      <c r="D3291" s="15"/>
      <c r="E3291" s="727"/>
      <c r="F3291" s="15"/>
      <c r="G3291" s="15"/>
      <c r="H3291" s="60" t="str">
        <f t="array" ref="H3291">IF(ISERROR(INDEX(גיליון3!$U$14:$X$28,MATCH('דיווח פרטני'!G3291,גיליון3!$T$14:$T$28,0),MATCH('דיווח פרטני'!C3291,גיליון3!$U$13:$X$13,0)))," ",INDEX(גיליון3!$U$14:$X$28,MATCH('דיווח פרטני'!G3291,גיליון3!$T$14:$T$28,0),MATCH('דיווח פרטני'!C3291,גיליון3!$U$13:$X$13,0)))</f>
        <v xml:space="preserve"> </v>
      </c>
      <c r="I3291" s="15"/>
      <c r="J3291" s="15"/>
    </row>
    <row r="3292" spans="1:10" ht="18" customHeight="1" thickBot="1" x14ac:dyDescent="0.35">
      <c r="A3292" s="15"/>
      <c r="B3292" s="15"/>
      <c r="C3292" s="15"/>
      <c r="D3292" s="15"/>
      <c r="E3292" s="727"/>
      <c r="F3292" s="15"/>
      <c r="G3292" s="15"/>
      <c r="H3292" s="60" t="str">
        <f t="array" ref="H3292">IF(ISERROR(INDEX(גיליון3!$U$14:$X$28,MATCH('דיווח פרטני'!G3292,גיליון3!$T$14:$T$28,0),MATCH('דיווח פרטני'!C3292,גיליון3!$U$13:$X$13,0)))," ",INDEX(גיליון3!$U$14:$X$28,MATCH('דיווח פרטני'!G3292,גיליון3!$T$14:$T$28,0),MATCH('דיווח פרטני'!C3292,גיליון3!$U$13:$X$13,0)))</f>
        <v xml:space="preserve"> </v>
      </c>
      <c r="I3292" s="15"/>
      <c r="J3292" s="15"/>
    </row>
    <row r="3293" spans="1:10" ht="18" customHeight="1" thickBot="1" x14ac:dyDescent="0.35">
      <c r="A3293" s="15"/>
      <c r="B3293" s="15"/>
      <c r="C3293" s="15"/>
      <c r="D3293" s="15"/>
      <c r="E3293" s="727"/>
      <c r="F3293" s="15"/>
      <c r="G3293" s="15"/>
      <c r="H3293" s="60" t="str">
        <f t="array" ref="H3293">IF(ISERROR(INDEX(גיליון3!$U$14:$X$28,MATCH('דיווח פרטני'!G3293,גיליון3!$T$14:$T$28,0),MATCH('דיווח פרטני'!C3293,גיליון3!$U$13:$X$13,0)))," ",INDEX(גיליון3!$U$14:$X$28,MATCH('דיווח פרטני'!G3293,גיליון3!$T$14:$T$28,0),MATCH('דיווח פרטני'!C3293,גיליון3!$U$13:$X$13,0)))</f>
        <v xml:space="preserve"> </v>
      </c>
      <c r="I3293" s="15"/>
      <c r="J3293" s="15"/>
    </row>
    <row r="3294" spans="1:10" ht="18" customHeight="1" thickBot="1" x14ac:dyDescent="0.35">
      <c r="A3294" s="15"/>
      <c r="B3294" s="15"/>
      <c r="C3294" s="15"/>
      <c r="D3294" s="15"/>
      <c r="E3294" s="727"/>
      <c r="F3294" s="15"/>
      <c r="G3294" s="15"/>
      <c r="H3294" s="60" t="str">
        <f t="array" ref="H3294">IF(ISERROR(INDEX(גיליון3!$U$14:$X$28,MATCH('דיווח פרטני'!G3294,גיליון3!$T$14:$T$28,0),MATCH('דיווח פרטני'!C3294,גיליון3!$U$13:$X$13,0)))," ",INDEX(גיליון3!$U$14:$X$28,MATCH('דיווח פרטני'!G3294,גיליון3!$T$14:$T$28,0),MATCH('דיווח פרטני'!C3294,גיליון3!$U$13:$X$13,0)))</f>
        <v xml:space="preserve"> </v>
      </c>
      <c r="I3294" s="15"/>
      <c r="J3294" s="15"/>
    </row>
    <row r="3295" spans="1:10" ht="18" customHeight="1" thickBot="1" x14ac:dyDescent="0.35">
      <c r="A3295" s="15"/>
      <c r="B3295" s="15"/>
      <c r="C3295" s="15"/>
      <c r="D3295" s="15"/>
      <c r="E3295" s="727"/>
      <c r="F3295" s="15"/>
      <c r="G3295" s="15"/>
      <c r="H3295" s="60" t="str">
        <f t="array" ref="H3295">IF(ISERROR(INDEX(גיליון3!$U$14:$X$28,MATCH('דיווח פרטני'!G3295,גיליון3!$T$14:$T$28,0),MATCH('דיווח פרטני'!C3295,גיליון3!$U$13:$X$13,0)))," ",INDEX(גיליון3!$U$14:$X$28,MATCH('דיווח פרטני'!G3295,גיליון3!$T$14:$T$28,0),MATCH('דיווח פרטני'!C3295,גיליון3!$U$13:$X$13,0)))</f>
        <v xml:space="preserve"> </v>
      </c>
      <c r="I3295" s="15"/>
      <c r="J3295" s="15"/>
    </row>
    <row r="3296" spans="1:10" ht="18" customHeight="1" thickBot="1" x14ac:dyDescent="0.35">
      <c r="A3296" s="15"/>
      <c r="B3296" s="15"/>
      <c r="C3296" s="15"/>
      <c r="D3296" s="15"/>
      <c r="E3296" s="727"/>
      <c r="F3296" s="15"/>
      <c r="G3296" s="15"/>
      <c r="H3296" s="60" t="str">
        <f t="array" ref="H3296">IF(ISERROR(INDEX(גיליון3!$U$14:$X$28,MATCH('דיווח פרטני'!G3296,גיליון3!$T$14:$T$28,0),MATCH('דיווח פרטני'!C3296,גיליון3!$U$13:$X$13,0)))," ",INDEX(גיליון3!$U$14:$X$28,MATCH('דיווח פרטני'!G3296,גיליון3!$T$14:$T$28,0),MATCH('דיווח פרטני'!C3296,גיליון3!$U$13:$X$13,0)))</f>
        <v xml:space="preserve"> </v>
      </c>
      <c r="I3296" s="15"/>
      <c r="J3296" s="15"/>
    </row>
    <row r="3297" spans="1:10" ht="18" customHeight="1" thickBot="1" x14ac:dyDescent="0.35">
      <c r="A3297" s="15"/>
      <c r="B3297" s="15"/>
      <c r="C3297" s="15"/>
      <c r="D3297" s="15"/>
      <c r="E3297" s="727"/>
      <c r="F3297" s="15"/>
      <c r="G3297" s="15"/>
      <c r="H3297" s="60" t="str">
        <f t="array" ref="H3297">IF(ISERROR(INDEX(גיליון3!$U$14:$X$28,MATCH('דיווח פרטני'!G3297,גיליון3!$T$14:$T$28,0),MATCH('דיווח פרטני'!C3297,גיליון3!$U$13:$X$13,0)))," ",INDEX(גיליון3!$U$14:$X$28,MATCH('דיווח פרטני'!G3297,גיליון3!$T$14:$T$28,0),MATCH('דיווח פרטני'!C3297,גיליון3!$U$13:$X$13,0)))</f>
        <v xml:space="preserve"> </v>
      </c>
      <c r="I3297" s="15"/>
      <c r="J3297" s="15"/>
    </row>
    <row r="3298" spans="1:10" ht="18" customHeight="1" thickBot="1" x14ac:dyDescent="0.35">
      <c r="A3298" s="15"/>
      <c r="B3298" s="15"/>
      <c r="C3298" s="15"/>
      <c r="D3298" s="15"/>
      <c r="E3298" s="727"/>
      <c r="F3298" s="15"/>
      <c r="G3298" s="15"/>
      <c r="H3298" s="60" t="str">
        <f t="array" ref="H3298">IF(ISERROR(INDEX(גיליון3!$U$14:$X$28,MATCH('דיווח פרטני'!G3298,גיליון3!$T$14:$T$28,0),MATCH('דיווח פרטני'!C3298,גיליון3!$U$13:$X$13,0)))," ",INDEX(גיליון3!$U$14:$X$28,MATCH('דיווח פרטני'!G3298,גיליון3!$T$14:$T$28,0),MATCH('דיווח פרטני'!C3298,גיליון3!$U$13:$X$13,0)))</f>
        <v xml:space="preserve"> </v>
      </c>
      <c r="I3298" s="15"/>
      <c r="J3298" s="15"/>
    </row>
    <row r="3299" spans="1:10" ht="18" customHeight="1" thickBot="1" x14ac:dyDescent="0.35">
      <c r="A3299" s="15"/>
      <c r="B3299" s="15"/>
      <c r="C3299" s="15"/>
      <c r="D3299" s="15"/>
      <c r="E3299" s="727"/>
      <c r="F3299" s="15"/>
      <c r="G3299" s="15"/>
      <c r="H3299" s="60" t="str">
        <f t="array" ref="H3299">IF(ISERROR(INDEX(גיליון3!$U$14:$X$28,MATCH('דיווח פרטני'!G3299,גיליון3!$T$14:$T$28,0),MATCH('דיווח פרטני'!C3299,גיליון3!$U$13:$X$13,0)))," ",INDEX(גיליון3!$U$14:$X$28,MATCH('דיווח פרטני'!G3299,גיליון3!$T$14:$T$28,0),MATCH('דיווח פרטני'!C3299,גיליון3!$U$13:$X$13,0)))</f>
        <v xml:space="preserve"> </v>
      </c>
      <c r="I3299" s="15"/>
      <c r="J3299" s="15"/>
    </row>
    <row r="3300" spans="1:10" ht="18" customHeight="1" thickBot="1" x14ac:dyDescent="0.35">
      <c r="A3300" s="15"/>
      <c r="B3300" s="15"/>
      <c r="C3300" s="15"/>
      <c r="D3300" s="15"/>
      <c r="E3300" s="727"/>
      <c r="F3300" s="15"/>
      <c r="G3300" s="15"/>
      <c r="H3300" s="60" t="str">
        <f t="array" ref="H3300">IF(ISERROR(INDEX(גיליון3!$U$14:$X$28,MATCH('דיווח פרטני'!G3300,גיליון3!$T$14:$T$28,0),MATCH('דיווח פרטני'!C3300,גיליון3!$U$13:$X$13,0)))," ",INDEX(גיליון3!$U$14:$X$28,MATCH('דיווח פרטני'!G3300,גיליון3!$T$14:$T$28,0),MATCH('דיווח פרטני'!C3300,גיליון3!$U$13:$X$13,0)))</f>
        <v xml:space="preserve"> </v>
      </c>
      <c r="I3300" s="15"/>
      <c r="J3300" s="15"/>
    </row>
    <row r="3301" spans="1:10" ht="18" customHeight="1" thickBot="1" x14ac:dyDescent="0.35">
      <c r="A3301" s="15"/>
      <c r="B3301" s="15"/>
      <c r="C3301" s="15"/>
      <c r="D3301" s="15"/>
      <c r="E3301" s="727"/>
      <c r="F3301" s="15"/>
      <c r="G3301" s="15"/>
      <c r="H3301" s="60" t="str">
        <f t="array" ref="H3301">IF(ISERROR(INDEX(גיליון3!$U$14:$X$28,MATCH('דיווח פרטני'!G3301,גיליון3!$T$14:$T$28,0),MATCH('דיווח פרטני'!C3301,גיליון3!$U$13:$X$13,0)))," ",INDEX(גיליון3!$U$14:$X$28,MATCH('דיווח פרטני'!G3301,גיליון3!$T$14:$T$28,0),MATCH('דיווח פרטני'!C3301,גיליון3!$U$13:$X$13,0)))</f>
        <v xml:space="preserve"> </v>
      </c>
      <c r="I3301" s="15"/>
      <c r="J3301" s="15"/>
    </row>
    <row r="3302" spans="1:10" ht="18" customHeight="1" thickBot="1" x14ac:dyDescent="0.35">
      <c r="A3302" s="15"/>
      <c r="B3302" s="15"/>
      <c r="C3302" s="15"/>
      <c r="D3302" s="15"/>
      <c r="E3302" s="727"/>
      <c r="F3302" s="15"/>
      <c r="G3302" s="15"/>
      <c r="H3302" s="60" t="str">
        <f t="array" ref="H3302">IF(ISERROR(INDEX(גיליון3!$U$14:$X$28,MATCH('דיווח פרטני'!G3302,גיליון3!$T$14:$T$28,0),MATCH('דיווח פרטני'!C3302,גיליון3!$U$13:$X$13,0)))," ",INDEX(גיליון3!$U$14:$X$28,MATCH('דיווח פרטני'!G3302,גיליון3!$T$14:$T$28,0),MATCH('דיווח פרטני'!C3302,גיליון3!$U$13:$X$13,0)))</f>
        <v xml:space="preserve"> </v>
      </c>
      <c r="I3302" s="15"/>
      <c r="J3302" s="15"/>
    </row>
    <row r="3303" spans="1:10" ht="18" customHeight="1" thickBot="1" x14ac:dyDescent="0.35">
      <c r="A3303" s="15"/>
      <c r="B3303" s="15"/>
      <c r="C3303" s="15"/>
      <c r="D3303" s="15"/>
      <c r="E3303" s="727"/>
      <c r="F3303" s="15"/>
      <c r="G3303" s="15"/>
      <c r="H3303" s="60" t="str">
        <f t="array" ref="H3303">IF(ISERROR(INDEX(גיליון3!$U$14:$X$28,MATCH('דיווח פרטני'!G3303,גיליון3!$T$14:$T$28,0),MATCH('דיווח פרטני'!C3303,גיליון3!$U$13:$X$13,0)))," ",INDEX(גיליון3!$U$14:$X$28,MATCH('דיווח פרטני'!G3303,גיליון3!$T$14:$T$28,0),MATCH('דיווח פרטני'!C3303,גיליון3!$U$13:$X$13,0)))</f>
        <v xml:space="preserve"> </v>
      </c>
      <c r="I3303" s="15"/>
      <c r="J3303" s="15"/>
    </row>
    <row r="3304" spans="1:10" ht="18" customHeight="1" thickBot="1" x14ac:dyDescent="0.35">
      <c r="A3304" s="15"/>
      <c r="B3304" s="15"/>
      <c r="C3304" s="15"/>
      <c r="D3304" s="15"/>
      <c r="E3304" s="727"/>
      <c r="F3304" s="15"/>
      <c r="G3304" s="15"/>
      <c r="H3304" s="60" t="str">
        <f t="array" ref="H3304">IF(ISERROR(INDEX(גיליון3!$U$14:$X$28,MATCH('דיווח פרטני'!G3304,גיליון3!$T$14:$T$28,0),MATCH('דיווח פרטני'!C3304,גיליון3!$U$13:$X$13,0)))," ",INDEX(גיליון3!$U$14:$X$28,MATCH('דיווח פרטני'!G3304,גיליון3!$T$14:$T$28,0),MATCH('דיווח פרטני'!C3304,גיליון3!$U$13:$X$13,0)))</f>
        <v xml:space="preserve"> </v>
      </c>
      <c r="I3304" s="15"/>
      <c r="J3304" s="15"/>
    </row>
    <row r="3305" spans="1:10" ht="18" customHeight="1" thickBot="1" x14ac:dyDescent="0.35">
      <c r="A3305" s="15"/>
      <c r="B3305" s="15"/>
      <c r="C3305" s="15"/>
      <c r="D3305" s="15"/>
      <c r="E3305" s="727"/>
      <c r="F3305" s="15"/>
      <c r="G3305" s="15"/>
      <c r="H3305" s="60" t="str">
        <f t="array" ref="H3305">IF(ISERROR(INDEX(גיליון3!$U$14:$X$28,MATCH('דיווח פרטני'!G3305,גיליון3!$T$14:$T$28,0),MATCH('דיווח פרטני'!C3305,גיליון3!$U$13:$X$13,0)))," ",INDEX(גיליון3!$U$14:$X$28,MATCH('דיווח פרטני'!G3305,גיליון3!$T$14:$T$28,0),MATCH('דיווח פרטני'!C3305,גיליון3!$U$13:$X$13,0)))</f>
        <v xml:space="preserve"> </v>
      </c>
      <c r="I3305" s="15"/>
      <c r="J3305" s="15"/>
    </row>
    <row r="3306" spans="1:10" ht="18" customHeight="1" thickBot="1" x14ac:dyDescent="0.35">
      <c r="A3306" s="15"/>
      <c r="B3306" s="15"/>
      <c r="C3306" s="15"/>
      <c r="D3306" s="15"/>
      <c r="E3306" s="727"/>
      <c r="F3306" s="15"/>
      <c r="G3306" s="15"/>
      <c r="H3306" s="60" t="str">
        <f t="array" ref="H3306">IF(ISERROR(INDEX(גיליון3!$U$14:$X$28,MATCH('דיווח פרטני'!G3306,גיליון3!$T$14:$T$28,0),MATCH('דיווח פרטני'!C3306,גיליון3!$U$13:$X$13,0)))," ",INDEX(גיליון3!$U$14:$X$28,MATCH('דיווח פרטני'!G3306,גיליון3!$T$14:$T$28,0),MATCH('דיווח פרטני'!C3306,גיליון3!$U$13:$X$13,0)))</f>
        <v xml:space="preserve"> </v>
      </c>
      <c r="I3306" s="15"/>
      <c r="J3306" s="15"/>
    </row>
    <row r="3307" spans="1:10" ht="18" customHeight="1" thickBot="1" x14ac:dyDescent="0.35">
      <c r="A3307" s="15"/>
      <c r="B3307" s="15"/>
      <c r="C3307" s="15"/>
      <c r="D3307" s="15"/>
      <c r="E3307" s="727"/>
      <c r="F3307" s="15"/>
      <c r="G3307" s="15"/>
      <c r="H3307" s="60" t="str">
        <f t="array" ref="H3307">IF(ISERROR(INDEX(גיליון3!$U$14:$X$28,MATCH('דיווח פרטני'!G3307,גיליון3!$T$14:$T$28,0),MATCH('דיווח פרטני'!C3307,גיליון3!$U$13:$X$13,0)))," ",INDEX(גיליון3!$U$14:$X$28,MATCH('דיווח פרטני'!G3307,גיליון3!$T$14:$T$28,0),MATCH('דיווח פרטני'!C3307,גיליון3!$U$13:$X$13,0)))</f>
        <v xml:space="preserve"> </v>
      </c>
      <c r="I3307" s="15"/>
      <c r="J3307" s="15"/>
    </row>
    <row r="3308" spans="1:10" ht="18" customHeight="1" thickBot="1" x14ac:dyDescent="0.35">
      <c r="A3308" s="15"/>
      <c r="B3308" s="15"/>
      <c r="C3308" s="15"/>
      <c r="D3308" s="15"/>
      <c r="E3308" s="727"/>
      <c r="F3308" s="15"/>
      <c r="G3308" s="15"/>
      <c r="H3308" s="60" t="str">
        <f t="array" ref="H3308">IF(ISERROR(INDEX(גיליון3!$U$14:$X$28,MATCH('דיווח פרטני'!G3308,גיליון3!$T$14:$T$28,0),MATCH('דיווח פרטני'!C3308,גיליון3!$U$13:$X$13,0)))," ",INDEX(גיליון3!$U$14:$X$28,MATCH('דיווח פרטני'!G3308,גיליון3!$T$14:$T$28,0),MATCH('דיווח פרטני'!C3308,גיליון3!$U$13:$X$13,0)))</f>
        <v xml:space="preserve"> </v>
      </c>
      <c r="I3308" s="15"/>
      <c r="J3308" s="15"/>
    </row>
    <row r="3309" spans="1:10" ht="18" customHeight="1" thickBot="1" x14ac:dyDescent="0.35">
      <c r="A3309" s="15"/>
      <c r="B3309" s="15"/>
      <c r="C3309" s="15"/>
      <c r="D3309" s="15"/>
      <c r="E3309" s="727"/>
      <c r="F3309" s="15"/>
      <c r="G3309" s="15"/>
      <c r="H3309" s="60" t="str">
        <f t="array" ref="H3309">IF(ISERROR(INDEX(גיליון3!$U$14:$X$28,MATCH('דיווח פרטני'!G3309,גיליון3!$T$14:$T$28,0),MATCH('דיווח פרטני'!C3309,גיליון3!$U$13:$X$13,0)))," ",INDEX(גיליון3!$U$14:$X$28,MATCH('דיווח פרטני'!G3309,גיליון3!$T$14:$T$28,0),MATCH('דיווח פרטני'!C3309,גיליון3!$U$13:$X$13,0)))</f>
        <v xml:space="preserve"> </v>
      </c>
      <c r="I3309" s="15"/>
      <c r="J3309" s="15"/>
    </row>
    <row r="3310" spans="1:10" ht="18" customHeight="1" thickBot="1" x14ac:dyDescent="0.35">
      <c r="A3310" s="15"/>
      <c r="B3310" s="15"/>
      <c r="C3310" s="15"/>
      <c r="D3310" s="15"/>
      <c r="E3310" s="727"/>
      <c r="F3310" s="15"/>
      <c r="G3310" s="15"/>
      <c r="H3310" s="60" t="str">
        <f t="array" ref="H3310">IF(ISERROR(INDEX(גיליון3!$U$14:$X$28,MATCH('דיווח פרטני'!G3310,גיליון3!$T$14:$T$28,0),MATCH('דיווח פרטני'!C3310,גיליון3!$U$13:$X$13,0)))," ",INDEX(גיליון3!$U$14:$X$28,MATCH('דיווח פרטני'!G3310,גיליון3!$T$14:$T$28,0),MATCH('דיווח פרטני'!C3310,גיליון3!$U$13:$X$13,0)))</f>
        <v xml:space="preserve"> </v>
      </c>
      <c r="I3310" s="15"/>
      <c r="J3310" s="15"/>
    </row>
    <row r="3311" spans="1:10" ht="18" customHeight="1" thickBot="1" x14ac:dyDescent="0.35">
      <c r="A3311" s="15"/>
      <c r="B3311" s="15"/>
      <c r="C3311" s="15"/>
      <c r="D3311" s="15"/>
      <c r="E3311" s="727"/>
      <c r="F3311" s="15"/>
      <c r="G3311" s="15"/>
      <c r="H3311" s="60" t="str">
        <f t="array" ref="H3311">IF(ISERROR(INDEX(גיליון3!$U$14:$X$28,MATCH('דיווח פרטני'!G3311,גיליון3!$T$14:$T$28,0),MATCH('דיווח פרטני'!C3311,גיליון3!$U$13:$X$13,0)))," ",INDEX(גיליון3!$U$14:$X$28,MATCH('דיווח פרטני'!G3311,גיליון3!$T$14:$T$28,0),MATCH('דיווח פרטני'!C3311,גיליון3!$U$13:$X$13,0)))</f>
        <v xml:space="preserve"> </v>
      </c>
      <c r="I3311" s="15"/>
      <c r="J3311" s="15"/>
    </row>
    <row r="3312" spans="1:10" ht="18" customHeight="1" thickBot="1" x14ac:dyDescent="0.35">
      <c r="A3312" s="15"/>
      <c r="B3312" s="15"/>
      <c r="C3312" s="15"/>
      <c r="D3312" s="15"/>
      <c r="E3312" s="727"/>
      <c r="F3312" s="15"/>
      <c r="G3312" s="15"/>
      <c r="H3312" s="60" t="str">
        <f t="array" ref="H3312">IF(ISERROR(INDEX(גיליון3!$U$14:$X$28,MATCH('דיווח פרטני'!G3312,גיליון3!$T$14:$T$28,0),MATCH('דיווח פרטני'!C3312,גיליון3!$U$13:$X$13,0)))," ",INDEX(גיליון3!$U$14:$X$28,MATCH('דיווח פרטני'!G3312,גיליון3!$T$14:$T$28,0),MATCH('דיווח פרטני'!C3312,גיליון3!$U$13:$X$13,0)))</f>
        <v xml:space="preserve"> </v>
      </c>
      <c r="I3312" s="15"/>
      <c r="J3312" s="15"/>
    </row>
    <row r="3313" spans="1:10" ht="18" customHeight="1" thickBot="1" x14ac:dyDescent="0.35">
      <c r="A3313" s="15"/>
      <c r="B3313" s="15"/>
      <c r="C3313" s="15"/>
      <c r="D3313" s="15"/>
      <c r="E3313" s="727"/>
      <c r="F3313" s="15"/>
      <c r="G3313" s="15"/>
      <c r="H3313" s="60" t="str">
        <f t="array" ref="H3313">IF(ISERROR(INDEX(גיליון3!$U$14:$X$28,MATCH('דיווח פרטני'!G3313,גיליון3!$T$14:$T$28,0),MATCH('דיווח פרטני'!C3313,גיליון3!$U$13:$X$13,0)))," ",INDEX(גיליון3!$U$14:$X$28,MATCH('דיווח פרטני'!G3313,גיליון3!$T$14:$T$28,0),MATCH('דיווח פרטני'!C3313,גיליון3!$U$13:$X$13,0)))</f>
        <v xml:space="preserve"> </v>
      </c>
      <c r="I3313" s="15"/>
      <c r="J3313" s="15"/>
    </row>
    <row r="3314" spans="1:10" ht="18" customHeight="1" thickBot="1" x14ac:dyDescent="0.35">
      <c r="A3314" s="15"/>
      <c r="B3314" s="15"/>
      <c r="C3314" s="15"/>
      <c r="D3314" s="15"/>
      <c r="E3314" s="727"/>
      <c r="F3314" s="15"/>
      <c r="G3314" s="15"/>
      <c r="H3314" s="60" t="str">
        <f t="array" ref="H3314">IF(ISERROR(INDEX(גיליון3!$U$14:$X$28,MATCH('דיווח פרטני'!G3314,גיליון3!$T$14:$T$28,0),MATCH('דיווח פרטני'!C3314,גיליון3!$U$13:$X$13,0)))," ",INDEX(גיליון3!$U$14:$X$28,MATCH('דיווח פרטני'!G3314,גיליון3!$T$14:$T$28,0),MATCH('דיווח פרטני'!C3314,גיליון3!$U$13:$X$13,0)))</f>
        <v xml:space="preserve"> </v>
      </c>
      <c r="I3314" s="15"/>
      <c r="J3314" s="15"/>
    </row>
    <row r="3315" spans="1:10" ht="18" customHeight="1" thickBot="1" x14ac:dyDescent="0.35">
      <c r="A3315" s="15"/>
      <c r="B3315" s="15"/>
      <c r="C3315" s="15"/>
      <c r="D3315" s="15"/>
      <c r="E3315" s="727"/>
      <c r="F3315" s="15"/>
      <c r="G3315" s="15"/>
      <c r="H3315" s="60" t="str">
        <f t="array" ref="H3315">IF(ISERROR(INDEX(גיליון3!$U$14:$X$28,MATCH('דיווח פרטני'!G3315,גיליון3!$T$14:$T$28,0),MATCH('דיווח פרטני'!C3315,גיליון3!$U$13:$X$13,0)))," ",INDEX(גיליון3!$U$14:$X$28,MATCH('דיווח פרטני'!G3315,גיליון3!$T$14:$T$28,0),MATCH('דיווח פרטני'!C3315,גיליון3!$U$13:$X$13,0)))</f>
        <v xml:space="preserve"> </v>
      </c>
      <c r="I3315" s="15"/>
      <c r="J3315" s="15"/>
    </row>
    <row r="3316" spans="1:10" ht="18" customHeight="1" thickBot="1" x14ac:dyDescent="0.35">
      <c r="A3316" s="15"/>
      <c r="B3316" s="15"/>
      <c r="C3316" s="15"/>
      <c r="D3316" s="15"/>
      <c r="E3316" s="727"/>
      <c r="F3316" s="15"/>
      <c r="G3316" s="15"/>
      <c r="H3316" s="60" t="str">
        <f t="array" ref="H3316">IF(ISERROR(INDEX(גיליון3!$U$14:$X$28,MATCH('דיווח פרטני'!G3316,גיליון3!$T$14:$T$28,0),MATCH('דיווח פרטני'!C3316,גיליון3!$U$13:$X$13,0)))," ",INDEX(גיליון3!$U$14:$X$28,MATCH('דיווח פרטני'!G3316,גיליון3!$T$14:$T$28,0),MATCH('דיווח פרטני'!C3316,גיליון3!$U$13:$X$13,0)))</f>
        <v xml:space="preserve"> </v>
      </c>
      <c r="I3316" s="15"/>
      <c r="J3316" s="15"/>
    </row>
    <row r="3317" spans="1:10" ht="18" customHeight="1" thickBot="1" x14ac:dyDescent="0.35">
      <c r="A3317" s="15"/>
      <c r="B3317" s="15"/>
      <c r="C3317" s="15"/>
      <c r="D3317" s="15"/>
      <c r="E3317" s="727"/>
      <c r="F3317" s="15"/>
      <c r="G3317" s="15"/>
      <c r="H3317" s="60" t="str">
        <f t="array" ref="H3317">IF(ISERROR(INDEX(גיליון3!$U$14:$X$28,MATCH('דיווח פרטני'!G3317,גיליון3!$T$14:$T$28,0),MATCH('דיווח פרטני'!C3317,גיליון3!$U$13:$X$13,0)))," ",INDEX(גיליון3!$U$14:$X$28,MATCH('דיווח פרטני'!G3317,גיליון3!$T$14:$T$28,0),MATCH('דיווח פרטני'!C3317,גיליון3!$U$13:$X$13,0)))</f>
        <v xml:space="preserve"> </v>
      </c>
      <c r="I3317" s="15"/>
      <c r="J3317" s="15"/>
    </row>
    <row r="3318" spans="1:10" ht="18" customHeight="1" thickBot="1" x14ac:dyDescent="0.35">
      <c r="A3318" s="15"/>
      <c r="B3318" s="15"/>
      <c r="C3318" s="15"/>
      <c r="D3318" s="15"/>
      <c r="E3318" s="727"/>
      <c r="F3318" s="15"/>
      <c r="G3318" s="15"/>
      <c r="H3318" s="60" t="str">
        <f t="array" ref="H3318">IF(ISERROR(INDEX(גיליון3!$U$14:$X$28,MATCH('דיווח פרטני'!G3318,גיליון3!$T$14:$T$28,0),MATCH('דיווח פרטני'!C3318,גיליון3!$U$13:$X$13,0)))," ",INDEX(גיליון3!$U$14:$X$28,MATCH('דיווח פרטני'!G3318,גיליון3!$T$14:$T$28,0),MATCH('דיווח פרטני'!C3318,גיליון3!$U$13:$X$13,0)))</f>
        <v xml:space="preserve"> </v>
      </c>
      <c r="I3318" s="15"/>
      <c r="J3318" s="15"/>
    </row>
    <row r="3319" spans="1:10" ht="18" customHeight="1" thickBot="1" x14ac:dyDescent="0.35">
      <c r="A3319" s="15"/>
      <c r="B3319" s="15"/>
      <c r="C3319" s="15"/>
      <c r="D3319" s="15"/>
      <c r="E3319" s="727"/>
      <c r="F3319" s="15"/>
      <c r="G3319" s="15"/>
      <c r="H3319" s="60" t="str">
        <f t="array" ref="H3319">IF(ISERROR(INDEX(גיליון3!$U$14:$X$28,MATCH('דיווח פרטני'!G3319,גיליון3!$T$14:$T$28,0),MATCH('דיווח פרטני'!C3319,גיליון3!$U$13:$X$13,0)))," ",INDEX(גיליון3!$U$14:$X$28,MATCH('דיווח פרטני'!G3319,גיליון3!$T$14:$T$28,0),MATCH('דיווח פרטני'!C3319,גיליון3!$U$13:$X$13,0)))</f>
        <v xml:space="preserve"> </v>
      </c>
      <c r="I3319" s="15"/>
      <c r="J3319" s="15"/>
    </row>
    <row r="3320" spans="1:10" ht="18" customHeight="1" thickBot="1" x14ac:dyDescent="0.35">
      <c r="A3320" s="21"/>
      <c r="B3320" s="21"/>
      <c r="C3320" s="21"/>
      <c r="D3320" s="22"/>
      <c r="E3320" s="727"/>
      <c r="F3320" s="23"/>
      <c r="G3320" s="24"/>
      <c r="H3320" s="57" t="str">
        <f t="array" ref="H3320">IF(ISERROR(INDEX(גיליון3!$U$14:$X$28,MATCH('דיווח פרטני'!G3320,גיליון3!$T$14:$T$28,0),MATCH('דיווח פרטני'!C3320,גיליון3!$U$13:$X$13,0)))," ",INDEX(גיליון3!$U$14:$X$28,MATCH('דיווח פרטני'!G3320,גיליון3!$T$14:$T$28,0),MATCH('דיווח פרטני'!C3320,גיליון3!$U$13:$X$13,0)))</f>
        <v xml:space="preserve"> </v>
      </c>
      <c r="I3320" s="15"/>
    </row>
    <row r="3321" spans="1:10" ht="18" customHeight="1" thickBot="1" x14ac:dyDescent="0.35">
      <c r="A3321" s="21"/>
      <c r="B3321" s="21"/>
      <c r="C3321" s="21"/>
      <c r="D3321" s="22"/>
      <c r="E3321" s="727"/>
      <c r="F3321" s="23"/>
      <c r="G3321" s="24"/>
      <c r="H3321" s="57" t="str">
        <f t="array" ref="H3321">IF(ISERROR(INDEX(גיליון3!$U$14:$X$28,MATCH('דיווח פרטני'!G3321,גיליון3!$T$14:$T$28,0),MATCH('דיווח פרטני'!C3321,גיליון3!$U$13:$X$13,0)))," ",INDEX(גיליון3!$U$14:$X$28,MATCH('דיווח פרטני'!G3321,גיליון3!$T$14:$T$28,0),MATCH('דיווח פרטני'!C3321,גיליון3!$U$13:$X$13,0)))</f>
        <v xml:space="preserve"> </v>
      </c>
      <c r="I3321" s="15"/>
    </row>
    <row r="3322" spans="1:10" ht="18" customHeight="1" thickBot="1" x14ac:dyDescent="0.35">
      <c r="A3322" s="21"/>
      <c r="B3322" s="21"/>
      <c r="C3322" s="21"/>
      <c r="D3322" s="22"/>
      <c r="E3322" s="727"/>
      <c r="F3322" s="23"/>
      <c r="G3322" s="24"/>
      <c r="H3322" s="57" t="str">
        <f t="array" ref="H3322">IF(ISERROR(INDEX(גיליון3!$U$14:$X$28,MATCH('דיווח פרטני'!G3322,גיליון3!$T$14:$T$28,0),MATCH('דיווח פרטני'!C3322,גיליון3!$U$13:$X$13,0)))," ",INDEX(גיליון3!$U$14:$X$28,MATCH('דיווח פרטני'!G3322,גיליון3!$T$14:$T$28,0),MATCH('דיווח פרטני'!C3322,גיליון3!$U$13:$X$13,0)))</f>
        <v xml:space="preserve"> </v>
      </c>
      <c r="I3322" s="15"/>
    </row>
    <row r="3323" spans="1:10" ht="18" customHeight="1" thickBot="1" x14ac:dyDescent="0.35">
      <c r="A3323" s="21"/>
      <c r="B3323" s="21"/>
      <c r="C3323" s="21"/>
      <c r="D3323" s="22"/>
      <c r="E3323" s="727"/>
      <c r="F3323" s="23"/>
      <c r="G3323" s="24"/>
      <c r="H3323" s="57" t="str">
        <f t="array" ref="H3323">IF(ISERROR(INDEX(גיליון3!$U$14:$X$28,MATCH('דיווח פרטני'!G3323,גיליון3!$T$14:$T$28,0),MATCH('דיווח פרטני'!C3323,גיליון3!$U$13:$X$13,0)))," ",INDEX(גיליון3!$U$14:$X$28,MATCH('דיווח פרטני'!G3323,גיליון3!$T$14:$T$28,0),MATCH('דיווח פרטני'!C3323,גיליון3!$U$13:$X$13,0)))</f>
        <v xml:space="preserve"> </v>
      </c>
      <c r="I3323" s="15"/>
    </row>
    <row r="3324" spans="1:10" ht="18" customHeight="1" thickBot="1" x14ac:dyDescent="0.35">
      <c r="A3324" s="21"/>
      <c r="B3324" s="21"/>
      <c r="C3324" s="21"/>
      <c r="D3324" s="22"/>
      <c r="E3324" s="727"/>
      <c r="F3324" s="23"/>
      <c r="G3324" s="24"/>
      <c r="H3324" s="57" t="str">
        <f t="array" ref="H3324">IF(ISERROR(INDEX(גיליון3!$U$14:$X$28,MATCH('דיווח פרטני'!G3324,גיליון3!$T$14:$T$28,0),MATCH('דיווח פרטני'!C3324,גיליון3!$U$13:$X$13,0)))," ",INDEX(גיליון3!$U$14:$X$28,MATCH('דיווח פרטני'!G3324,גיליון3!$T$14:$T$28,0),MATCH('דיווח פרטני'!C3324,גיליון3!$U$13:$X$13,0)))</f>
        <v xml:space="preserve"> </v>
      </c>
      <c r="I3324" s="15"/>
    </row>
    <row r="3325" spans="1:10" ht="18" customHeight="1" thickBot="1" x14ac:dyDescent="0.35">
      <c r="A3325" s="21"/>
      <c r="B3325" s="21"/>
      <c r="C3325" s="21"/>
      <c r="D3325" s="22"/>
      <c r="E3325" s="727"/>
      <c r="F3325" s="23"/>
      <c r="G3325" s="24"/>
      <c r="H3325" s="57" t="str">
        <f t="array" ref="H3325">IF(ISERROR(INDEX(גיליון3!$U$14:$X$28,MATCH('דיווח פרטני'!G3325,גיליון3!$T$14:$T$28,0),MATCH('דיווח פרטני'!C3325,גיליון3!$U$13:$X$13,0)))," ",INDEX(גיליון3!$U$14:$X$28,MATCH('דיווח פרטני'!G3325,גיליון3!$T$14:$T$28,0),MATCH('דיווח פרטני'!C3325,גיליון3!$U$13:$X$13,0)))</f>
        <v xml:space="preserve"> </v>
      </c>
      <c r="I3325" s="15"/>
    </row>
    <row r="3326" spans="1:10" ht="18" customHeight="1" thickBot="1" x14ac:dyDescent="0.35">
      <c r="A3326" s="21"/>
      <c r="B3326" s="21"/>
      <c r="C3326" s="21"/>
      <c r="D3326" s="22"/>
      <c r="E3326" s="727"/>
      <c r="F3326" s="23"/>
      <c r="G3326" s="24"/>
      <c r="H3326" s="57" t="str">
        <f t="array" ref="H3326">IF(ISERROR(INDEX(גיליון3!$U$14:$X$28,MATCH('דיווח פרטני'!G3326,גיליון3!$T$14:$T$28,0),MATCH('דיווח פרטני'!C3326,גיליון3!$U$13:$X$13,0)))," ",INDEX(גיליון3!$U$14:$X$28,MATCH('דיווח פרטני'!G3326,גיליון3!$T$14:$T$28,0),MATCH('דיווח פרטני'!C3326,גיליון3!$U$13:$X$13,0)))</f>
        <v xml:space="preserve"> </v>
      </c>
      <c r="I3326" s="15"/>
    </row>
    <row r="3327" spans="1:10" ht="18" customHeight="1" thickBot="1" x14ac:dyDescent="0.35">
      <c r="A3327" s="21"/>
      <c r="B3327" s="21"/>
      <c r="C3327" s="21"/>
      <c r="D3327" s="22"/>
      <c r="E3327" s="727"/>
      <c r="F3327" s="23"/>
      <c r="G3327" s="24"/>
      <c r="H3327" s="57" t="str">
        <f t="array" ref="H3327">IF(ISERROR(INDEX(גיליון3!$U$14:$X$28,MATCH('דיווח פרטני'!G3327,גיליון3!$T$14:$T$28,0),MATCH('דיווח פרטני'!C3327,גיליון3!$U$13:$X$13,0)))," ",INDEX(גיליון3!$U$14:$X$28,MATCH('דיווח פרטני'!G3327,גיליון3!$T$14:$T$28,0),MATCH('דיווח פרטני'!C3327,גיליון3!$U$13:$X$13,0)))</f>
        <v xml:space="preserve"> </v>
      </c>
      <c r="I3327" s="15"/>
    </row>
    <row r="3328" spans="1:10" ht="18" customHeight="1" thickBot="1" x14ac:dyDescent="0.35">
      <c r="A3328" s="21"/>
      <c r="B3328" s="21"/>
      <c r="C3328" s="21"/>
      <c r="D3328" s="22"/>
      <c r="E3328" s="727"/>
      <c r="F3328" s="23"/>
      <c r="G3328" s="24"/>
      <c r="H3328" s="57" t="str">
        <f t="array" ref="H3328">IF(ISERROR(INDEX(גיליון3!$U$14:$X$28,MATCH('דיווח פרטני'!G3328,גיליון3!$T$14:$T$28,0),MATCH('דיווח פרטני'!C3328,גיליון3!$U$13:$X$13,0)))," ",INDEX(גיליון3!$U$14:$X$28,MATCH('דיווח פרטני'!G3328,גיליון3!$T$14:$T$28,0),MATCH('דיווח פרטני'!C3328,גיליון3!$U$13:$X$13,0)))</f>
        <v xml:space="preserve"> </v>
      </c>
      <c r="I3328" s="15"/>
    </row>
    <row r="3329" spans="1:9" ht="18" customHeight="1" thickBot="1" x14ac:dyDescent="0.35">
      <c r="A3329" s="21"/>
      <c r="B3329" s="21"/>
      <c r="C3329" s="21"/>
      <c r="D3329" s="22"/>
      <c r="E3329" s="727"/>
      <c r="F3329" s="23"/>
      <c r="G3329" s="24"/>
      <c r="H3329" s="57" t="str">
        <f t="array" ref="H3329">IF(ISERROR(INDEX(גיליון3!$U$14:$X$28,MATCH('דיווח פרטני'!G3329,גיליון3!$T$14:$T$28,0),MATCH('דיווח פרטני'!C3329,גיליון3!$U$13:$X$13,0)))," ",INDEX(גיליון3!$U$14:$X$28,MATCH('דיווח פרטני'!G3329,גיליון3!$T$14:$T$28,0),MATCH('דיווח פרטני'!C3329,גיליון3!$U$13:$X$13,0)))</f>
        <v xml:space="preserve"> </v>
      </c>
      <c r="I3329" s="15"/>
    </row>
    <row r="3330" spans="1:9" ht="18" customHeight="1" thickBot="1" x14ac:dyDescent="0.35">
      <c r="A3330" s="21"/>
      <c r="B3330" s="21"/>
      <c r="C3330" s="21"/>
      <c r="D3330" s="22"/>
      <c r="E3330" s="727"/>
      <c r="F3330" s="23"/>
      <c r="G3330" s="24"/>
      <c r="H3330" s="57" t="str">
        <f t="array" ref="H3330">IF(ISERROR(INDEX(גיליון3!$U$14:$X$28,MATCH('דיווח פרטני'!G3330,גיליון3!$T$14:$T$28,0),MATCH('דיווח פרטני'!C3330,גיליון3!$U$13:$X$13,0)))," ",INDEX(גיליון3!$U$14:$X$28,MATCH('דיווח פרטני'!G3330,גיליון3!$T$14:$T$28,0),MATCH('דיווח פרטני'!C3330,גיליון3!$U$13:$X$13,0)))</f>
        <v xml:space="preserve"> </v>
      </c>
      <c r="I3330" s="15"/>
    </row>
    <row r="3331" spans="1:9" ht="18" customHeight="1" thickBot="1" x14ac:dyDescent="0.35">
      <c r="A3331" s="21"/>
      <c r="B3331" s="21"/>
      <c r="C3331" s="21"/>
      <c r="D3331" s="22"/>
      <c r="E3331" s="727"/>
      <c r="F3331" s="23"/>
      <c r="G3331" s="24"/>
      <c r="H3331" s="57" t="str">
        <f t="array" ref="H3331">IF(ISERROR(INDEX(גיליון3!$U$14:$X$28,MATCH('דיווח פרטני'!G3331,גיליון3!$T$14:$T$28,0),MATCH('דיווח פרטני'!C3331,גיליון3!$U$13:$X$13,0)))," ",INDEX(גיליון3!$U$14:$X$28,MATCH('דיווח פרטני'!G3331,גיליון3!$T$14:$T$28,0),MATCH('דיווח פרטני'!C3331,גיליון3!$U$13:$X$13,0)))</f>
        <v xml:space="preserve"> </v>
      </c>
      <c r="I3331" s="15"/>
    </row>
    <row r="3332" spans="1:9" ht="18" customHeight="1" thickBot="1" x14ac:dyDescent="0.35">
      <c r="A3332" s="21"/>
      <c r="B3332" s="21"/>
      <c r="C3332" s="21"/>
      <c r="D3332" s="22"/>
      <c r="E3332" s="727"/>
      <c r="F3332" s="23"/>
      <c r="G3332" s="24"/>
      <c r="H3332" s="57" t="str">
        <f t="array" ref="H3332">IF(ISERROR(INDEX(גיליון3!$U$14:$X$28,MATCH('דיווח פרטני'!G3332,גיליון3!$T$14:$T$28,0),MATCH('דיווח פרטני'!C3332,גיליון3!$U$13:$X$13,0)))," ",INDEX(גיליון3!$U$14:$X$28,MATCH('דיווח פרטני'!G3332,גיליון3!$T$14:$T$28,0),MATCH('דיווח פרטני'!C3332,גיליון3!$U$13:$X$13,0)))</f>
        <v xml:space="preserve"> </v>
      </c>
      <c r="I3332" s="15"/>
    </row>
    <row r="3333" spans="1:9" ht="18" customHeight="1" thickBot="1" x14ac:dyDescent="0.35">
      <c r="A3333" s="21"/>
      <c r="B3333" s="21"/>
      <c r="C3333" s="21"/>
      <c r="D3333" s="22"/>
      <c r="E3333" s="727"/>
      <c r="F3333" s="23"/>
      <c r="G3333" s="24"/>
      <c r="H3333" s="57" t="str">
        <f t="array" ref="H3333">IF(ISERROR(INDEX(גיליון3!$U$14:$X$28,MATCH('דיווח פרטני'!G3333,גיליון3!$T$14:$T$28,0),MATCH('דיווח פרטני'!C3333,גיליון3!$U$13:$X$13,0)))," ",INDEX(גיליון3!$U$14:$X$28,MATCH('דיווח פרטני'!G3333,גיליון3!$T$14:$T$28,0),MATCH('דיווח פרטני'!C3333,גיליון3!$U$13:$X$13,0)))</f>
        <v xml:space="preserve"> </v>
      </c>
      <c r="I3333" s="15"/>
    </row>
    <row r="3334" spans="1:9" ht="18" customHeight="1" thickBot="1" x14ac:dyDescent="0.35">
      <c r="A3334" s="21"/>
      <c r="B3334" s="21"/>
      <c r="C3334" s="21"/>
      <c r="D3334" s="22"/>
      <c r="E3334" s="727"/>
      <c r="F3334" s="23"/>
      <c r="G3334" s="24"/>
      <c r="H3334" s="57" t="str">
        <f t="array" ref="H3334">IF(ISERROR(INDEX(גיליון3!$U$14:$X$28,MATCH('דיווח פרטני'!G3334,גיליון3!$T$14:$T$28,0),MATCH('דיווח פרטני'!C3334,גיליון3!$U$13:$X$13,0)))," ",INDEX(גיליון3!$U$14:$X$28,MATCH('דיווח פרטני'!G3334,גיליון3!$T$14:$T$28,0),MATCH('דיווח פרטני'!C3334,גיליון3!$U$13:$X$13,0)))</f>
        <v xml:space="preserve"> </v>
      </c>
      <c r="I3334" s="15"/>
    </row>
    <row r="3335" spans="1:9" ht="18" customHeight="1" thickBot="1" x14ac:dyDescent="0.35">
      <c r="A3335" s="21"/>
      <c r="B3335" s="21"/>
      <c r="C3335" s="21"/>
      <c r="D3335" s="22"/>
      <c r="E3335" s="727"/>
      <c r="F3335" s="23"/>
      <c r="G3335" s="24"/>
      <c r="H3335" s="57" t="str">
        <f t="array" ref="H3335">IF(ISERROR(INDEX(גיליון3!$U$14:$X$28,MATCH('דיווח פרטני'!G3335,גיליון3!$T$14:$T$28,0),MATCH('דיווח פרטני'!C3335,גיליון3!$U$13:$X$13,0)))," ",INDEX(גיליון3!$U$14:$X$28,MATCH('דיווח פרטני'!G3335,גיליון3!$T$14:$T$28,0),MATCH('דיווח פרטני'!C3335,גיליון3!$U$13:$X$13,0)))</f>
        <v xml:space="preserve"> </v>
      </c>
      <c r="I3335" s="15"/>
    </row>
    <row r="3336" spans="1:9" ht="18" customHeight="1" thickBot="1" x14ac:dyDescent="0.35">
      <c r="A3336" s="21"/>
      <c r="B3336" s="21"/>
      <c r="C3336" s="21"/>
      <c r="D3336" s="22"/>
      <c r="E3336" s="727"/>
      <c r="F3336" s="23"/>
      <c r="G3336" s="24"/>
      <c r="H3336" s="57" t="str">
        <f t="array" ref="H3336">IF(ISERROR(INDEX(גיליון3!$U$14:$X$28,MATCH('דיווח פרטני'!G3336,גיליון3!$T$14:$T$28,0),MATCH('דיווח פרטני'!C3336,גיליון3!$U$13:$X$13,0)))," ",INDEX(גיליון3!$U$14:$X$28,MATCH('דיווח פרטני'!G3336,גיליון3!$T$14:$T$28,0),MATCH('דיווח פרטני'!C3336,גיליון3!$U$13:$X$13,0)))</f>
        <v xml:space="preserve"> </v>
      </c>
      <c r="I3336" s="15"/>
    </row>
    <row r="3337" spans="1:9" ht="18" customHeight="1" thickBot="1" x14ac:dyDescent="0.35">
      <c r="A3337" s="21"/>
      <c r="B3337" s="21"/>
      <c r="C3337" s="21"/>
      <c r="D3337" s="22"/>
      <c r="E3337" s="727"/>
      <c r="F3337" s="23"/>
      <c r="G3337" s="24"/>
      <c r="H3337" s="57" t="str">
        <f t="array" ref="H3337">IF(ISERROR(INDEX(גיליון3!$U$14:$X$28,MATCH('דיווח פרטני'!G3337,גיליון3!$T$14:$T$28,0),MATCH('דיווח פרטני'!C3337,גיליון3!$U$13:$X$13,0)))," ",INDEX(גיליון3!$U$14:$X$28,MATCH('דיווח פרטני'!G3337,גיליון3!$T$14:$T$28,0),MATCH('דיווח פרטני'!C3337,גיליון3!$U$13:$X$13,0)))</f>
        <v xml:space="preserve"> </v>
      </c>
      <c r="I3337" s="15"/>
    </row>
    <row r="3338" spans="1:9" ht="18" customHeight="1" thickBot="1" x14ac:dyDescent="0.35">
      <c r="A3338" s="21"/>
      <c r="B3338" s="21"/>
      <c r="C3338" s="21"/>
      <c r="D3338" s="22"/>
      <c r="E3338" s="727"/>
      <c r="F3338" s="23"/>
      <c r="G3338" s="24"/>
      <c r="H3338" s="57" t="str">
        <f t="array" ref="H3338">IF(ISERROR(INDEX(גיליון3!$U$14:$X$28,MATCH('דיווח פרטני'!G3338,גיליון3!$T$14:$T$28,0),MATCH('דיווח פרטני'!C3338,גיליון3!$U$13:$X$13,0)))," ",INDEX(גיליון3!$U$14:$X$28,MATCH('דיווח פרטני'!G3338,גיליון3!$T$14:$T$28,0),MATCH('דיווח פרטני'!C3338,גיליון3!$U$13:$X$13,0)))</f>
        <v xml:space="preserve"> </v>
      </c>
      <c r="I3338" s="15"/>
    </row>
    <row r="3339" spans="1:9" ht="18" customHeight="1" thickBot="1" x14ac:dyDescent="0.35">
      <c r="A3339" s="21"/>
      <c r="B3339" s="21"/>
      <c r="C3339" s="21"/>
      <c r="D3339" s="22"/>
      <c r="E3339" s="727"/>
      <c r="F3339" s="23"/>
      <c r="G3339" s="24"/>
      <c r="H3339" s="57" t="str">
        <f t="array" ref="H3339">IF(ISERROR(INDEX(גיליון3!$U$14:$X$28,MATCH('דיווח פרטני'!G3339,גיליון3!$T$14:$T$28,0),MATCH('דיווח פרטני'!C3339,גיליון3!$U$13:$X$13,0)))," ",INDEX(גיליון3!$U$14:$X$28,MATCH('דיווח פרטני'!G3339,גיליון3!$T$14:$T$28,0),MATCH('דיווח פרטני'!C3339,גיליון3!$U$13:$X$13,0)))</f>
        <v xml:space="preserve"> </v>
      </c>
      <c r="I3339" s="15"/>
    </row>
    <row r="3340" spans="1:9" ht="18" customHeight="1" thickBot="1" x14ac:dyDescent="0.35">
      <c r="A3340" s="21"/>
      <c r="B3340" s="21"/>
      <c r="C3340" s="21"/>
      <c r="D3340" s="22"/>
      <c r="E3340" s="727"/>
      <c r="F3340" s="23"/>
      <c r="G3340" s="24"/>
      <c r="H3340" s="57" t="str">
        <f t="array" ref="H3340">IF(ISERROR(INDEX(גיליון3!$U$14:$X$28,MATCH('דיווח פרטני'!G3340,גיליון3!$T$14:$T$28,0),MATCH('דיווח פרטני'!C3340,גיליון3!$U$13:$X$13,0)))," ",INDEX(גיליון3!$U$14:$X$28,MATCH('דיווח פרטני'!G3340,גיליון3!$T$14:$T$28,0),MATCH('דיווח פרטני'!C3340,גיליון3!$U$13:$X$13,0)))</f>
        <v xml:space="preserve"> </v>
      </c>
      <c r="I3340" s="15"/>
    </row>
    <row r="3341" spans="1:9" ht="18" customHeight="1" thickBot="1" x14ac:dyDescent="0.35">
      <c r="A3341" s="21"/>
      <c r="B3341" s="21"/>
      <c r="C3341" s="21"/>
      <c r="D3341" s="22"/>
      <c r="E3341" s="727"/>
      <c r="F3341" s="23"/>
      <c r="G3341" s="24"/>
      <c r="H3341" s="57" t="str">
        <f t="array" ref="H3341">IF(ISERROR(INDEX(גיליון3!$U$14:$X$28,MATCH('דיווח פרטני'!G3341,גיליון3!$T$14:$T$28,0),MATCH('דיווח פרטני'!C3341,גיליון3!$U$13:$X$13,0)))," ",INDEX(גיליון3!$U$14:$X$28,MATCH('דיווח פרטני'!G3341,גיליון3!$T$14:$T$28,0),MATCH('דיווח פרטני'!C3341,גיליון3!$U$13:$X$13,0)))</f>
        <v xml:space="preserve"> </v>
      </c>
      <c r="I3341" s="15"/>
    </row>
    <row r="3342" spans="1:9" ht="18" customHeight="1" thickBot="1" x14ac:dyDescent="0.35">
      <c r="A3342" s="21"/>
      <c r="B3342" s="21"/>
      <c r="C3342" s="21"/>
      <c r="D3342" s="22"/>
      <c r="E3342" s="727"/>
      <c r="F3342" s="23"/>
      <c r="G3342" s="24"/>
      <c r="H3342" s="57" t="str">
        <f t="array" ref="H3342">IF(ISERROR(INDEX(גיליון3!$U$14:$X$28,MATCH('דיווח פרטני'!G3342,גיליון3!$T$14:$T$28,0),MATCH('דיווח פרטני'!C3342,גיליון3!$U$13:$X$13,0)))," ",INDEX(גיליון3!$U$14:$X$28,MATCH('דיווח פרטני'!G3342,גיליון3!$T$14:$T$28,0),MATCH('דיווח פרטני'!C3342,גיליון3!$U$13:$X$13,0)))</f>
        <v xml:space="preserve"> </v>
      </c>
      <c r="I3342" s="15"/>
    </row>
    <row r="3343" spans="1:9" ht="18" customHeight="1" thickBot="1" x14ac:dyDescent="0.35">
      <c r="A3343" s="21"/>
      <c r="B3343" s="21"/>
      <c r="C3343" s="21"/>
      <c r="D3343" s="22"/>
      <c r="E3343" s="727"/>
      <c r="F3343" s="23"/>
      <c r="G3343" s="24"/>
      <c r="H3343" s="57" t="str">
        <f t="array" ref="H3343">IF(ISERROR(INDEX(גיליון3!$U$14:$X$28,MATCH('דיווח פרטני'!G3343,גיליון3!$T$14:$T$28,0),MATCH('דיווח פרטני'!C3343,גיליון3!$U$13:$X$13,0)))," ",INDEX(גיליון3!$U$14:$X$28,MATCH('דיווח פרטני'!G3343,גיליון3!$T$14:$T$28,0),MATCH('דיווח פרטני'!C3343,גיליון3!$U$13:$X$13,0)))</f>
        <v xml:space="preserve"> </v>
      </c>
      <c r="I3343" s="15"/>
    </row>
    <row r="3344" spans="1:9" ht="18" customHeight="1" thickBot="1" x14ac:dyDescent="0.35">
      <c r="A3344" s="21"/>
      <c r="B3344" s="21"/>
      <c r="C3344" s="21"/>
      <c r="D3344" s="22"/>
      <c r="E3344" s="727"/>
      <c r="F3344" s="23"/>
      <c r="G3344" s="24"/>
      <c r="H3344" s="57" t="str">
        <f t="array" ref="H3344">IF(ISERROR(INDEX(גיליון3!$U$14:$X$28,MATCH('דיווח פרטני'!G3344,גיליון3!$T$14:$T$28,0),MATCH('דיווח פרטני'!C3344,גיליון3!$U$13:$X$13,0)))," ",INDEX(גיליון3!$U$14:$X$28,MATCH('דיווח פרטני'!G3344,גיליון3!$T$14:$T$28,0),MATCH('דיווח פרטני'!C3344,גיליון3!$U$13:$X$13,0)))</f>
        <v xml:space="preserve"> </v>
      </c>
      <c r="I3344" s="15"/>
    </row>
    <row r="3345" spans="1:9" ht="18" customHeight="1" thickBot="1" x14ac:dyDescent="0.35">
      <c r="A3345" s="21"/>
      <c r="B3345" s="21"/>
      <c r="C3345" s="21"/>
      <c r="D3345" s="22"/>
      <c r="E3345" s="727"/>
      <c r="F3345" s="23"/>
      <c r="G3345" s="24"/>
      <c r="H3345" s="57" t="str">
        <f t="array" ref="H3345">IF(ISERROR(INDEX(גיליון3!$U$14:$X$28,MATCH('דיווח פרטני'!G3345,גיליון3!$T$14:$T$28,0),MATCH('דיווח פרטני'!C3345,גיליון3!$U$13:$X$13,0)))," ",INDEX(גיליון3!$U$14:$X$28,MATCH('דיווח פרטני'!G3345,גיליון3!$T$14:$T$28,0),MATCH('דיווח פרטני'!C3345,גיליון3!$U$13:$X$13,0)))</f>
        <v xml:space="preserve"> </v>
      </c>
      <c r="I3345" s="15"/>
    </row>
    <row r="3346" spans="1:9" ht="18" customHeight="1" thickBot="1" x14ac:dyDescent="0.35">
      <c r="A3346" s="21"/>
      <c r="B3346" s="21"/>
      <c r="C3346" s="21"/>
      <c r="D3346" s="22"/>
      <c r="E3346" s="727"/>
      <c r="F3346" s="23"/>
      <c r="G3346" s="24"/>
      <c r="H3346" s="57" t="str">
        <f t="array" ref="H3346">IF(ISERROR(INDEX(גיליון3!$U$14:$X$28,MATCH('דיווח פרטני'!G3346,גיליון3!$T$14:$T$28,0),MATCH('דיווח פרטני'!C3346,גיליון3!$U$13:$X$13,0)))," ",INDEX(גיליון3!$U$14:$X$28,MATCH('דיווח פרטני'!G3346,גיליון3!$T$14:$T$28,0),MATCH('דיווח פרטני'!C3346,גיליון3!$U$13:$X$13,0)))</f>
        <v xml:space="preserve"> </v>
      </c>
      <c r="I3346" s="15"/>
    </row>
    <row r="3347" spans="1:9" ht="18" customHeight="1" thickBot="1" x14ac:dyDescent="0.35">
      <c r="A3347" s="21"/>
      <c r="B3347" s="21"/>
      <c r="C3347" s="21"/>
      <c r="D3347" s="22"/>
      <c r="E3347" s="727"/>
      <c r="F3347" s="23"/>
      <c r="G3347" s="24"/>
      <c r="H3347" s="57" t="str">
        <f t="array" ref="H3347">IF(ISERROR(INDEX(גיליון3!$U$14:$X$28,MATCH('דיווח פרטני'!G3347,גיליון3!$T$14:$T$28,0),MATCH('דיווח פרטני'!C3347,גיליון3!$U$13:$X$13,0)))," ",INDEX(גיליון3!$U$14:$X$28,MATCH('דיווח פרטני'!G3347,גיליון3!$T$14:$T$28,0),MATCH('דיווח פרטני'!C3347,גיליון3!$U$13:$X$13,0)))</f>
        <v xml:space="preserve"> </v>
      </c>
      <c r="I3347" s="15"/>
    </row>
    <row r="3348" spans="1:9" ht="18" customHeight="1" thickBot="1" x14ac:dyDescent="0.35">
      <c r="A3348" s="21"/>
      <c r="B3348" s="21"/>
      <c r="C3348" s="21"/>
      <c r="D3348" s="22"/>
      <c r="E3348" s="727"/>
      <c r="F3348" s="23"/>
      <c r="G3348" s="24"/>
      <c r="H3348" s="57" t="str">
        <f t="array" ref="H3348">IF(ISERROR(INDEX(גיליון3!$U$14:$X$28,MATCH('דיווח פרטני'!G3348,גיליון3!$T$14:$T$28,0),MATCH('דיווח פרטני'!C3348,גיליון3!$U$13:$X$13,0)))," ",INDEX(גיליון3!$U$14:$X$28,MATCH('דיווח פרטני'!G3348,גיליון3!$T$14:$T$28,0),MATCH('דיווח פרטני'!C3348,גיליון3!$U$13:$X$13,0)))</f>
        <v xml:space="preserve"> </v>
      </c>
      <c r="I3348" s="15"/>
    </row>
    <row r="3349" spans="1:9" ht="18" customHeight="1" thickBot="1" x14ac:dyDescent="0.35">
      <c r="A3349" s="21"/>
      <c r="B3349" s="21"/>
      <c r="C3349" s="21"/>
      <c r="D3349" s="22"/>
      <c r="E3349" s="727"/>
      <c r="F3349" s="23"/>
      <c r="G3349" s="24"/>
      <c r="H3349" s="57" t="str">
        <f t="array" ref="H3349">IF(ISERROR(INDEX(גיליון3!$U$14:$X$28,MATCH('דיווח פרטני'!G3349,גיליון3!$T$14:$T$28,0),MATCH('דיווח פרטני'!C3349,גיליון3!$U$13:$X$13,0)))," ",INDEX(גיליון3!$U$14:$X$28,MATCH('דיווח פרטני'!G3349,גיליון3!$T$14:$T$28,0),MATCH('דיווח פרטני'!C3349,גיליון3!$U$13:$X$13,0)))</f>
        <v xml:space="preserve"> </v>
      </c>
      <c r="I3349" s="15"/>
    </row>
    <row r="3350" spans="1:9" ht="18" customHeight="1" thickBot="1" x14ac:dyDescent="0.35">
      <c r="A3350" s="21"/>
      <c r="B3350" s="21"/>
      <c r="C3350" s="21"/>
      <c r="D3350" s="22"/>
      <c r="E3350" s="727"/>
      <c r="F3350" s="23"/>
      <c r="G3350" s="24"/>
      <c r="H3350" s="57" t="str">
        <f t="array" ref="H3350">IF(ISERROR(INDEX(גיליון3!$U$14:$X$28,MATCH('דיווח פרטני'!G3350,גיליון3!$T$14:$T$28,0),MATCH('דיווח פרטני'!C3350,גיליון3!$U$13:$X$13,0)))," ",INDEX(גיליון3!$U$14:$X$28,MATCH('דיווח פרטני'!G3350,גיליון3!$T$14:$T$28,0),MATCH('דיווח פרטני'!C3350,גיליון3!$U$13:$X$13,0)))</f>
        <v xml:space="preserve"> </v>
      </c>
      <c r="I3350" s="15"/>
    </row>
    <row r="3351" spans="1:9" ht="18" customHeight="1" thickBot="1" x14ac:dyDescent="0.35">
      <c r="A3351" s="21"/>
      <c r="B3351" s="21"/>
      <c r="C3351" s="21"/>
      <c r="D3351" s="22"/>
      <c r="E3351" s="727"/>
      <c r="F3351" s="23"/>
      <c r="G3351" s="24"/>
      <c r="H3351" s="57" t="str">
        <f t="array" ref="H3351">IF(ISERROR(INDEX(גיליון3!$U$14:$X$28,MATCH('דיווח פרטני'!G3351,גיליון3!$T$14:$T$28,0),MATCH('דיווח פרטני'!C3351,גיליון3!$U$13:$X$13,0)))," ",INDEX(גיליון3!$U$14:$X$28,MATCH('דיווח פרטני'!G3351,גיליון3!$T$14:$T$28,0),MATCH('דיווח פרטני'!C3351,גיליון3!$U$13:$X$13,0)))</f>
        <v xml:space="preserve"> </v>
      </c>
      <c r="I3351" s="15"/>
    </row>
    <row r="3352" spans="1:9" ht="18" customHeight="1" thickBot="1" x14ac:dyDescent="0.35">
      <c r="A3352" s="21"/>
      <c r="B3352" s="21"/>
      <c r="C3352" s="21"/>
      <c r="D3352" s="22"/>
      <c r="E3352" s="727"/>
      <c r="F3352" s="23"/>
      <c r="G3352" s="24"/>
      <c r="H3352" s="57" t="str">
        <f t="array" ref="H3352">IF(ISERROR(INDEX(גיליון3!$U$14:$X$28,MATCH('דיווח פרטני'!G3352,גיליון3!$T$14:$T$28,0),MATCH('דיווח פרטני'!C3352,גיליון3!$U$13:$X$13,0)))," ",INDEX(גיליון3!$U$14:$X$28,MATCH('דיווח פרטני'!G3352,גיליון3!$T$14:$T$28,0),MATCH('דיווח פרטני'!C3352,גיליון3!$U$13:$X$13,0)))</f>
        <v xml:space="preserve"> </v>
      </c>
      <c r="I3352" s="15"/>
    </row>
    <row r="3353" spans="1:9" ht="18" customHeight="1" thickBot="1" x14ac:dyDescent="0.35">
      <c r="A3353" s="21"/>
      <c r="B3353" s="21"/>
      <c r="C3353" s="21"/>
      <c r="D3353" s="22"/>
      <c r="E3353" s="727"/>
      <c r="F3353" s="23"/>
      <c r="G3353" s="24"/>
      <c r="H3353" s="57" t="str">
        <f t="array" ref="H3353">IF(ISERROR(INDEX(גיליון3!$U$14:$X$28,MATCH('דיווח פרטני'!G3353,גיליון3!$T$14:$T$28,0),MATCH('דיווח פרטני'!C3353,גיליון3!$U$13:$X$13,0)))," ",INDEX(גיליון3!$U$14:$X$28,MATCH('דיווח פרטני'!G3353,גיליון3!$T$14:$T$28,0),MATCH('דיווח פרטני'!C3353,גיליון3!$U$13:$X$13,0)))</f>
        <v xml:space="preserve"> </v>
      </c>
      <c r="I3353" s="15"/>
    </row>
    <row r="3354" spans="1:9" ht="18" customHeight="1" thickBot="1" x14ac:dyDescent="0.35">
      <c r="A3354" s="21"/>
      <c r="B3354" s="21"/>
      <c r="C3354" s="21"/>
      <c r="D3354" s="22"/>
      <c r="E3354" s="727"/>
      <c r="F3354" s="23"/>
      <c r="G3354" s="24"/>
      <c r="H3354" s="57" t="str">
        <f t="array" ref="H3354">IF(ISERROR(INDEX(גיליון3!$U$14:$X$28,MATCH('דיווח פרטני'!G3354,גיליון3!$T$14:$T$28,0),MATCH('דיווח פרטני'!C3354,גיליון3!$U$13:$X$13,0)))," ",INDEX(גיליון3!$U$14:$X$28,MATCH('דיווח פרטני'!G3354,גיליון3!$T$14:$T$28,0),MATCH('דיווח פרטני'!C3354,גיליון3!$U$13:$X$13,0)))</f>
        <v xml:space="preserve"> </v>
      </c>
      <c r="I3354" s="15"/>
    </row>
    <row r="3355" spans="1:9" ht="18" customHeight="1" thickBot="1" x14ac:dyDescent="0.35">
      <c r="A3355" s="21"/>
      <c r="B3355" s="21"/>
      <c r="C3355" s="21"/>
      <c r="D3355" s="22"/>
      <c r="E3355" s="727"/>
      <c r="F3355" s="23"/>
      <c r="G3355" s="24"/>
      <c r="H3355" s="57" t="str">
        <f t="array" ref="H3355">IF(ISERROR(INDEX(גיליון3!$U$14:$X$28,MATCH('דיווח פרטני'!G3355,גיליון3!$T$14:$T$28,0),MATCH('דיווח פרטני'!C3355,גיליון3!$U$13:$X$13,0)))," ",INDEX(גיליון3!$U$14:$X$28,MATCH('דיווח פרטני'!G3355,גיליון3!$T$14:$T$28,0),MATCH('דיווח פרטני'!C3355,גיליון3!$U$13:$X$13,0)))</f>
        <v xml:space="preserve"> </v>
      </c>
      <c r="I3355" s="15"/>
    </row>
    <row r="3356" spans="1:9" ht="18" customHeight="1" thickBot="1" x14ac:dyDescent="0.35">
      <c r="A3356" s="21"/>
      <c r="B3356" s="21"/>
      <c r="C3356" s="21"/>
      <c r="D3356" s="22"/>
      <c r="E3356" s="727"/>
      <c r="F3356" s="23"/>
      <c r="G3356" s="24"/>
      <c r="H3356" s="57" t="str">
        <f t="array" ref="H3356">IF(ISERROR(INDEX(גיליון3!$U$14:$X$28,MATCH('דיווח פרטני'!G3356,גיליון3!$T$14:$T$28,0),MATCH('דיווח פרטני'!C3356,גיליון3!$U$13:$X$13,0)))," ",INDEX(גיליון3!$U$14:$X$28,MATCH('דיווח פרטני'!G3356,גיליון3!$T$14:$T$28,0),MATCH('דיווח פרטני'!C3356,גיליון3!$U$13:$X$13,0)))</f>
        <v xml:space="preserve"> </v>
      </c>
      <c r="I3356" s="15"/>
    </row>
    <row r="3357" spans="1:9" ht="18" customHeight="1" thickBot="1" x14ac:dyDescent="0.35">
      <c r="A3357" s="21"/>
      <c r="B3357" s="21"/>
      <c r="C3357" s="21"/>
      <c r="D3357" s="22"/>
      <c r="E3357" s="727"/>
      <c r="F3357" s="23"/>
      <c r="G3357" s="24"/>
      <c r="H3357" s="57" t="str">
        <f t="array" ref="H3357">IF(ISERROR(INDEX(גיליון3!$U$14:$X$28,MATCH('דיווח פרטני'!G3357,גיליון3!$T$14:$T$28,0),MATCH('דיווח פרטני'!C3357,גיליון3!$U$13:$X$13,0)))," ",INDEX(גיליון3!$U$14:$X$28,MATCH('דיווח פרטני'!G3357,גיליון3!$T$14:$T$28,0),MATCH('דיווח פרטני'!C3357,גיליון3!$U$13:$X$13,0)))</f>
        <v xml:space="preserve"> </v>
      </c>
      <c r="I3357" s="15"/>
    </row>
    <row r="3358" spans="1:9" ht="18" customHeight="1" thickBot="1" x14ac:dyDescent="0.35">
      <c r="A3358" s="21"/>
      <c r="B3358" s="21"/>
      <c r="C3358" s="21"/>
      <c r="D3358" s="22"/>
      <c r="E3358" s="727"/>
      <c r="F3358" s="23"/>
      <c r="G3358" s="24"/>
      <c r="H3358" s="57" t="str">
        <f t="array" ref="H3358">IF(ISERROR(INDEX(גיליון3!$U$14:$X$28,MATCH('דיווח פרטני'!G3358,גיליון3!$T$14:$T$28,0),MATCH('דיווח פרטני'!C3358,גיליון3!$U$13:$X$13,0)))," ",INDEX(גיליון3!$U$14:$X$28,MATCH('דיווח פרטני'!G3358,גיליון3!$T$14:$T$28,0),MATCH('דיווח פרטני'!C3358,גיליון3!$U$13:$X$13,0)))</f>
        <v xml:space="preserve"> </v>
      </c>
      <c r="I3358" s="15"/>
    </row>
    <row r="3359" spans="1:9" ht="18" customHeight="1" thickBot="1" x14ac:dyDescent="0.35">
      <c r="A3359" s="21"/>
      <c r="B3359" s="21"/>
      <c r="C3359" s="21"/>
      <c r="D3359" s="22"/>
      <c r="E3359" s="727"/>
      <c r="F3359" s="23"/>
      <c r="G3359" s="24"/>
      <c r="H3359" s="57" t="str">
        <f t="array" ref="H3359">IF(ISERROR(INDEX(גיליון3!$U$14:$X$28,MATCH('דיווח פרטני'!G3359,גיליון3!$T$14:$T$28,0),MATCH('דיווח פרטני'!C3359,גיליון3!$U$13:$X$13,0)))," ",INDEX(גיליון3!$U$14:$X$28,MATCH('דיווח פרטני'!G3359,גיליון3!$T$14:$T$28,0),MATCH('דיווח פרטני'!C3359,גיליון3!$U$13:$X$13,0)))</f>
        <v xml:space="preserve"> </v>
      </c>
      <c r="I3359" s="15"/>
    </row>
    <row r="3360" spans="1:9" ht="18" customHeight="1" thickBot="1" x14ac:dyDescent="0.35">
      <c r="A3360" s="21"/>
      <c r="B3360" s="21"/>
      <c r="C3360" s="21"/>
      <c r="D3360" s="22"/>
      <c r="E3360" s="727"/>
      <c r="F3360" s="23"/>
      <c r="G3360" s="24"/>
      <c r="H3360" s="57" t="str">
        <f t="array" ref="H3360">IF(ISERROR(INDEX(גיליון3!$U$14:$X$28,MATCH('דיווח פרטני'!G3360,גיליון3!$T$14:$T$28,0),MATCH('דיווח פרטני'!C3360,גיליון3!$U$13:$X$13,0)))," ",INDEX(גיליון3!$U$14:$X$28,MATCH('דיווח פרטני'!G3360,גיליון3!$T$14:$T$28,0),MATCH('דיווח פרטני'!C3360,גיליון3!$U$13:$X$13,0)))</f>
        <v xml:space="preserve"> </v>
      </c>
      <c r="I3360" s="15"/>
    </row>
    <row r="3361" spans="1:9" ht="18" customHeight="1" thickBot="1" x14ac:dyDescent="0.35">
      <c r="A3361" s="21"/>
      <c r="B3361" s="21"/>
      <c r="C3361" s="21"/>
      <c r="D3361" s="22"/>
      <c r="E3361" s="727"/>
      <c r="F3361" s="23"/>
      <c r="G3361" s="24"/>
      <c r="H3361" s="57" t="str">
        <f t="array" ref="H3361">IF(ISERROR(INDEX(גיליון3!$U$14:$X$28,MATCH('דיווח פרטני'!G3361,גיליון3!$T$14:$T$28,0),MATCH('דיווח פרטני'!C3361,גיליון3!$U$13:$X$13,0)))," ",INDEX(גיליון3!$U$14:$X$28,MATCH('דיווח פרטני'!G3361,גיליון3!$T$14:$T$28,0),MATCH('דיווח פרטני'!C3361,גיליון3!$U$13:$X$13,0)))</f>
        <v xml:space="preserve"> </v>
      </c>
      <c r="I3361" s="15"/>
    </row>
    <row r="3362" spans="1:9" ht="18" customHeight="1" thickBot="1" x14ac:dyDescent="0.35">
      <c r="A3362" s="21"/>
      <c r="B3362" s="21"/>
      <c r="C3362" s="21"/>
      <c r="D3362" s="22"/>
      <c r="E3362" s="727"/>
      <c r="F3362" s="23"/>
      <c r="G3362" s="24"/>
      <c r="H3362" s="57" t="str">
        <f t="array" ref="H3362">IF(ISERROR(INDEX(גיליון3!$U$14:$X$28,MATCH('דיווח פרטני'!G3362,גיליון3!$T$14:$T$28,0),MATCH('דיווח פרטני'!C3362,גיליון3!$U$13:$X$13,0)))," ",INDEX(גיליון3!$U$14:$X$28,MATCH('דיווח פרטני'!G3362,גיליון3!$T$14:$T$28,0),MATCH('דיווח פרטני'!C3362,גיליון3!$U$13:$X$13,0)))</f>
        <v xml:space="preserve"> </v>
      </c>
      <c r="I3362" s="15"/>
    </row>
    <row r="3363" spans="1:9" ht="18" customHeight="1" thickBot="1" x14ac:dyDescent="0.35">
      <c r="A3363" s="21"/>
      <c r="B3363" s="21"/>
      <c r="C3363" s="21"/>
      <c r="D3363" s="22"/>
      <c r="E3363" s="727"/>
      <c r="F3363" s="23"/>
      <c r="G3363" s="24"/>
      <c r="H3363" s="57" t="str">
        <f t="array" ref="H3363">IF(ISERROR(INDEX(גיליון3!$U$14:$X$28,MATCH('דיווח פרטני'!G3363,גיליון3!$T$14:$T$28,0),MATCH('דיווח פרטני'!C3363,גיליון3!$U$13:$X$13,0)))," ",INDEX(גיליון3!$U$14:$X$28,MATCH('דיווח פרטני'!G3363,גיליון3!$T$14:$T$28,0),MATCH('דיווח פרטני'!C3363,גיליון3!$U$13:$X$13,0)))</f>
        <v xml:space="preserve"> </v>
      </c>
      <c r="I3363" s="15"/>
    </row>
    <row r="3364" spans="1:9" ht="18" customHeight="1" thickBot="1" x14ac:dyDescent="0.35">
      <c r="A3364" s="21"/>
      <c r="B3364" s="21"/>
      <c r="C3364" s="21"/>
      <c r="D3364" s="22"/>
      <c r="E3364" s="727"/>
      <c r="F3364" s="23"/>
      <c r="G3364" s="24"/>
      <c r="H3364" s="57" t="str">
        <f t="array" ref="H3364">IF(ISERROR(INDEX(גיליון3!$U$14:$X$28,MATCH('דיווח פרטני'!G3364,גיליון3!$T$14:$T$28,0),MATCH('דיווח פרטני'!C3364,גיליון3!$U$13:$X$13,0)))," ",INDEX(גיליון3!$U$14:$X$28,MATCH('דיווח פרטני'!G3364,גיליון3!$T$14:$T$28,0),MATCH('דיווח פרטני'!C3364,גיליון3!$U$13:$X$13,0)))</f>
        <v xml:space="preserve"> </v>
      </c>
      <c r="I3364" s="15"/>
    </row>
    <row r="3365" spans="1:9" ht="18" customHeight="1" thickBot="1" x14ac:dyDescent="0.35">
      <c r="A3365" s="21"/>
      <c r="B3365" s="21"/>
      <c r="C3365" s="21"/>
      <c r="D3365" s="22"/>
      <c r="E3365" s="727"/>
      <c r="F3365" s="23"/>
      <c r="G3365" s="24"/>
      <c r="H3365" s="57" t="str">
        <f t="array" ref="H3365">IF(ISERROR(INDEX(גיליון3!$U$14:$X$28,MATCH('דיווח פרטני'!G3365,גיליון3!$T$14:$T$28,0),MATCH('דיווח פרטני'!C3365,גיליון3!$U$13:$X$13,0)))," ",INDEX(גיליון3!$U$14:$X$28,MATCH('דיווח פרטני'!G3365,גיליון3!$T$14:$T$28,0),MATCH('דיווח פרטני'!C3365,גיליון3!$U$13:$X$13,0)))</f>
        <v xml:space="preserve"> </v>
      </c>
      <c r="I3365" s="15"/>
    </row>
    <row r="3366" spans="1:9" ht="18" customHeight="1" thickBot="1" x14ac:dyDescent="0.35">
      <c r="A3366" s="21"/>
      <c r="B3366" s="21"/>
      <c r="C3366" s="21"/>
      <c r="D3366" s="22"/>
      <c r="E3366" s="727"/>
      <c r="F3366" s="23"/>
      <c r="G3366" s="24"/>
      <c r="H3366" s="57" t="str">
        <f t="array" ref="H3366">IF(ISERROR(INDEX(גיליון3!$U$14:$X$28,MATCH('דיווח פרטני'!G3366,גיליון3!$T$14:$T$28,0),MATCH('דיווח פרטני'!C3366,גיליון3!$U$13:$X$13,0)))," ",INDEX(גיליון3!$U$14:$X$28,MATCH('דיווח פרטני'!G3366,גיליון3!$T$14:$T$28,0),MATCH('דיווח פרטני'!C3366,גיליון3!$U$13:$X$13,0)))</f>
        <v xml:space="preserve"> </v>
      </c>
      <c r="I3366" s="15"/>
    </row>
    <row r="3367" spans="1:9" ht="18" customHeight="1" thickBot="1" x14ac:dyDescent="0.35">
      <c r="A3367" s="21"/>
      <c r="B3367" s="21"/>
      <c r="C3367" s="21"/>
      <c r="D3367" s="22"/>
      <c r="E3367" s="727"/>
      <c r="F3367" s="23"/>
      <c r="G3367" s="24"/>
      <c r="H3367" s="57" t="str">
        <f t="array" ref="H3367">IF(ISERROR(INDEX(גיליון3!$U$14:$X$28,MATCH('דיווח פרטני'!G3367,גיליון3!$T$14:$T$28,0),MATCH('דיווח פרטני'!C3367,גיליון3!$U$13:$X$13,0)))," ",INDEX(גיליון3!$U$14:$X$28,MATCH('דיווח פרטני'!G3367,גיליון3!$T$14:$T$28,0),MATCH('דיווח פרטני'!C3367,גיליון3!$U$13:$X$13,0)))</f>
        <v xml:space="preserve"> </v>
      </c>
      <c r="I3367" s="15"/>
    </row>
    <row r="3368" spans="1:9" ht="18" customHeight="1" thickBot="1" x14ac:dyDescent="0.35">
      <c r="A3368" s="21"/>
      <c r="B3368" s="21"/>
      <c r="C3368" s="21"/>
      <c r="D3368" s="22"/>
      <c r="E3368" s="727"/>
      <c r="F3368" s="23"/>
      <c r="G3368" s="24"/>
      <c r="H3368" s="57" t="str">
        <f t="array" ref="H3368">IF(ISERROR(INDEX(גיליון3!$U$14:$X$28,MATCH('דיווח פרטני'!G3368,גיליון3!$T$14:$T$28,0),MATCH('דיווח פרטני'!C3368,גיליון3!$U$13:$X$13,0)))," ",INDEX(גיליון3!$U$14:$X$28,MATCH('דיווח פרטני'!G3368,גיליון3!$T$14:$T$28,0),MATCH('דיווח פרטני'!C3368,גיליון3!$U$13:$X$13,0)))</f>
        <v xml:space="preserve"> </v>
      </c>
      <c r="I3368" s="15"/>
    </row>
    <row r="3369" spans="1:9" ht="18" customHeight="1" thickBot="1" x14ac:dyDescent="0.35">
      <c r="A3369" s="21"/>
      <c r="B3369" s="21"/>
      <c r="C3369" s="21"/>
      <c r="D3369" s="22"/>
      <c r="E3369" s="727"/>
      <c r="F3369" s="23"/>
      <c r="G3369" s="24"/>
      <c r="H3369" s="57" t="str">
        <f t="array" ref="H3369">IF(ISERROR(INDEX(גיליון3!$U$14:$X$28,MATCH('דיווח פרטני'!G3369,גיליון3!$T$14:$T$28,0),MATCH('דיווח פרטני'!C3369,גיליון3!$U$13:$X$13,0)))," ",INDEX(גיליון3!$U$14:$X$28,MATCH('דיווח פרטני'!G3369,גיליון3!$T$14:$T$28,0),MATCH('דיווח פרטני'!C3369,גיליון3!$U$13:$X$13,0)))</f>
        <v xml:space="preserve"> </v>
      </c>
      <c r="I3369" s="15"/>
    </row>
    <row r="3370" spans="1:9" ht="18" customHeight="1" thickBot="1" x14ac:dyDescent="0.35">
      <c r="A3370" s="21"/>
      <c r="B3370" s="21"/>
      <c r="C3370" s="21"/>
      <c r="D3370" s="22"/>
      <c r="E3370" s="727"/>
      <c r="F3370" s="23"/>
      <c r="G3370" s="24"/>
      <c r="H3370" s="57" t="str">
        <f t="array" ref="H3370">IF(ISERROR(INDEX(גיליון3!$U$14:$X$28,MATCH('דיווח פרטני'!G3370,גיליון3!$T$14:$T$28,0),MATCH('דיווח פרטני'!C3370,גיליון3!$U$13:$X$13,0)))," ",INDEX(גיליון3!$U$14:$X$28,MATCH('דיווח פרטני'!G3370,גיליון3!$T$14:$T$28,0),MATCH('דיווח פרטני'!C3370,גיליון3!$U$13:$X$13,0)))</f>
        <v xml:space="preserve"> </v>
      </c>
      <c r="I3370" s="15"/>
    </row>
    <row r="3371" spans="1:9" ht="18" customHeight="1" thickBot="1" x14ac:dyDescent="0.35">
      <c r="A3371" s="21"/>
      <c r="B3371" s="21"/>
      <c r="C3371" s="21"/>
      <c r="D3371" s="22"/>
      <c r="E3371" s="727"/>
      <c r="F3371" s="23"/>
      <c r="G3371" s="24"/>
      <c r="H3371" s="57" t="str">
        <f t="array" ref="H3371">IF(ISERROR(INDEX(גיליון3!$U$14:$X$28,MATCH('דיווח פרטני'!G3371,גיליון3!$T$14:$T$28,0),MATCH('דיווח פרטני'!C3371,גיליון3!$U$13:$X$13,0)))," ",INDEX(גיליון3!$U$14:$X$28,MATCH('דיווח פרטני'!G3371,גיליון3!$T$14:$T$28,0),MATCH('דיווח פרטני'!C3371,גיליון3!$U$13:$X$13,0)))</f>
        <v xml:space="preserve"> </v>
      </c>
      <c r="I3371" s="15"/>
    </row>
    <row r="3372" spans="1:9" ht="18" customHeight="1" thickBot="1" x14ac:dyDescent="0.35">
      <c r="A3372" s="21"/>
      <c r="B3372" s="21"/>
      <c r="C3372" s="21"/>
      <c r="D3372" s="22"/>
      <c r="E3372" s="727"/>
      <c r="F3372" s="23"/>
      <c r="G3372" s="24"/>
      <c r="H3372" s="57" t="str">
        <f t="array" ref="H3372">IF(ISERROR(INDEX(גיליון3!$U$14:$X$28,MATCH('דיווח פרטני'!G3372,גיליון3!$T$14:$T$28,0),MATCH('דיווח פרטני'!C3372,גיליון3!$U$13:$X$13,0)))," ",INDEX(גיליון3!$U$14:$X$28,MATCH('דיווח פרטני'!G3372,גיליון3!$T$14:$T$28,0),MATCH('דיווח פרטני'!C3372,גיליון3!$U$13:$X$13,0)))</f>
        <v xml:space="preserve"> </v>
      </c>
      <c r="I3372" s="15"/>
    </row>
    <row r="3373" spans="1:9" ht="18" customHeight="1" thickBot="1" x14ac:dyDescent="0.35">
      <c r="A3373" s="21"/>
      <c r="B3373" s="21"/>
      <c r="C3373" s="21"/>
      <c r="D3373" s="22"/>
      <c r="E3373" s="727"/>
      <c r="F3373" s="23"/>
      <c r="G3373" s="24"/>
      <c r="H3373" s="57" t="str">
        <f t="array" ref="H3373">IF(ISERROR(INDEX(גיליון3!$U$14:$X$28,MATCH('דיווח פרטני'!G3373,גיליון3!$T$14:$T$28,0),MATCH('דיווח פרטני'!C3373,גיליון3!$U$13:$X$13,0)))," ",INDEX(גיליון3!$U$14:$X$28,MATCH('דיווח פרטני'!G3373,גיליון3!$T$14:$T$28,0),MATCH('דיווח פרטני'!C3373,גיליון3!$U$13:$X$13,0)))</f>
        <v xml:space="preserve"> </v>
      </c>
      <c r="I3373" s="15"/>
    </row>
    <row r="3374" spans="1:9" ht="18" customHeight="1" thickBot="1" x14ac:dyDescent="0.35">
      <c r="A3374" s="21"/>
      <c r="B3374" s="21"/>
      <c r="C3374" s="21"/>
      <c r="D3374" s="22"/>
      <c r="E3374" s="727"/>
      <c r="F3374" s="23"/>
      <c r="G3374" s="24"/>
      <c r="H3374" s="57" t="str">
        <f t="array" ref="H3374">IF(ISERROR(INDEX(גיליון3!$U$14:$X$28,MATCH('דיווח פרטני'!G3374,גיליון3!$T$14:$T$28,0),MATCH('דיווח פרטני'!C3374,גיליון3!$U$13:$X$13,0)))," ",INDEX(גיליון3!$U$14:$X$28,MATCH('דיווח פרטני'!G3374,גיליון3!$T$14:$T$28,0),MATCH('דיווח פרטני'!C3374,גיליון3!$U$13:$X$13,0)))</f>
        <v xml:space="preserve"> </v>
      </c>
      <c r="I3374" s="15"/>
    </row>
    <row r="3375" spans="1:9" ht="18" customHeight="1" thickBot="1" x14ac:dyDescent="0.35">
      <c r="A3375" s="21"/>
      <c r="B3375" s="21"/>
      <c r="C3375" s="21"/>
      <c r="D3375" s="22"/>
      <c r="E3375" s="727"/>
      <c r="F3375" s="23"/>
      <c r="G3375" s="24"/>
      <c r="H3375" s="57" t="str">
        <f t="array" ref="H3375">IF(ISERROR(INDEX(גיליון3!$U$14:$X$28,MATCH('דיווח פרטני'!G3375,גיליון3!$T$14:$T$28,0),MATCH('דיווח פרטני'!C3375,גיליון3!$U$13:$X$13,0)))," ",INDEX(גיליון3!$U$14:$X$28,MATCH('דיווח פרטני'!G3375,גיליון3!$T$14:$T$28,0),MATCH('דיווח פרטני'!C3375,גיליון3!$U$13:$X$13,0)))</f>
        <v xml:space="preserve"> </v>
      </c>
      <c r="I3375" s="15"/>
    </row>
    <row r="3376" spans="1:9" ht="18" customHeight="1" thickBot="1" x14ac:dyDescent="0.35">
      <c r="A3376" s="21"/>
      <c r="B3376" s="21"/>
      <c r="C3376" s="21"/>
      <c r="D3376" s="22"/>
      <c r="E3376" s="727"/>
      <c r="F3376" s="23"/>
      <c r="G3376" s="24"/>
      <c r="H3376" s="57" t="str">
        <f t="array" ref="H3376">IF(ISERROR(INDEX(גיליון3!$U$14:$X$28,MATCH('דיווח פרטני'!G3376,גיליון3!$T$14:$T$28,0),MATCH('דיווח פרטני'!C3376,גיליון3!$U$13:$X$13,0)))," ",INDEX(גיליון3!$U$14:$X$28,MATCH('דיווח פרטני'!G3376,גיליון3!$T$14:$T$28,0),MATCH('דיווח פרטני'!C3376,גיליון3!$U$13:$X$13,0)))</f>
        <v xml:space="preserve"> </v>
      </c>
      <c r="I3376" s="15"/>
    </row>
    <row r="3377" spans="1:9" ht="18" customHeight="1" thickBot="1" x14ac:dyDescent="0.35">
      <c r="A3377" s="21"/>
      <c r="B3377" s="21"/>
      <c r="C3377" s="21"/>
      <c r="D3377" s="22"/>
      <c r="E3377" s="727"/>
      <c r="F3377" s="23"/>
      <c r="G3377" s="24"/>
      <c r="H3377" s="57" t="str">
        <f t="array" ref="H3377">IF(ISERROR(INDEX(גיליון3!$U$14:$X$28,MATCH('דיווח פרטני'!G3377,גיליון3!$T$14:$T$28,0),MATCH('דיווח פרטני'!C3377,גיליון3!$U$13:$X$13,0)))," ",INDEX(גיליון3!$U$14:$X$28,MATCH('דיווח פרטני'!G3377,גיליון3!$T$14:$T$28,0),MATCH('דיווח פרטני'!C3377,גיליון3!$U$13:$X$13,0)))</f>
        <v xml:space="preserve"> </v>
      </c>
      <c r="I3377" s="15"/>
    </row>
    <row r="3378" spans="1:9" ht="18" customHeight="1" thickBot="1" x14ac:dyDescent="0.35">
      <c r="A3378" s="21"/>
      <c r="B3378" s="21"/>
      <c r="C3378" s="21"/>
      <c r="D3378" s="22"/>
      <c r="E3378" s="727"/>
      <c r="F3378" s="23"/>
      <c r="G3378" s="24"/>
      <c r="H3378" s="57" t="str">
        <f t="array" ref="H3378">IF(ISERROR(INDEX(גיליון3!$U$14:$X$28,MATCH('דיווח פרטני'!G3378,גיליון3!$T$14:$T$28,0),MATCH('דיווח פרטני'!C3378,גיליון3!$U$13:$X$13,0)))," ",INDEX(גיליון3!$U$14:$X$28,MATCH('דיווח פרטני'!G3378,גיליון3!$T$14:$T$28,0),MATCH('דיווח פרטני'!C3378,גיליון3!$U$13:$X$13,0)))</f>
        <v xml:space="preserve"> </v>
      </c>
      <c r="I3378" s="15"/>
    </row>
    <row r="3379" spans="1:9" ht="18" customHeight="1" thickBot="1" x14ac:dyDescent="0.35">
      <c r="A3379" s="21"/>
      <c r="B3379" s="21"/>
      <c r="C3379" s="21"/>
      <c r="D3379" s="22"/>
      <c r="E3379" s="727"/>
      <c r="F3379" s="23"/>
      <c r="G3379" s="24"/>
      <c r="H3379" s="57" t="str">
        <f t="array" ref="H3379">IF(ISERROR(INDEX(גיליון3!$U$14:$X$28,MATCH('דיווח פרטני'!G3379,גיליון3!$T$14:$T$28,0),MATCH('דיווח פרטני'!C3379,גיליון3!$U$13:$X$13,0)))," ",INDEX(גיליון3!$U$14:$X$28,MATCH('דיווח פרטני'!G3379,גיליון3!$T$14:$T$28,0),MATCH('דיווח פרטני'!C3379,גיליון3!$U$13:$X$13,0)))</f>
        <v xml:space="preserve"> </v>
      </c>
      <c r="I3379" s="15"/>
    </row>
    <row r="3380" spans="1:9" ht="18" customHeight="1" thickBot="1" x14ac:dyDescent="0.35">
      <c r="A3380" s="21"/>
      <c r="B3380" s="21"/>
      <c r="C3380" s="21"/>
      <c r="D3380" s="22"/>
      <c r="E3380" s="727"/>
      <c r="F3380" s="23"/>
      <c r="G3380" s="24"/>
      <c r="H3380" s="57" t="str">
        <f t="array" ref="H3380">IF(ISERROR(INDEX(גיליון3!$U$14:$X$28,MATCH('דיווח פרטני'!G3380,גיליון3!$T$14:$T$28,0),MATCH('דיווח פרטני'!C3380,גיליון3!$U$13:$X$13,0)))," ",INDEX(גיליון3!$U$14:$X$28,MATCH('דיווח פרטני'!G3380,גיליון3!$T$14:$T$28,0),MATCH('דיווח פרטני'!C3380,גיליון3!$U$13:$X$13,0)))</f>
        <v xml:space="preserve"> </v>
      </c>
      <c r="I3380" s="15"/>
    </row>
    <row r="3381" spans="1:9" ht="18" customHeight="1" thickBot="1" x14ac:dyDescent="0.35">
      <c r="A3381" s="21"/>
      <c r="B3381" s="21"/>
      <c r="C3381" s="21"/>
      <c r="D3381" s="22"/>
      <c r="E3381" s="727"/>
      <c r="F3381" s="23"/>
      <c r="G3381" s="24"/>
      <c r="H3381" s="57" t="str">
        <f t="array" ref="H3381">IF(ISERROR(INDEX(גיליון3!$U$14:$X$28,MATCH('דיווח פרטני'!G3381,גיליון3!$T$14:$T$28,0),MATCH('דיווח פרטני'!C3381,גיליון3!$U$13:$X$13,0)))," ",INDEX(גיליון3!$U$14:$X$28,MATCH('דיווח פרטני'!G3381,גיליון3!$T$14:$T$28,0),MATCH('דיווח פרטני'!C3381,גיליון3!$U$13:$X$13,0)))</f>
        <v xml:space="preserve"> </v>
      </c>
      <c r="I3381" s="15"/>
    </row>
    <row r="3382" spans="1:9" ht="18" customHeight="1" thickBot="1" x14ac:dyDescent="0.35">
      <c r="A3382" s="21"/>
      <c r="B3382" s="21"/>
      <c r="C3382" s="21"/>
      <c r="D3382" s="22"/>
      <c r="E3382" s="727"/>
      <c r="F3382" s="23"/>
      <c r="G3382" s="24"/>
      <c r="H3382" s="57" t="str">
        <f t="array" ref="H3382">IF(ISERROR(INDEX(גיליון3!$U$14:$X$28,MATCH('דיווח פרטני'!G3382,גיליון3!$T$14:$T$28,0),MATCH('דיווח פרטני'!C3382,גיליון3!$U$13:$X$13,0)))," ",INDEX(גיליון3!$U$14:$X$28,MATCH('דיווח פרטני'!G3382,גיליון3!$T$14:$T$28,0),MATCH('דיווח פרטני'!C3382,גיליון3!$U$13:$X$13,0)))</f>
        <v xml:space="preserve"> </v>
      </c>
      <c r="I3382" s="15"/>
    </row>
    <row r="3383" spans="1:9" ht="18" customHeight="1" thickBot="1" x14ac:dyDescent="0.35">
      <c r="A3383" s="21"/>
      <c r="B3383" s="21"/>
      <c r="C3383" s="21"/>
      <c r="D3383" s="22"/>
      <c r="E3383" s="727"/>
      <c r="F3383" s="23"/>
      <c r="G3383" s="24"/>
      <c r="H3383" s="57" t="str">
        <f t="array" ref="H3383">IF(ISERROR(INDEX(גיליון3!$U$14:$X$28,MATCH('דיווח פרטני'!G3383,גיליון3!$T$14:$T$28,0),MATCH('דיווח פרטני'!C3383,גיליון3!$U$13:$X$13,0)))," ",INDEX(גיליון3!$U$14:$X$28,MATCH('דיווח פרטני'!G3383,גיליון3!$T$14:$T$28,0),MATCH('דיווח פרטני'!C3383,גיליון3!$U$13:$X$13,0)))</f>
        <v xml:space="preserve"> </v>
      </c>
      <c r="I3383" s="15"/>
    </row>
    <row r="3384" spans="1:9" ht="18" customHeight="1" thickBot="1" x14ac:dyDescent="0.35">
      <c r="A3384" s="21"/>
      <c r="B3384" s="21"/>
      <c r="C3384" s="21"/>
      <c r="D3384" s="22"/>
      <c r="E3384" s="727"/>
      <c r="F3384" s="23"/>
      <c r="G3384" s="24"/>
      <c r="H3384" s="57" t="str">
        <f t="array" ref="H3384">IF(ISERROR(INDEX(גיליון3!$U$14:$X$28,MATCH('דיווח פרטני'!G3384,גיליון3!$T$14:$T$28,0),MATCH('דיווח פרטני'!C3384,גיליון3!$U$13:$X$13,0)))," ",INDEX(גיליון3!$U$14:$X$28,MATCH('דיווח פרטני'!G3384,גיליון3!$T$14:$T$28,0),MATCH('דיווח פרטני'!C3384,גיליון3!$U$13:$X$13,0)))</f>
        <v xml:space="preserve"> </v>
      </c>
      <c r="I3384" s="15"/>
    </row>
    <row r="3385" spans="1:9" ht="18" customHeight="1" thickBot="1" x14ac:dyDescent="0.35">
      <c r="A3385" s="21"/>
      <c r="B3385" s="21"/>
      <c r="C3385" s="21"/>
      <c r="D3385" s="22"/>
      <c r="E3385" s="727"/>
      <c r="F3385" s="23"/>
      <c r="G3385" s="24"/>
      <c r="H3385" s="57" t="str">
        <f t="array" ref="H3385">IF(ISERROR(INDEX(גיליון3!$U$14:$X$28,MATCH('דיווח פרטני'!G3385,גיליון3!$T$14:$T$28,0),MATCH('דיווח פרטני'!C3385,גיליון3!$U$13:$X$13,0)))," ",INDEX(גיליון3!$U$14:$X$28,MATCH('דיווח פרטני'!G3385,גיליון3!$T$14:$T$28,0),MATCH('דיווח פרטני'!C3385,גיליון3!$U$13:$X$13,0)))</f>
        <v xml:space="preserve"> </v>
      </c>
      <c r="I3385" s="15"/>
    </row>
    <row r="3386" spans="1:9" ht="18" customHeight="1" thickBot="1" x14ac:dyDescent="0.35">
      <c r="A3386" s="21"/>
      <c r="B3386" s="21"/>
      <c r="C3386" s="21"/>
      <c r="D3386" s="22"/>
      <c r="E3386" s="727"/>
      <c r="F3386" s="23"/>
      <c r="G3386" s="24"/>
      <c r="H3386" s="57" t="str">
        <f t="array" ref="H3386">IF(ISERROR(INDEX(גיליון3!$U$14:$X$28,MATCH('דיווח פרטני'!G3386,גיליון3!$T$14:$T$28,0),MATCH('דיווח פרטני'!C3386,גיליון3!$U$13:$X$13,0)))," ",INDEX(גיליון3!$U$14:$X$28,MATCH('דיווח פרטני'!G3386,גיליון3!$T$14:$T$28,0),MATCH('דיווח פרטני'!C3386,גיליון3!$U$13:$X$13,0)))</f>
        <v xml:space="preserve"> </v>
      </c>
      <c r="I3386" s="15"/>
    </row>
    <row r="3387" spans="1:9" ht="18" customHeight="1" thickBot="1" x14ac:dyDescent="0.35">
      <c r="A3387" s="21"/>
      <c r="B3387" s="21"/>
      <c r="C3387" s="21"/>
      <c r="D3387" s="22"/>
      <c r="E3387" s="727"/>
      <c r="F3387" s="23"/>
      <c r="G3387" s="24"/>
      <c r="H3387" s="57" t="str">
        <f t="array" ref="H3387">IF(ISERROR(INDEX(גיליון3!$U$14:$X$28,MATCH('דיווח פרטני'!G3387,גיליון3!$T$14:$T$28,0),MATCH('דיווח פרטני'!C3387,גיליון3!$U$13:$X$13,0)))," ",INDEX(גיליון3!$U$14:$X$28,MATCH('דיווח פרטני'!G3387,גיליון3!$T$14:$T$28,0),MATCH('דיווח פרטני'!C3387,גיליון3!$U$13:$X$13,0)))</f>
        <v xml:space="preserve"> </v>
      </c>
      <c r="I3387" s="15"/>
    </row>
    <row r="3388" spans="1:9" ht="18" customHeight="1" thickBot="1" x14ac:dyDescent="0.35">
      <c r="A3388" s="21"/>
      <c r="B3388" s="21"/>
      <c r="C3388" s="21"/>
      <c r="D3388" s="22"/>
      <c r="E3388" s="727"/>
      <c r="F3388" s="23"/>
      <c r="G3388" s="24"/>
      <c r="H3388" s="57" t="str">
        <f t="array" ref="H3388">IF(ISERROR(INDEX(גיליון3!$U$14:$X$28,MATCH('דיווח פרטני'!G3388,גיליון3!$T$14:$T$28,0),MATCH('דיווח פרטני'!C3388,גיליון3!$U$13:$X$13,0)))," ",INDEX(גיליון3!$U$14:$X$28,MATCH('דיווח פרטני'!G3388,גיליון3!$T$14:$T$28,0),MATCH('דיווח פרטני'!C3388,גיליון3!$U$13:$X$13,0)))</f>
        <v xml:space="preserve"> </v>
      </c>
      <c r="I3388" s="15"/>
    </row>
    <row r="3389" spans="1:9" ht="18" customHeight="1" thickBot="1" x14ac:dyDescent="0.35">
      <c r="A3389" s="21"/>
      <c r="B3389" s="21"/>
      <c r="C3389" s="21"/>
      <c r="D3389" s="22"/>
      <c r="E3389" s="727"/>
      <c r="F3389" s="23"/>
      <c r="G3389" s="24"/>
      <c r="H3389" s="57" t="str">
        <f t="array" ref="H3389">IF(ISERROR(INDEX(גיליון3!$U$14:$X$28,MATCH('דיווח פרטני'!G3389,גיליון3!$T$14:$T$28,0),MATCH('דיווח פרטני'!C3389,גיליון3!$U$13:$X$13,0)))," ",INDEX(גיליון3!$U$14:$X$28,MATCH('דיווח פרטני'!G3389,גיליון3!$T$14:$T$28,0),MATCH('דיווח פרטני'!C3389,גיליון3!$U$13:$X$13,0)))</f>
        <v xml:space="preserve"> </v>
      </c>
      <c r="I3389" s="15"/>
    </row>
    <row r="3390" spans="1:9" ht="18" customHeight="1" thickBot="1" x14ac:dyDescent="0.35">
      <c r="A3390" s="21"/>
      <c r="B3390" s="21"/>
      <c r="C3390" s="21"/>
      <c r="D3390" s="22"/>
      <c r="E3390" s="727"/>
      <c r="F3390" s="23"/>
      <c r="G3390" s="24"/>
      <c r="H3390" s="57" t="str">
        <f t="array" ref="H3390">IF(ISERROR(INDEX(גיליון3!$U$14:$X$28,MATCH('דיווח פרטני'!G3390,גיליון3!$T$14:$T$28,0),MATCH('דיווח פרטני'!C3390,גיליון3!$U$13:$X$13,0)))," ",INDEX(גיליון3!$U$14:$X$28,MATCH('דיווח פרטני'!G3390,גיליון3!$T$14:$T$28,0),MATCH('דיווח פרטני'!C3390,גיליון3!$U$13:$X$13,0)))</f>
        <v xml:space="preserve"> </v>
      </c>
      <c r="I3390" s="15"/>
    </row>
    <row r="3391" spans="1:9" ht="18" customHeight="1" thickBot="1" x14ac:dyDescent="0.35">
      <c r="A3391" s="21"/>
      <c r="B3391" s="21"/>
      <c r="C3391" s="21"/>
      <c r="D3391" s="22"/>
      <c r="E3391" s="727"/>
      <c r="F3391" s="23"/>
      <c r="G3391" s="24"/>
      <c r="H3391" s="57" t="str">
        <f t="array" ref="H3391">IF(ISERROR(INDEX(גיליון3!$U$14:$X$28,MATCH('דיווח פרטני'!G3391,גיליון3!$T$14:$T$28,0),MATCH('דיווח פרטני'!C3391,גיליון3!$U$13:$X$13,0)))," ",INDEX(גיליון3!$U$14:$X$28,MATCH('דיווח פרטני'!G3391,גיליון3!$T$14:$T$28,0),MATCH('דיווח פרטני'!C3391,גיליון3!$U$13:$X$13,0)))</f>
        <v xml:space="preserve"> </v>
      </c>
      <c r="I3391" s="15"/>
    </row>
    <row r="3392" spans="1:9" ht="18" customHeight="1" thickBot="1" x14ac:dyDescent="0.35">
      <c r="A3392" s="21"/>
      <c r="B3392" s="21"/>
      <c r="C3392" s="21"/>
      <c r="D3392" s="22"/>
      <c r="E3392" s="727"/>
      <c r="F3392" s="23"/>
      <c r="G3392" s="24"/>
      <c r="H3392" s="57" t="str">
        <f t="array" ref="H3392">IF(ISERROR(INDEX(גיליון3!$U$14:$X$28,MATCH('דיווח פרטני'!G3392,גיליון3!$T$14:$T$28,0),MATCH('דיווח פרטני'!C3392,גיליון3!$U$13:$X$13,0)))," ",INDEX(גיליון3!$U$14:$X$28,MATCH('דיווח פרטני'!G3392,גיליון3!$T$14:$T$28,0),MATCH('דיווח פרטני'!C3392,גיליון3!$U$13:$X$13,0)))</f>
        <v xml:space="preserve"> </v>
      </c>
      <c r="I3392" s="15"/>
    </row>
    <row r="3393" spans="1:9" ht="18" customHeight="1" thickBot="1" x14ac:dyDescent="0.35">
      <c r="A3393" s="21"/>
      <c r="B3393" s="21"/>
      <c r="C3393" s="21"/>
      <c r="D3393" s="22"/>
      <c r="E3393" s="727"/>
      <c r="F3393" s="23"/>
      <c r="G3393" s="24"/>
      <c r="H3393" s="57" t="str">
        <f t="array" ref="H3393">IF(ISERROR(INDEX(גיליון3!$U$14:$X$28,MATCH('דיווח פרטני'!G3393,גיליון3!$T$14:$T$28,0),MATCH('דיווח פרטני'!C3393,גיליון3!$U$13:$X$13,0)))," ",INDEX(גיליון3!$U$14:$X$28,MATCH('דיווח פרטני'!G3393,גיליון3!$T$14:$T$28,0),MATCH('דיווח פרטני'!C3393,גיליון3!$U$13:$X$13,0)))</f>
        <v xml:space="preserve"> </v>
      </c>
      <c r="I3393" s="15"/>
    </row>
    <row r="3394" spans="1:9" ht="18" customHeight="1" thickBot="1" x14ac:dyDescent="0.35">
      <c r="A3394" s="21"/>
      <c r="B3394" s="21"/>
      <c r="C3394" s="21"/>
      <c r="D3394" s="22"/>
      <c r="E3394" s="727"/>
      <c r="F3394" s="23"/>
      <c r="G3394" s="24"/>
      <c r="H3394" s="57" t="str">
        <f t="array" ref="H3394">IF(ISERROR(INDEX(גיליון3!$U$14:$X$28,MATCH('דיווח פרטני'!G3394,גיליון3!$T$14:$T$28,0),MATCH('דיווח פרטני'!C3394,גיליון3!$U$13:$X$13,0)))," ",INDEX(גיליון3!$U$14:$X$28,MATCH('דיווח פרטני'!G3394,גיליון3!$T$14:$T$28,0),MATCH('דיווח פרטני'!C3394,גיליון3!$U$13:$X$13,0)))</f>
        <v xml:space="preserve"> </v>
      </c>
      <c r="I3394" s="15"/>
    </row>
    <row r="3395" spans="1:9" ht="18" customHeight="1" thickBot="1" x14ac:dyDescent="0.35">
      <c r="A3395" s="21"/>
      <c r="B3395" s="21"/>
      <c r="C3395" s="21"/>
      <c r="D3395" s="22"/>
      <c r="E3395" s="727"/>
      <c r="F3395" s="23"/>
      <c r="G3395" s="24"/>
      <c r="H3395" s="57" t="str">
        <f t="array" ref="H3395">IF(ISERROR(INDEX(גיליון3!$U$14:$X$28,MATCH('דיווח פרטני'!G3395,גיליון3!$T$14:$T$28,0),MATCH('דיווח פרטני'!C3395,גיליון3!$U$13:$X$13,0)))," ",INDEX(גיליון3!$U$14:$X$28,MATCH('דיווח פרטני'!G3395,גיליון3!$T$14:$T$28,0),MATCH('דיווח פרטני'!C3395,גיליון3!$U$13:$X$13,0)))</f>
        <v xml:space="preserve"> </v>
      </c>
      <c r="I3395" s="15"/>
    </row>
    <row r="3396" spans="1:9" ht="18" customHeight="1" thickBot="1" x14ac:dyDescent="0.35">
      <c r="A3396" s="21"/>
      <c r="B3396" s="21"/>
      <c r="C3396" s="21"/>
      <c r="D3396" s="22"/>
      <c r="E3396" s="727"/>
      <c r="F3396" s="23"/>
      <c r="G3396" s="24"/>
      <c r="H3396" s="57" t="str">
        <f t="array" ref="H3396">IF(ISERROR(INDEX(גיליון3!$U$14:$X$28,MATCH('דיווח פרטני'!G3396,גיליון3!$T$14:$T$28,0),MATCH('דיווח פרטני'!C3396,גיליון3!$U$13:$X$13,0)))," ",INDEX(גיליון3!$U$14:$X$28,MATCH('דיווח פרטני'!G3396,גיליון3!$T$14:$T$28,0),MATCH('דיווח פרטני'!C3396,גיליון3!$U$13:$X$13,0)))</f>
        <v xml:space="preserve"> </v>
      </c>
      <c r="I3396" s="15"/>
    </row>
    <row r="3397" spans="1:9" ht="18" customHeight="1" thickBot="1" x14ac:dyDescent="0.35">
      <c r="A3397" s="21"/>
      <c r="B3397" s="21"/>
      <c r="C3397" s="21"/>
      <c r="D3397" s="22"/>
      <c r="E3397" s="727"/>
      <c r="F3397" s="23"/>
      <c r="G3397" s="24"/>
      <c r="H3397" s="57" t="str">
        <f t="array" ref="H3397">IF(ISERROR(INDEX(גיליון3!$U$14:$X$28,MATCH('דיווח פרטני'!G3397,גיליון3!$T$14:$T$28,0),MATCH('דיווח פרטני'!C3397,גיליון3!$U$13:$X$13,0)))," ",INDEX(גיליון3!$U$14:$X$28,MATCH('דיווח פרטני'!G3397,גיליון3!$T$14:$T$28,0),MATCH('דיווח פרטני'!C3397,גיליון3!$U$13:$X$13,0)))</f>
        <v xml:space="preserve"> </v>
      </c>
      <c r="I3397" s="15"/>
    </row>
    <row r="3398" spans="1:9" ht="18" customHeight="1" thickBot="1" x14ac:dyDescent="0.35">
      <c r="A3398" s="21"/>
      <c r="B3398" s="21"/>
      <c r="C3398" s="21"/>
      <c r="D3398" s="22"/>
      <c r="E3398" s="727"/>
      <c r="F3398" s="23"/>
      <c r="G3398" s="24"/>
      <c r="H3398" s="57" t="str">
        <f t="array" ref="H3398">IF(ISERROR(INDEX(גיליון3!$U$14:$X$28,MATCH('דיווח פרטני'!G3398,גיליון3!$T$14:$T$28,0),MATCH('דיווח פרטני'!C3398,גיליון3!$U$13:$X$13,0)))," ",INDEX(גיליון3!$U$14:$X$28,MATCH('דיווח פרטני'!G3398,גיליון3!$T$14:$T$28,0),MATCH('דיווח פרטני'!C3398,גיליון3!$U$13:$X$13,0)))</f>
        <v xml:space="preserve"> </v>
      </c>
      <c r="I3398" s="15"/>
    </row>
    <row r="3399" spans="1:9" ht="18" customHeight="1" thickBot="1" x14ac:dyDescent="0.35">
      <c r="A3399" s="21"/>
      <c r="B3399" s="21"/>
      <c r="C3399" s="21"/>
      <c r="D3399" s="22"/>
      <c r="E3399" s="727"/>
      <c r="F3399" s="23"/>
      <c r="G3399" s="24"/>
      <c r="H3399" s="57" t="str">
        <f t="array" ref="H3399">IF(ISERROR(INDEX(גיליון3!$U$14:$X$28,MATCH('דיווח פרטני'!G3399,גיליון3!$T$14:$T$28,0),MATCH('דיווח פרטני'!C3399,גיליון3!$U$13:$X$13,0)))," ",INDEX(גיליון3!$U$14:$X$28,MATCH('דיווח פרטני'!G3399,גיליון3!$T$14:$T$28,0),MATCH('דיווח פרטני'!C3399,גיליון3!$U$13:$X$13,0)))</f>
        <v xml:space="preserve"> </v>
      </c>
      <c r="I3399" s="15"/>
    </row>
    <row r="3400" spans="1:9" ht="18" customHeight="1" thickBot="1" x14ac:dyDescent="0.35">
      <c r="A3400" s="21"/>
      <c r="B3400" s="21"/>
      <c r="C3400" s="21"/>
      <c r="D3400" s="22"/>
      <c r="E3400" s="727"/>
      <c r="F3400" s="23"/>
      <c r="G3400" s="24"/>
      <c r="H3400" s="57" t="str">
        <f t="array" ref="H3400">IF(ISERROR(INDEX(גיליון3!$U$14:$X$28,MATCH('דיווח פרטני'!G3400,גיליון3!$T$14:$T$28,0),MATCH('דיווח פרטני'!C3400,גיליון3!$U$13:$X$13,0)))," ",INDEX(גיליון3!$U$14:$X$28,MATCH('דיווח פרטני'!G3400,גיליון3!$T$14:$T$28,0),MATCH('דיווח פרטני'!C3400,גיליון3!$U$13:$X$13,0)))</f>
        <v xml:space="preserve"> </v>
      </c>
      <c r="I3400" s="15"/>
    </row>
    <row r="3401" spans="1:9" ht="18" customHeight="1" thickBot="1" x14ac:dyDescent="0.35">
      <c r="A3401" s="21"/>
      <c r="B3401" s="21"/>
      <c r="C3401" s="21"/>
      <c r="D3401" s="22"/>
      <c r="E3401" s="727"/>
      <c r="F3401" s="23"/>
      <c r="G3401" s="24"/>
      <c r="H3401" s="57" t="str">
        <f t="array" ref="H3401">IF(ISERROR(INDEX(גיליון3!$U$14:$X$28,MATCH('דיווח פרטני'!G3401,גיליון3!$T$14:$T$28,0),MATCH('דיווח פרטני'!C3401,גיליון3!$U$13:$X$13,0)))," ",INDEX(גיליון3!$U$14:$X$28,MATCH('דיווח פרטני'!G3401,גיליון3!$T$14:$T$28,0),MATCH('דיווח פרטני'!C3401,גיליון3!$U$13:$X$13,0)))</f>
        <v xml:space="preserve"> </v>
      </c>
      <c r="I3401" s="15"/>
    </row>
    <row r="3402" spans="1:9" ht="18" customHeight="1" thickBot="1" x14ac:dyDescent="0.35">
      <c r="A3402" s="21"/>
      <c r="B3402" s="21"/>
      <c r="C3402" s="21"/>
      <c r="D3402" s="22"/>
      <c r="E3402" s="727"/>
      <c r="F3402" s="23"/>
      <c r="G3402" s="24"/>
      <c r="H3402" s="57" t="str">
        <f t="array" ref="H3402">IF(ISERROR(INDEX(גיליון3!$U$14:$X$28,MATCH('דיווח פרטני'!G3402,גיליון3!$T$14:$T$28,0),MATCH('דיווח פרטני'!C3402,גיליון3!$U$13:$X$13,0)))," ",INDEX(גיליון3!$U$14:$X$28,MATCH('דיווח פרטני'!G3402,גיליון3!$T$14:$T$28,0),MATCH('דיווח פרטני'!C3402,גיליון3!$U$13:$X$13,0)))</f>
        <v xml:space="preserve"> </v>
      </c>
      <c r="I3402" s="15"/>
    </row>
    <row r="3403" spans="1:9" ht="18" customHeight="1" thickBot="1" x14ac:dyDescent="0.35">
      <c r="A3403" s="21"/>
      <c r="B3403" s="21"/>
      <c r="C3403" s="21"/>
      <c r="D3403" s="22"/>
      <c r="E3403" s="727"/>
      <c r="F3403" s="23"/>
      <c r="G3403" s="24"/>
      <c r="H3403" s="57" t="str">
        <f t="array" ref="H3403">IF(ISERROR(INDEX(גיליון3!$U$14:$X$28,MATCH('דיווח פרטני'!G3403,גיליון3!$T$14:$T$28,0),MATCH('דיווח פרטני'!C3403,גיליון3!$U$13:$X$13,0)))," ",INDEX(גיליון3!$U$14:$X$28,MATCH('דיווח פרטני'!G3403,גיליון3!$T$14:$T$28,0),MATCH('דיווח פרטני'!C3403,גיליון3!$U$13:$X$13,0)))</f>
        <v xml:space="preserve"> </v>
      </c>
      <c r="I3403" s="15"/>
    </row>
    <row r="3404" spans="1:9" ht="18" customHeight="1" thickBot="1" x14ac:dyDescent="0.35">
      <c r="A3404" s="21"/>
      <c r="B3404" s="21"/>
      <c r="C3404" s="21"/>
      <c r="D3404" s="22"/>
      <c r="E3404" s="727"/>
      <c r="F3404" s="23"/>
      <c r="G3404" s="24"/>
      <c r="H3404" s="57" t="str">
        <f t="array" ref="H3404">IF(ISERROR(INDEX(גיליון3!$U$14:$X$28,MATCH('דיווח פרטני'!G3404,גיליון3!$T$14:$T$28,0),MATCH('דיווח פרטני'!C3404,גיליון3!$U$13:$X$13,0)))," ",INDEX(גיליון3!$U$14:$X$28,MATCH('דיווח פרטני'!G3404,גיליון3!$T$14:$T$28,0),MATCH('דיווח פרטני'!C3404,גיליון3!$U$13:$X$13,0)))</f>
        <v xml:space="preserve"> </v>
      </c>
      <c r="I3404" s="15"/>
    </row>
    <row r="3405" spans="1:9" ht="18" customHeight="1" thickBot="1" x14ac:dyDescent="0.35">
      <c r="A3405" s="21"/>
      <c r="B3405" s="21"/>
      <c r="C3405" s="21"/>
      <c r="D3405" s="22"/>
      <c r="E3405" s="727"/>
      <c r="F3405" s="23"/>
      <c r="G3405" s="24"/>
      <c r="H3405" s="57" t="str">
        <f t="array" ref="H3405">IF(ISERROR(INDEX(גיליון3!$U$14:$X$28,MATCH('דיווח פרטני'!G3405,גיליון3!$T$14:$T$28,0),MATCH('דיווח פרטני'!C3405,גיליון3!$U$13:$X$13,0)))," ",INDEX(גיליון3!$U$14:$X$28,MATCH('דיווח פרטני'!G3405,גיליון3!$T$14:$T$28,0),MATCH('דיווח פרטני'!C3405,גיליון3!$U$13:$X$13,0)))</f>
        <v xml:space="preserve"> </v>
      </c>
      <c r="I3405" s="15"/>
    </row>
    <row r="3406" spans="1:9" ht="18" customHeight="1" thickBot="1" x14ac:dyDescent="0.35">
      <c r="A3406" s="21"/>
      <c r="B3406" s="21"/>
      <c r="C3406" s="21"/>
      <c r="D3406" s="22"/>
      <c r="E3406" s="727"/>
      <c r="F3406" s="23"/>
      <c r="G3406" s="24"/>
      <c r="H3406" s="57" t="str">
        <f t="array" ref="H3406">IF(ISERROR(INDEX(גיליון3!$U$14:$X$28,MATCH('דיווח פרטני'!G3406,גיליון3!$T$14:$T$28,0),MATCH('דיווח פרטני'!C3406,גיליון3!$U$13:$X$13,0)))," ",INDEX(גיליון3!$U$14:$X$28,MATCH('דיווח פרטני'!G3406,גיליון3!$T$14:$T$28,0),MATCH('דיווח פרטני'!C3406,גיליון3!$U$13:$X$13,0)))</f>
        <v xml:space="preserve"> </v>
      </c>
      <c r="I3406" s="15"/>
    </row>
    <row r="3407" spans="1:9" ht="18" customHeight="1" thickBot="1" x14ac:dyDescent="0.35">
      <c r="A3407" s="21"/>
      <c r="B3407" s="21"/>
      <c r="C3407" s="21"/>
      <c r="D3407" s="22"/>
      <c r="E3407" s="727"/>
      <c r="F3407" s="23"/>
      <c r="G3407" s="24"/>
      <c r="H3407" s="57" t="str">
        <f t="array" ref="H3407">IF(ISERROR(INDEX(גיליון3!$U$14:$X$28,MATCH('דיווח פרטני'!G3407,גיליון3!$T$14:$T$28,0),MATCH('דיווח פרטני'!C3407,גיליון3!$U$13:$X$13,0)))," ",INDEX(גיליון3!$U$14:$X$28,MATCH('דיווח פרטני'!G3407,גיליון3!$T$14:$T$28,0),MATCH('דיווח פרטני'!C3407,גיליון3!$U$13:$X$13,0)))</f>
        <v xml:space="preserve"> </v>
      </c>
      <c r="I3407" s="15"/>
    </row>
    <row r="3408" spans="1:9" ht="18" customHeight="1" thickBot="1" x14ac:dyDescent="0.35">
      <c r="A3408" s="21"/>
      <c r="B3408" s="21"/>
      <c r="C3408" s="21"/>
      <c r="D3408" s="22"/>
      <c r="E3408" s="727"/>
      <c r="F3408" s="23"/>
      <c r="G3408" s="24"/>
      <c r="H3408" s="57" t="str">
        <f t="array" ref="H3408">IF(ISERROR(INDEX(גיליון3!$U$14:$X$28,MATCH('דיווח פרטני'!G3408,גיליון3!$T$14:$T$28,0),MATCH('דיווח פרטני'!C3408,גיליון3!$U$13:$X$13,0)))," ",INDEX(גיליון3!$U$14:$X$28,MATCH('דיווח פרטני'!G3408,גיליון3!$T$14:$T$28,0),MATCH('דיווח פרטני'!C3408,גיליון3!$U$13:$X$13,0)))</f>
        <v xml:space="preserve"> </v>
      </c>
      <c r="I3408" s="15"/>
    </row>
    <row r="3409" spans="1:9" ht="18" customHeight="1" thickBot="1" x14ac:dyDescent="0.35">
      <c r="A3409" s="21"/>
      <c r="B3409" s="21"/>
      <c r="C3409" s="21"/>
      <c r="D3409" s="22"/>
      <c r="E3409" s="727"/>
      <c r="F3409" s="23"/>
      <c r="G3409" s="24"/>
      <c r="H3409" s="57" t="str">
        <f t="array" ref="H3409">IF(ISERROR(INDEX(גיליון3!$U$14:$X$28,MATCH('דיווח פרטני'!G3409,גיליון3!$T$14:$T$28,0),MATCH('דיווח פרטני'!C3409,גיליון3!$U$13:$X$13,0)))," ",INDEX(גיליון3!$U$14:$X$28,MATCH('דיווח פרטני'!G3409,גיליון3!$T$14:$T$28,0),MATCH('דיווח פרטני'!C3409,גיליון3!$U$13:$X$13,0)))</f>
        <v xml:space="preserve"> </v>
      </c>
      <c r="I3409" s="15"/>
    </row>
    <row r="3410" spans="1:9" ht="18" customHeight="1" thickBot="1" x14ac:dyDescent="0.35">
      <c r="A3410" s="21"/>
      <c r="B3410" s="21"/>
      <c r="C3410" s="21"/>
      <c r="D3410" s="22"/>
      <c r="E3410" s="727"/>
      <c r="F3410" s="23"/>
      <c r="G3410" s="24"/>
      <c r="H3410" s="57" t="str">
        <f t="array" ref="H3410">IF(ISERROR(INDEX(גיליון3!$U$14:$X$28,MATCH('דיווח פרטני'!G3410,גיליון3!$T$14:$T$28,0),MATCH('דיווח פרטני'!C3410,גיליון3!$U$13:$X$13,0)))," ",INDEX(גיליון3!$U$14:$X$28,MATCH('דיווח פרטני'!G3410,גיליון3!$T$14:$T$28,0),MATCH('דיווח פרטני'!C3410,גיליון3!$U$13:$X$13,0)))</f>
        <v xml:space="preserve"> </v>
      </c>
      <c r="I3410" s="15"/>
    </row>
    <row r="3411" spans="1:9" ht="18" customHeight="1" thickBot="1" x14ac:dyDescent="0.35">
      <c r="A3411" s="21"/>
      <c r="B3411" s="21"/>
      <c r="C3411" s="21"/>
      <c r="D3411" s="22"/>
      <c r="E3411" s="727"/>
      <c r="F3411" s="23"/>
      <c r="G3411" s="24"/>
      <c r="H3411" s="57" t="str">
        <f t="array" ref="H3411">IF(ISERROR(INDEX(גיליון3!$U$14:$X$28,MATCH('דיווח פרטני'!G3411,גיליון3!$T$14:$T$28,0),MATCH('דיווח פרטני'!C3411,גיליון3!$U$13:$X$13,0)))," ",INDEX(גיליון3!$U$14:$X$28,MATCH('דיווח פרטני'!G3411,גיליון3!$T$14:$T$28,0),MATCH('דיווח פרטני'!C3411,גיליון3!$U$13:$X$13,0)))</f>
        <v xml:space="preserve"> </v>
      </c>
      <c r="I3411" s="15"/>
    </row>
    <row r="3412" spans="1:9" ht="18" customHeight="1" thickBot="1" x14ac:dyDescent="0.35">
      <c r="A3412" s="21"/>
      <c r="B3412" s="21"/>
      <c r="C3412" s="21"/>
      <c r="D3412" s="22"/>
      <c r="E3412" s="727"/>
      <c r="F3412" s="23"/>
      <c r="G3412" s="24"/>
      <c r="H3412" s="57" t="str">
        <f t="array" ref="H3412">IF(ISERROR(INDEX(גיליון3!$U$14:$X$28,MATCH('דיווח פרטני'!G3412,גיליון3!$T$14:$T$28,0),MATCH('דיווח פרטני'!C3412,גיליון3!$U$13:$X$13,0)))," ",INDEX(גיליון3!$U$14:$X$28,MATCH('דיווח פרטני'!G3412,גיליון3!$T$14:$T$28,0),MATCH('דיווח פרטני'!C3412,גיליון3!$U$13:$X$13,0)))</f>
        <v xml:space="preserve"> </v>
      </c>
      <c r="I3412" s="15"/>
    </row>
    <row r="3413" spans="1:9" ht="18" customHeight="1" thickBot="1" x14ac:dyDescent="0.35">
      <c r="A3413" s="21"/>
      <c r="B3413" s="21"/>
      <c r="C3413" s="21"/>
      <c r="D3413" s="22"/>
      <c r="E3413" s="727"/>
      <c r="F3413" s="23"/>
      <c r="G3413" s="24"/>
      <c r="H3413" s="57" t="str">
        <f t="array" ref="H3413">IF(ISERROR(INDEX(גיליון3!$U$14:$X$28,MATCH('דיווח פרטני'!G3413,גיליון3!$T$14:$T$28,0),MATCH('דיווח פרטני'!C3413,גיליון3!$U$13:$X$13,0)))," ",INDEX(גיליון3!$U$14:$X$28,MATCH('דיווח פרטני'!G3413,גיליון3!$T$14:$T$28,0),MATCH('דיווח פרטני'!C3413,גיליון3!$U$13:$X$13,0)))</f>
        <v xml:space="preserve"> </v>
      </c>
      <c r="I3413" s="15"/>
    </row>
    <row r="3414" spans="1:9" ht="18" customHeight="1" thickBot="1" x14ac:dyDescent="0.35">
      <c r="A3414" s="21"/>
      <c r="B3414" s="21"/>
      <c r="C3414" s="21"/>
      <c r="D3414" s="22"/>
      <c r="E3414" s="727"/>
      <c r="F3414" s="23"/>
      <c r="G3414" s="24"/>
      <c r="H3414" s="57" t="str">
        <f t="array" ref="H3414">IF(ISERROR(INDEX(גיליון3!$U$14:$X$28,MATCH('דיווח פרטני'!G3414,גיליון3!$T$14:$T$28,0),MATCH('דיווח פרטני'!C3414,גיליון3!$U$13:$X$13,0)))," ",INDEX(גיליון3!$U$14:$X$28,MATCH('דיווח פרטני'!G3414,גיליון3!$T$14:$T$28,0),MATCH('דיווח פרטני'!C3414,גיליון3!$U$13:$X$13,0)))</f>
        <v xml:space="preserve"> </v>
      </c>
      <c r="I3414" s="15"/>
    </row>
    <row r="3415" spans="1:9" ht="18" customHeight="1" thickBot="1" x14ac:dyDescent="0.35">
      <c r="A3415" s="21"/>
      <c r="B3415" s="21"/>
      <c r="C3415" s="21"/>
      <c r="D3415" s="22"/>
      <c r="E3415" s="727"/>
      <c r="F3415" s="23"/>
      <c r="G3415" s="24"/>
      <c r="H3415" s="57" t="str">
        <f t="array" ref="H3415">IF(ISERROR(INDEX(גיליון3!$U$14:$X$28,MATCH('דיווח פרטני'!G3415,גיליון3!$T$14:$T$28,0),MATCH('דיווח פרטני'!C3415,גיליון3!$U$13:$X$13,0)))," ",INDEX(גיליון3!$U$14:$X$28,MATCH('דיווח פרטני'!G3415,גיליון3!$T$14:$T$28,0),MATCH('דיווח פרטני'!C3415,גיליון3!$U$13:$X$13,0)))</f>
        <v xml:space="preserve"> </v>
      </c>
      <c r="I3415" s="15"/>
    </row>
    <row r="3416" spans="1:9" ht="18" customHeight="1" thickBot="1" x14ac:dyDescent="0.35">
      <c r="A3416" s="21"/>
      <c r="B3416" s="21"/>
      <c r="C3416" s="21"/>
      <c r="D3416" s="22"/>
      <c r="E3416" s="727"/>
      <c r="F3416" s="23"/>
      <c r="G3416" s="24"/>
      <c r="H3416" s="57" t="str">
        <f t="array" ref="H3416">IF(ISERROR(INDEX(גיליון3!$U$14:$X$28,MATCH('דיווח פרטני'!G3416,גיליון3!$T$14:$T$28,0),MATCH('דיווח פרטני'!C3416,גיליון3!$U$13:$X$13,0)))," ",INDEX(גיליון3!$U$14:$X$28,MATCH('דיווח פרטני'!G3416,גיליון3!$T$14:$T$28,0),MATCH('דיווח פרטני'!C3416,גיליון3!$U$13:$X$13,0)))</f>
        <v xml:space="preserve"> </v>
      </c>
      <c r="I3416" s="15"/>
    </row>
    <row r="3417" spans="1:9" ht="18" customHeight="1" thickBot="1" x14ac:dyDescent="0.35">
      <c r="A3417" s="21"/>
      <c r="B3417" s="21"/>
      <c r="C3417" s="21"/>
      <c r="D3417" s="22"/>
      <c r="E3417" s="727"/>
      <c r="F3417" s="23"/>
      <c r="G3417" s="24"/>
      <c r="H3417" s="57" t="str">
        <f t="array" ref="H3417">IF(ISERROR(INDEX(גיליון3!$U$14:$X$28,MATCH('דיווח פרטני'!G3417,גיליון3!$T$14:$T$28,0),MATCH('דיווח פרטני'!C3417,גיליון3!$U$13:$X$13,0)))," ",INDEX(גיליון3!$U$14:$X$28,MATCH('דיווח פרטני'!G3417,גיליון3!$T$14:$T$28,0),MATCH('דיווח פרטני'!C3417,גיליון3!$U$13:$X$13,0)))</f>
        <v xml:space="preserve"> </v>
      </c>
      <c r="I3417" s="15"/>
    </row>
    <row r="3418" spans="1:9" ht="18" customHeight="1" thickBot="1" x14ac:dyDescent="0.35">
      <c r="A3418" s="21"/>
      <c r="B3418" s="21"/>
      <c r="C3418" s="21"/>
      <c r="D3418" s="22"/>
      <c r="E3418" s="727"/>
      <c r="F3418" s="23"/>
      <c r="G3418" s="24"/>
      <c r="H3418" s="57" t="str">
        <f t="array" ref="H3418">IF(ISERROR(INDEX(גיליון3!$U$14:$X$28,MATCH('דיווח פרטני'!G3418,גיליון3!$T$14:$T$28,0),MATCH('דיווח פרטני'!C3418,גיליון3!$U$13:$X$13,0)))," ",INDEX(גיליון3!$U$14:$X$28,MATCH('דיווח פרטני'!G3418,גיליון3!$T$14:$T$28,0),MATCH('דיווח פרטני'!C3418,גיליון3!$U$13:$X$13,0)))</f>
        <v xml:space="preserve"> </v>
      </c>
      <c r="I3418" s="15"/>
    </row>
    <row r="3419" spans="1:9" ht="18" customHeight="1" thickBot="1" x14ac:dyDescent="0.35">
      <c r="A3419" s="21"/>
      <c r="B3419" s="21"/>
      <c r="C3419" s="21"/>
      <c r="D3419" s="22"/>
      <c r="E3419" s="727"/>
      <c r="F3419" s="23"/>
      <c r="G3419" s="24"/>
      <c r="H3419" s="57" t="str">
        <f t="array" ref="H3419">IF(ISERROR(INDEX(גיליון3!$U$14:$X$28,MATCH('דיווח פרטני'!G3419,גיליון3!$T$14:$T$28,0),MATCH('דיווח פרטני'!C3419,גיליון3!$U$13:$X$13,0)))," ",INDEX(גיליון3!$U$14:$X$28,MATCH('דיווח פרטני'!G3419,גיליון3!$T$14:$T$28,0),MATCH('דיווח פרטני'!C3419,גיליון3!$U$13:$X$13,0)))</f>
        <v xml:space="preserve"> </v>
      </c>
      <c r="I3419" s="15"/>
    </row>
    <row r="3420" spans="1:9" ht="18" customHeight="1" thickBot="1" x14ac:dyDescent="0.35">
      <c r="A3420" s="21"/>
      <c r="B3420" s="21"/>
      <c r="C3420" s="21"/>
      <c r="D3420" s="22"/>
      <c r="E3420" s="727"/>
      <c r="F3420" s="23"/>
      <c r="G3420" s="24"/>
      <c r="H3420" s="57" t="str">
        <f t="array" ref="H3420">IF(ISERROR(INDEX(גיליון3!$U$14:$X$28,MATCH('דיווח פרטני'!G3420,גיליון3!$T$14:$T$28,0),MATCH('דיווח פרטני'!C3420,גיליון3!$U$13:$X$13,0)))," ",INDEX(גיליון3!$U$14:$X$28,MATCH('דיווח פרטני'!G3420,גיליון3!$T$14:$T$28,0),MATCH('דיווח פרטני'!C3420,גיליון3!$U$13:$X$13,0)))</f>
        <v xml:space="preserve"> </v>
      </c>
      <c r="I3420" s="15"/>
    </row>
    <row r="3421" spans="1:9" ht="18" customHeight="1" thickBot="1" x14ac:dyDescent="0.35">
      <c r="A3421" s="21"/>
      <c r="B3421" s="21"/>
      <c r="C3421" s="21"/>
      <c r="D3421" s="22"/>
      <c r="E3421" s="727"/>
      <c r="F3421" s="23"/>
      <c r="G3421" s="24"/>
      <c r="H3421" s="57" t="str">
        <f t="array" ref="H3421">IF(ISERROR(INDEX(גיליון3!$U$14:$X$28,MATCH('דיווח פרטני'!G3421,גיליון3!$T$14:$T$28,0),MATCH('דיווח פרטני'!C3421,גיליון3!$U$13:$X$13,0)))," ",INDEX(גיליון3!$U$14:$X$28,MATCH('דיווח פרטני'!G3421,גיליון3!$T$14:$T$28,0),MATCH('דיווח פרטני'!C3421,גיליון3!$U$13:$X$13,0)))</f>
        <v xml:space="preserve"> </v>
      </c>
      <c r="I3421" s="15"/>
    </row>
    <row r="3422" spans="1:9" ht="18" customHeight="1" thickBot="1" x14ac:dyDescent="0.35">
      <c r="A3422" s="21"/>
      <c r="B3422" s="21"/>
      <c r="C3422" s="21"/>
      <c r="D3422" s="22"/>
      <c r="E3422" s="727"/>
      <c r="F3422" s="23"/>
      <c r="G3422" s="24"/>
      <c r="H3422" s="57" t="str">
        <f t="array" ref="H3422">IF(ISERROR(INDEX(גיליון3!$U$14:$X$28,MATCH('דיווח פרטני'!G3422,גיליון3!$T$14:$T$28,0),MATCH('דיווח פרטני'!C3422,גיליון3!$U$13:$X$13,0)))," ",INDEX(גיליון3!$U$14:$X$28,MATCH('דיווח פרטני'!G3422,גיליון3!$T$14:$T$28,0),MATCH('דיווח פרטני'!C3422,גיליון3!$U$13:$X$13,0)))</f>
        <v xml:space="preserve"> </v>
      </c>
      <c r="I3422" s="15"/>
    </row>
    <row r="3423" spans="1:9" ht="18" customHeight="1" thickBot="1" x14ac:dyDescent="0.35">
      <c r="A3423" s="21"/>
      <c r="B3423" s="21"/>
      <c r="C3423" s="21"/>
      <c r="D3423" s="22"/>
      <c r="E3423" s="727"/>
      <c r="F3423" s="23"/>
      <c r="G3423" s="24"/>
      <c r="H3423" s="57" t="str">
        <f t="array" ref="H3423">IF(ISERROR(INDEX(גיליון3!$U$14:$X$28,MATCH('דיווח פרטני'!G3423,גיליון3!$T$14:$T$28,0),MATCH('דיווח פרטני'!C3423,גיליון3!$U$13:$X$13,0)))," ",INDEX(גיליון3!$U$14:$X$28,MATCH('דיווח פרטני'!G3423,גיליון3!$T$14:$T$28,0),MATCH('דיווח פרטני'!C3423,גיליון3!$U$13:$X$13,0)))</f>
        <v xml:space="preserve"> </v>
      </c>
      <c r="I3423" s="15"/>
    </row>
    <row r="3424" spans="1:9" ht="18" customHeight="1" thickBot="1" x14ac:dyDescent="0.35">
      <c r="A3424" s="21"/>
      <c r="B3424" s="21"/>
      <c r="C3424" s="21"/>
      <c r="D3424" s="22"/>
      <c r="E3424" s="727"/>
      <c r="F3424" s="23"/>
      <c r="G3424" s="24"/>
      <c r="H3424" s="57" t="str">
        <f t="array" ref="H3424">IF(ISERROR(INDEX(גיליון3!$U$14:$X$28,MATCH('דיווח פרטני'!G3424,גיליון3!$T$14:$T$28,0),MATCH('דיווח פרטני'!C3424,גיליון3!$U$13:$X$13,0)))," ",INDEX(גיליון3!$U$14:$X$28,MATCH('דיווח פרטני'!G3424,גיליון3!$T$14:$T$28,0),MATCH('דיווח פרטני'!C3424,גיליון3!$U$13:$X$13,0)))</f>
        <v xml:space="preserve"> </v>
      </c>
      <c r="I3424" s="15"/>
    </row>
    <row r="3425" spans="1:9" ht="18" customHeight="1" thickBot="1" x14ac:dyDescent="0.35">
      <c r="A3425" s="21"/>
      <c r="B3425" s="21"/>
      <c r="C3425" s="21"/>
      <c r="D3425" s="22"/>
      <c r="E3425" s="727"/>
      <c r="F3425" s="23"/>
      <c r="G3425" s="24"/>
      <c r="H3425" s="57" t="str">
        <f t="array" ref="H3425">IF(ISERROR(INDEX(גיליון3!$U$14:$X$28,MATCH('דיווח פרטני'!G3425,גיליון3!$T$14:$T$28,0),MATCH('דיווח פרטני'!C3425,גיליון3!$U$13:$X$13,0)))," ",INDEX(גיליון3!$U$14:$X$28,MATCH('דיווח פרטני'!G3425,גיליון3!$T$14:$T$28,0),MATCH('דיווח פרטני'!C3425,גיליון3!$U$13:$X$13,0)))</f>
        <v xml:space="preserve"> </v>
      </c>
      <c r="I3425" s="15"/>
    </row>
    <row r="3426" spans="1:9" ht="18" customHeight="1" thickBot="1" x14ac:dyDescent="0.35">
      <c r="A3426" s="21"/>
      <c r="B3426" s="21"/>
      <c r="C3426" s="21"/>
      <c r="D3426" s="22"/>
      <c r="E3426" s="727"/>
      <c r="F3426" s="23"/>
      <c r="G3426" s="24"/>
      <c r="H3426" s="57" t="str">
        <f t="array" ref="H3426">IF(ISERROR(INDEX(גיליון3!$U$14:$X$28,MATCH('דיווח פרטני'!G3426,גיליון3!$T$14:$T$28,0),MATCH('דיווח פרטני'!C3426,גיליון3!$U$13:$X$13,0)))," ",INDEX(גיליון3!$U$14:$X$28,MATCH('דיווח פרטני'!G3426,גיליון3!$T$14:$T$28,0),MATCH('דיווח פרטני'!C3426,גיליון3!$U$13:$X$13,0)))</f>
        <v xml:space="preserve"> </v>
      </c>
      <c r="I3426" s="15"/>
    </row>
    <row r="3427" spans="1:9" ht="18" customHeight="1" thickBot="1" x14ac:dyDescent="0.35">
      <c r="A3427" s="21"/>
      <c r="B3427" s="21"/>
      <c r="C3427" s="21"/>
      <c r="D3427" s="22"/>
      <c r="E3427" s="727"/>
      <c r="F3427" s="23"/>
      <c r="G3427" s="24"/>
      <c r="H3427" s="57" t="str">
        <f t="array" ref="H3427">IF(ISERROR(INDEX(גיליון3!$U$14:$X$28,MATCH('דיווח פרטני'!G3427,גיליון3!$T$14:$T$28,0),MATCH('דיווח פרטני'!C3427,גיליון3!$U$13:$X$13,0)))," ",INDEX(גיליון3!$U$14:$X$28,MATCH('דיווח פרטני'!G3427,גיליון3!$T$14:$T$28,0),MATCH('דיווח פרטני'!C3427,גיליון3!$U$13:$X$13,0)))</f>
        <v xml:space="preserve"> </v>
      </c>
      <c r="I3427" s="15"/>
    </row>
    <row r="3428" spans="1:9" ht="18" customHeight="1" thickBot="1" x14ac:dyDescent="0.35">
      <c r="A3428" s="21"/>
      <c r="B3428" s="21"/>
      <c r="C3428" s="21"/>
      <c r="D3428" s="22"/>
      <c r="E3428" s="727"/>
      <c r="F3428" s="23"/>
      <c r="G3428" s="24"/>
      <c r="H3428" s="57" t="str">
        <f t="array" ref="H3428">IF(ISERROR(INDEX(גיליון3!$U$14:$X$28,MATCH('דיווח פרטני'!G3428,גיליון3!$T$14:$T$28,0),MATCH('דיווח פרטני'!C3428,גיליון3!$U$13:$X$13,0)))," ",INDEX(גיליון3!$U$14:$X$28,MATCH('דיווח פרטני'!G3428,גיליון3!$T$14:$T$28,0),MATCH('דיווח פרטני'!C3428,גיליון3!$U$13:$X$13,0)))</f>
        <v xml:space="preserve"> </v>
      </c>
      <c r="I3428" s="15"/>
    </row>
    <row r="3429" spans="1:9" ht="18" customHeight="1" thickBot="1" x14ac:dyDescent="0.35">
      <c r="A3429" s="21"/>
      <c r="B3429" s="21"/>
      <c r="C3429" s="21"/>
      <c r="D3429" s="22"/>
      <c r="E3429" s="727"/>
      <c r="F3429" s="23"/>
      <c r="G3429" s="24"/>
      <c r="H3429" s="57" t="str">
        <f t="array" ref="H3429">IF(ISERROR(INDEX(גיליון3!$U$14:$X$28,MATCH('דיווח פרטני'!G3429,גיליון3!$T$14:$T$28,0),MATCH('דיווח פרטני'!C3429,גיליון3!$U$13:$X$13,0)))," ",INDEX(גיליון3!$U$14:$X$28,MATCH('דיווח פרטני'!G3429,גיליון3!$T$14:$T$28,0),MATCH('דיווח פרטני'!C3429,גיליון3!$U$13:$X$13,0)))</f>
        <v xml:space="preserve"> </v>
      </c>
      <c r="I3429" s="15"/>
    </row>
    <row r="3430" spans="1:9" ht="18" customHeight="1" thickBot="1" x14ac:dyDescent="0.35">
      <c r="A3430" s="21"/>
      <c r="B3430" s="21"/>
      <c r="C3430" s="21"/>
      <c r="D3430" s="22"/>
      <c r="E3430" s="727"/>
      <c r="F3430" s="23"/>
      <c r="G3430" s="24"/>
      <c r="H3430" s="57" t="str">
        <f t="array" ref="H3430">IF(ISERROR(INDEX(גיליון3!$U$14:$X$28,MATCH('דיווח פרטני'!G3430,גיליון3!$T$14:$T$28,0),MATCH('דיווח פרטני'!C3430,גיליון3!$U$13:$X$13,0)))," ",INDEX(גיליון3!$U$14:$X$28,MATCH('דיווח פרטני'!G3430,גיליון3!$T$14:$T$28,0),MATCH('דיווח פרטני'!C3430,גיליון3!$U$13:$X$13,0)))</f>
        <v xml:space="preserve"> </v>
      </c>
      <c r="I3430" s="15"/>
    </row>
    <row r="3431" spans="1:9" ht="18" customHeight="1" thickBot="1" x14ac:dyDescent="0.35">
      <c r="A3431" s="21"/>
      <c r="B3431" s="21"/>
      <c r="C3431" s="21"/>
      <c r="D3431" s="22"/>
      <c r="E3431" s="727"/>
      <c r="F3431" s="23"/>
      <c r="G3431" s="24"/>
      <c r="H3431" s="57" t="str">
        <f t="array" ref="H3431">IF(ISERROR(INDEX(גיליון3!$U$14:$X$28,MATCH('דיווח פרטני'!G3431,גיליון3!$T$14:$T$28,0),MATCH('דיווח פרטני'!C3431,גיליון3!$U$13:$X$13,0)))," ",INDEX(גיליון3!$U$14:$X$28,MATCH('דיווח פרטני'!G3431,גיליון3!$T$14:$T$28,0),MATCH('דיווח פרטני'!C3431,גיליון3!$U$13:$X$13,0)))</f>
        <v xml:space="preserve"> </v>
      </c>
      <c r="I3431" s="15"/>
    </row>
    <row r="3432" spans="1:9" ht="18" customHeight="1" thickBot="1" x14ac:dyDescent="0.35">
      <c r="A3432" s="21"/>
      <c r="B3432" s="21"/>
      <c r="C3432" s="21"/>
      <c r="D3432" s="22"/>
      <c r="E3432" s="727"/>
      <c r="F3432" s="23"/>
      <c r="G3432" s="24"/>
      <c r="H3432" s="57" t="str">
        <f t="array" ref="H3432">IF(ISERROR(INDEX(גיליון3!$U$14:$X$28,MATCH('דיווח פרטני'!G3432,גיליון3!$T$14:$T$28,0),MATCH('דיווח פרטני'!C3432,גיליון3!$U$13:$X$13,0)))," ",INDEX(גיליון3!$U$14:$X$28,MATCH('דיווח פרטני'!G3432,גיליון3!$T$14:$T$28,0),MATCH('דיווח פרטני'!C3432,גיליון3!$U$13:$X$13,0)))</f>
        <v xml:space="preserve"> </v>
      </c>
      <c r="I3432" s="15"/>
    </row>
    <row r="3433" spans="1:9" ht="18" customHeight="1" thickBot="1" x14ac:dyDescent="0.35">
      <c r="A3433" s="21"/>
      <c r="B3433" s="21"/>
      <c r="C3433" s="21"/>
      <c r="D3433" s="22"/>
      <c r="E3433" s="727"/>
      <c r="F3433" s="23"/>
      <c r="G3433" s="24"/>
      <c r="H3433" s="57" t="str">
        <f t="array" ref="H3433">IF(ISERROR(INDEX(גיליון3!$U$14:$X$28,MATCH('דיווח פרטני'!G3433,גיליון3!$T$14:$T$28,0),MATCH('דיווח פרטני'!C3433,גיליון3!$U$13:$X$13,0)))," ",INDEX(גיליון3!$U$14:$X$28,MATCH('דיווח פרטני'!G3433,גיליון3!$T$14:$T$28,0),MATCH('דיווח פרטני'!C3433,גיליון3!$U$13:$X$13,0)))</f>
        <v xml:space="preserve"> </v>
      </c>
      <c r="I3433" s="15"/>
    </row>
    <row r="3434" spans="1:9" ht="18" customHeight="1" thickBot="1" x14ac:dyDescent="0.35">
      <c r="A3434" s="21"/>
      <c r="B3434" s="21"/>
      <c r="C3434" s="21"/>
      <c r="D3434" s="22"/>
      <c r="E3434" s="727"/>
      <c r="F3434" s="23"/>
      <c r="G3434" s="24"/>
      <c r="H3434" s="57" t="str">
        <f t="array" ref="H3434">IF(ISERROR(INDEX(גיליון3!$U$14:$X$28,MATCH('דיווח פרטני'!G3434,גיליון3!$T$14:$T$28,0),MATCH('דיווח פרטני'!C3434,גיליון3!$U$13:$X$13,0)))," ",INDEX(גיליון3!$U$14:$X$28,MATCH('דיווח פרטני'!G3434,גיליון3!$T$14:$T$28,0),MATCH('דיווח פרטני'!C3434,גיליון3!$U$13:$X$13,0)))</f>
        <v xml:space="preserve"> </v>
      </c>
      <c r="I3434" s="15"/>
    </row>
    <row r="3435" spans="1:9" ht="18" customHeight="1" thickBot="1" x14ac:dyDescent="0.35">
      <c r="A3435" s="21"/>
      <c r="B3435" s="21"/>
      <c r="C3435" s="21"/>
      <c r="D3435" s="22"/>
      <c r="E3435" s="727"/>
      <c r="F3435" s="23"/>
      <c r="G3435" s="24"/>
      <c r="H3435" s="57" t="str">
        <f t="array" ref="H3435">IF(ISERROR(INDEX(גיליון3!$U$14:$X$28,MATCH('דיווח פרטני'!G3435,גיליון3!$T$14:$T$28,0),MATCH('דיווח פרטני'!C3435,גיליון3!$U$13:$X$13,0)))," ",INDEX(גיליון3!$U$14:$X$28,MATCH('דיווח פרטני'!G3435,גיליון3!$T$14:$T$28,0),MATCH('דיווח פרטני'!C3435,גיליון3!$U$13:$X$13,0)))</f>
        <v xml:space="preserve"> </v>
      </c>
      <c r="I3435" s="15"/>
    </row>
    <row r="3436" spans="1:9" ht="18" customHeight="1" thickBot="1" x14ac:dyDescent="0.35">
      <c r="A3436" s="21"/>
      <c r="B3436" s="21"/>
      <c r="C3436" s="21"/>
      <c r="D3436" s="22"/>
      <c r="E3436" s="727"/>
      <c r="F3436" s="23"/>
      <c r="G3436" s="24"/>
      <c r="H3436" s="57" t="str">
        <f t="array" ref="H3436">IF(ISERROR(INDEX(גיליון3!$U$14:$X$28,MATCH('דיווח פרטני'!G3436,גיליון3!$T$14:$T$28,0),MATCH('דיווח פרטני'!C3436,גיליון3!$U$13:$X$13,0)))," ",INDEX(גיליון3!$U$14:$X$28,MATCH('דיווח פרטני'!G3436,גיליון3!$T$14:$T$28,0),MATCH('דיווח פרטני'!C3436,גיליון3!$U$13:$X$13,0)))</f>
        <v xml:space="preserve"> </v>
      </c>
      <c r="I3436" s="15"/>
    </row>
    <row r="3437" spans="1:9" ht="18" customHeight="1" thickBot="1" x14ac:dyDescent="0.35">
      <c r="A3437" s="21"/>
      <c r="B3437" s="21"/>
      <c r="C3437" s="21"/>
      <c r="D3437" s="22"/>
      <c r="E3437" s="727"/>
      <c r="F3437" s="23"/>
      <c r="G3437" s="24"/>
      <c r="H3437" s="57" t="str">
        <f t="array" ref="H3437">IF(ISERROR(INDEX(גיליון3!$U$14:$X$28,MATCH('דיווח פרטני'!G3437,גיליון3!$T$14:$T$28,0),MATCH('דיווח פרטני'!C3437,גיליון3!$U$13:$X$13,0)))," ",INDEX(גיליון3!$U$14:$X$28,MATCH('דיווח פרטני'!G3437,גיליון3!$T$14:$T$28,0),MATCH('דיווח פרטני'!C3437,גיליון3!$U$13:$X$13,0)))</f>
        <v xml:space="preserve"> </v>
      </c>
      <c r="I3437" s="15"/>
    </row>
    <row r="3438" spans="1:9" ht="18" customHeight="1" thickBot="1" x14ac:dyDescent="0.35">
      <c r="A3438" s="21"/>
      <c r="B3438" s="21"/>
      <c r="C3438" s="21"/>
      <c r="D3438" s="22"/>
      <c r="E3438" s="727"/>
      <c r="F3438" s="23"/>
      <c r="G3438" s="24"/>
      <c r="H3438" s="57" t="str">
        <f t="array" ref="H3438">IF(ISERROR(INDEX(גיליון3!$U$14:$X$28,MATCH('דיווח פרטני'!G3438,גיליון3!$T$14:$T$28,0),MATCH('דיווח פרטני'!C3438,גיליון3!$U$13:$X$13,0)))," ",INDEX(גיליון3!$U$14:$X$28,MATCH('דיווח פרטני'!G3438,גיליון3!$T$14:$T$28,0),MATCH('דיווח פרטני'!C3438,גיליון3!$U$13:$X$13,0)))</f>
        <v xml:space="preserve"> </v>
      </c>
      <c r="I3438" s="15"/>
    </row>
    <row r="3439" spans="1:9" ht="18" customHeight="1" thickBot="1" x14ac:dyDescent="0.35">
      <c r="A3439" s="21"/>
      <c r="B3439" s="21"/>
      <c r="C3439" s="21"/>
      <c r="D3439" s="22"/>
      <c r="E3439" s="727"/>
      <c r="F3439" s="23"/>
      <c r="G3439" s="24"/>
      <c r="H3439" s="57" t="str">
        <f t="array" ref="H3439">IF(ISERROR(INDEX(גיליון3!$U$14:$X$28,MATCH('דיווח פרטני'!G3439,גיליון3!$T$14:$T$28,0),MATCH('דיווח פרטני'!C3439,גיליון3!$U$13:$X$13,0)))," ",INDEX(גיליון3!$U$14:$X$28,MATCH('דיווח פרטני'!G3439,גיליון3!$T$14:$T$28,0),MATCH('דיווח פרטני'!C3439,גיליון3!$U$13:$X$13,0)))</f>
        <v xml:space="preserve"> </v>
      </c>
      <c r="I3439" s="15"/>
    </row>
    <row r="3440" spans="1:9" ht="18" customHeight="1" thickBot="1" x14ac:dyDescent="0.35">
      <c r="A3440" s="21"/>
      <c r="B3440" s="21"/>
      <c r="C3440" s="21"/>
      <c r="D3440" s="22"/>
      <c r="E3440" s="727"/>
      <c r="F3440" s="23"/>
      <c r="G3440" s="24"/>
      <c r="H3440" s="57" t="str">
        <f t="array" ref="H3440">IF(ISERROR(INDEX(גיליון3!$U$14:$X$28,MATCH('דיווח פרטני'!G3440,גיליון3!$T$14:$T$28,0),MATCH('דיווח פרטני'!C3440,גיליון3!$U$13:$X$13,0)))," ",INDEX(גיליון3!$U$14:$X$28,MATCH('דיווח פרטני'!G3440,גיליון3!$T$14:$T$28,0),MATCH('דיווח פרטני'!C3440,גיליון3!$U$13:$X$13,0)))</f>
        <v xml:space="preserve"> </v>
      </c>
      <c r="I3440" s="15"/>
    </row>
    <row r="3441" spans="1:9" ht="18" customHeight="1" thickBot="1" x14ac:dyDescent="0.35">
      <c r="A3441" s="21"/>
      <c r="B3441" s="21"/>
      <c r="C3441" s="21"/>
      <c r="D3441" s="22"/>
      <c r="E3441" s="727"/>
      <c r="F3441" s="23"/>
      <c r="G3441" s="24"/>
      <c r="H3441" s="57" t="str">
        <f t="array" ref="H3441">IF(ISERROR(INDEX(גיליון3!$U$14:$X$28,MATCH('דיווח פרטני'!G3441,גיליון3!$T$14:$T$28,0),MATCH('דיווח פרטני'!C3441,גיליון3!$U$13:$X$13,0)))," ",INDEX(גיליון3!$U$14:$X$28,MATCH('דיווח פרטני'!G3441,גיליון3!$T$14:$T$28,0),MATCH('דיווח פרטני'!C3441,גיליון3!$U$13:$X$13,0)))</f>
        <v xml:space="preserve"> </v>
      </c>
      <c r="I3441" s="15"/>
    </row>
    <row r="3442" spans="1:9" ht="18" customHeight="1" thickBot="1" x14ac:dyDescent="0.35">
      <c r="A3442" s="21"/>
      <c r="B3442" s="21"/>
      <c r="C3442" s="21"/>
      <c r="D3442" s="22"/>
      <c r="E3442" s="727"/>
      <c r="F3442" s="23"/>
      <c r="G3442" s="24"/>
      <c r="H3442" s="57" t="str">
        <f t="array" ref="H3442">IF(ISERROR(INDEX(גיליון3!$U$14:$X$28,MATCH('דיווח פרטני'!G3442,גיליון3!$T$14:$T$28,0),MATCH('דיווח פרטני'!C3442,גיליון3!$U$13:$X$13,0)))," ",INDEX(גיליון3!$U$14:$X$28,MATCH('דיווח פרטני'!G3442,גיליון3!$T$14:$T$28,0),MATCH('דיווח פרטני'!C3442,גיליון3!$U$13:$X$13,0)))</f>
        <v xml:space="preserve"> </v>
      </c>
      <c r="I3442" s="15"/>
    </row>
    <row r="3443" spans="1:9" ht="18" customHeight="1" thickBot="1" x14ac:dyDescent="0.35">
      <c r="A3443" s="21"/>
      <c r="B3443" s="21"/>
      <c r="C3443" s="21"/>
      <c r="D3443" s="22"/>
      <c r="E3443" s="727"/>
      <c r="F3443" s="23"/>
      <c r="G3443" s="24"/>
      <c r="H3443" s="57" t="str">
        <f t="array" ref="H3443">IF(ISERROR(INDEX(גיליון3!$U$14:$X$28,MATCH('דיווח פרטני'!G3443,גיליון3!$T$14:$T$28,0),MATCH('דיווח פרטני'!C3443,גיליון3!$U$13:$X$13,0)))," ",INDEX(גיליון3!$U$14:$X$28,MATCH('דיווח פרטני'!G3443,גיליון3!$T$14:$T$28,0),MATCH('דיווח פרטני'!C3443,גיליון3!$U$13:$X$13,0)))</f>
        <v xml:space="preserve"> </v>
      </c>
      <c r="I3443" s="15"/>
    </row>
    <row r="3444" spans="1:9" ht="18" customHeight="1" thickBot="1" x14ac:dyDescent="0.35">
      <c r="A3444" s="21"/>
      <c r="B3444" s="21"/>
      <c r="C3444" s="21"/>
      <c r="D3444" s="22"/>
      <c r="E3444" s="727"/>
      <c r="F3444" s="23"/>
      <c r="G3444" s="24"/>
      <c r="H3444" s="57" t="str">
        <f t="array" ref="H3444">IF(ISERROR(INDEX(גיליון3!$U$14:$X$28,MATCH('דיווח פרטני'!G3444,גיליון3!$T$14:$T$28,0),MATCH('דיווח פרטני'!C3444,גיליון3!$U$13:$X$13,0)))," ",INDEX(גיליון3!$U$14:$X$28,MATCH('דיווח פרטני'!G3444,גיליון3!$T$14:$T$28,0),MATCH('דיווח פרטני'!C3444,גיליון3!$U$13:$X$13,0)))</f>
        <v xml:space="preserve"> </v>
      </c>
      <c r="I3444" s="15"/>
    </row>
    <row r="3445" spans="1:9" ht="18" customHeight="1" thickBot="1" x14ac:dyDescent="0.35">
      <c r="A3445" s="21"/>
      <c r="B3445" s="21"/>
      <c r="C3445" s="21"/>
      <c r="D3445" s="22"/>
      <c r="E3445" s="727"/>
      <c r="F3445" s="23"/>
      <c r="G3445" s="24"/>
      <c r="H3445" s="57" t="str">
        <f t="array" ref="H3445">IF(ISERROR(INDEX(גיליון3!$U$14:$X$28,MATCH('דיווח פרטני'!G3445,גיליון3!$T$14:$T$28,0),MATCH('דיווח פרטני'!C3445,גיליון3!$U$13:$X$13,0)))," ",INDEX(גיליון3!$U$14:$X$28,MATCH('דיווח פרטני'!G3445,גיליון3!$T$14:$T$28,0),MATCH('דיווח פרטני'!C3445,גיליון3!$U$13:$X$13,0)))</f>
        <v xml:space="preserve"> </v>
      </c>
      <c r="I3445" s="15"/>
    </row>
    <row r="3446" spans="1:9" ht="18" customHeight="1" thickBot="1" x14ac:dyDescent="0.35">
      <c r="A3446" s="21"/>
      <c r="B3446" s="21"/>
      <c r="C3446" s="21"/>
      <c r="D3446" s="22"/>
      <c r="E3446" s="727"/>
      <c r="F3446" s="23"/>
      <c r="G3446" s="24"/>
      <c r="H3446" s="57" t="str">
        <f t="array" ref="H3446">IF(ISERROR(INDEX(גיליון3!$U$14:$X$28,MATCH('דיווח פרטני'!G3446,גיליון3!$T$14:$T$28,0),MATCH('דיווח פרטני'!C3446,גיליון3!$U$13:$X$13,0)))," ",INDEX(גיליון3!$U$14:$X$28,MATCH('דיווח פרטני'!G3446,גיליון3!$T$14:$T$28,0),MATCH('דיווח פרטני'!C3446,גיליון3!$U$13:$X$13,0)))</f>
        <v xml:space="preserve"> </v>
      </c>
      <c r="I3446" s="15"/>
    </row>
    <row r="3447" spans="1:9" ht="18" customHeight="1" thickBot="1" x14ac:dyDescent="0.35">
      <c r="A3447" s="21"/>
      <c r="B3447" s="21"/>
      <c r="C3447" s="21"/>
      <c r="D3447" s="22"/>
      <c r="E3447" s="727"/>
      <c r="F3447" s="23"/>
      <c r="G3447" s="24"/>
      <c r="H3447" s="57" t="str">
        <f t="array" ref="H3447">IF(ISERROR(INDEX(גיליון3!$U$14:$X$28,MATCH('דיווח פרטני'!G3447,גיליון3!$T$14:$T$28,0),MATCH('דיווח פרטני'!C3447,גיליון3!$U$13:$X$13,0)))," ",INDEX(גיליון3!$U$14:$X$28,MATCH('דיווח פרטני'!G3447,גיליון3!$T$14:$T$28,0),MATCH('דיווח פרטני'!C3447,גיליון3!$U$13:$X$13,0)))</f>
        <v xml:space="preserve"> </v>
      </c>
      <c r="I3447" s="15"/>
    </row>
    <row r="3448" spans="1:9" ht="18" customHeight="1" thickBot="1" x14ac:dyDescent="0.35">
      <c r="A3448" s="21"/>
      <c r="B3448" s="21"/>
      <c r="C3448" s="21"/>
      <c r="D3448" s="22"/>
      <c r="E3448" s="727"/>
      <c r="F3448" s="23"/>
      <c r="G3448" s="24"/>
      <c r="H3448" s="57" t="str">
        <f t="array" ref="H3448">IF(ISERROR(INDEX(גיליון3!$U$14:$X$28,MATCH('דיווח פרטני'!G3448,גיליון3!$T$14:$T$28,0),MATCH('דיווח פרטני'!C3448,גיליון3!$U$13:$X$13,0)))," ",INDEX(גיליון3!$U$14:$X$28,MATCH('דיווח פרטני'!G3448,גיליון3!$T$14:$T$28,0),MATCH('דיווח פרטני'!C3448,גיליון3!$U$13:$X$13,0)))</f>
        <v xml:space="preserve"> </v>
      </c>
      <c r="I3448" s="15"/>
    </row>
    <row r="3449" spans="1:9" ht="18" customHeight="1" thickBot="1" x14ac:dyDescent="0.35">
      <c r="A3449" s="21"/>
      <c r="B3449" s="21"/>
      <c r="C3449" s="21"/>
      <c r="D3449" s="22"/>
      <c r="E3449" s="727"/>
      <c r="F3449" s="23"/>
      <c r="G3449" s="24"/>
      <c r="H3449" s="57" t="str">
        <f t="array" ref="H3449">IF(ISERROR(INDEX(גיליון3!$U$14:$X$28,MATCH('דיווח פרטני'!G3449,גיליון3!$T$14:$T$28,0),MATCH('דיווח פרטני'!C3449,גיליון3!$U$13:$X$13,0)))," ",INDEX(גיליון3!$U$14:$X$28,MATCH('דיווח פרטני'!G3449,גיליון3!$T$14:$T$28,0),MATCH('דיווח פרטני'!C3449,גיליון3!$U$13:$X$13,0)))</f>
        <v xml:space="preserve"> </v>
      </c>
      <c r="I3449" s="15"/>
    </row>
    <row r="3450" spans="1:9" ht="18" customHeight="1" thickBot="1" x14ac:dyDescent="0.35">
      <c r="A3450" s="21"/>
      <c r="B3450" s="21"/>
      <c r="C3450" s="21"/>
      <c r="D3450" s="22"/>
      <c r="E3450" s="727"/>
      <c r="F3450" s="23"/>
      <c r="G3450" s="24"/>
      <c r="H3450" s="57" t="str">
        <f t="array" ref="H3450">IF(ISERROR(INDEX(גיליון3!$U$14:$X$28,MATCH('דיווח פרטני'!G3450,גיליון3!$T$14:$T$28,0),MATCH('דיווח פרטני'!C3450,גיליון3!$U$13:$X$13,0)))," ",INDEX(גיליון3!$U$14:$X$28,MATCH('דיווח פרטני'!G3450,גיליון3!$T$14:$T$28,0),MATCH('דיווח פרטני'!C3450,גיליון3!$U$13:$X$13,0)))</f>
        <v xml:space="preserve"> </v>
      </c>
      <c r="I3450" s="15"/>
    </row>
    <row r="3451" spans="1:9" ht="18" customHeight="1" thickBot="1" x14ac:dyDescent="0.35">
      <c r="A3451" s="21"/>
      <c r="B3451" s="21"/>
      <c r="C3451" s="21"/>
      <c r="D3451" s="22"/>
      <c r="E3451" s="727"/>
      <c r="F3451" s="23"/>
      <c r="G3451" s="24"/>
      <c r="H3451" s="57" t="str">
        <f t="array" ref="H3451">IF(ISERROR(INDEX(גיליון3!$U$14:$X$28,MATCH('דיווח פרטני'!G3451,גיליון3!$T$14:$T$28,0),MATCH('דיווח פרטני'!C3451,גיליון3!$U$13:$X$13,0)))," ",INDEX(גיליון3!$U$14:$X$28,MATCH('דיווח פרטני'!G3451,גיליון3!$T$14:$T$28,0),MATCH('דיווח פרטני'!C3451,גיליון3!$U$13:$X$13,0)))</f>
        <v xml:space="preserve"> </v>
      </c>
      <c r="I3451" s="15"/>
    </row>
    <row r="3452" spans="1:9" ht="18" customHeight="1" thickBot="1" x14ac:dyDescent="0.35">
      <c r="A3452" s="21"/>
      <c r="B3452" s="21"/>
      <c r="C3452" s="21"/>
      <c r="D3452" s="22"/>
      <c r="E3452" s="727"/>
      <c r="F3452" s="23"/>
      <c r="G3452" s="24"/>
      <c r="H3452" s="57" t="str">
        <f t="array" ref="H3452">IF(ISERROR(INDEX(גיליון3!$U$14:$X$28,MATCH('דיווח פרטני'!G3452,גיליון3!$T$14:$T$28,0),MATCH('דיווח פרטני'!C3452,גיליון3!$U$13:$X$13,0)))," ",INDEX(גיליון3!$U$14:$X$28,MATCH('דיווח פרטני'!G3452,גיליון3!$T$14:$T$28,0),MATCH('דיווח פרטני'!C3452,גיליון3!$U$13:$X$13,0)))</f>
        <v xml:space="preserve"> </v>
      </c>
      <c r="I3452" s="15"/>
    </row>
    <row r="3453" spans="1:9" ht="18" customHeight="1" thickBot="1" x14ac:dyDescent="0.35">
      <c r="A3453" s="21"/>
      <c r="B3453" s="21"/>
      <c r="C3453" s="21"/>
      <c r="D3453" s="22"/>
      <c r="E3453" s="727"/>
      <c r="F3453" s="23"/>
      <c r="G3453" s="24"/>
      <c r="H3453" s="57" t="str">
        <f t="array" ref="H3453">IF(ISERROR(INDEX(גיליון3!$U$14:$X$28,MATCH('דיווח פרטני'!G3453,גיליון3!$T$14:$T$28,0),MATCH('דיווח פרטני'!C3453,גיליון3!$U$13:$X$13,0)))," ",INDEX(גיליון3!$U$14:$X$28,MATCH('דיווח פרטני'!G3453,גיליון3!$T$14:$T$28,0),MATCH('דיווח פרטני'!C3453,גיליון3!$U$13:$X$13,0)))</f>
        <v xml:space="preserve"> </v>
      </c>
      <c r="I3453" s="15"/>
    </row>
    <row r="3454" spans="1:9" ht="18" customHeight="1" thickBot="1" x14ac:dyDescent="0.35">
      <c r="A3454" s="21"/>
      <c r="B3454" s="21"/>
      <c r="C3454" s="21"/>
      <c r="D3454" s="22"/>
      <c r="E3454" s="727"/>
      <c r="F3454" s="23"/>
      <c r="G3454" s="24"/>
      <c r="H3454" s="57" t="str">
        <f t="array" ref="H3454">IF(ISERROR(INDEX(גיליון3!$U$14:$X$28,MATCH('דיווח פרטני'!G3454,גיליון3!$T$14:$T$28,0),MATCH('דיווח פרטני'!C3454,גיליון3!$U$13:$X$13,0)))," ",INDEX(גיליון3!$U$14:$X$28,MATCH('דיווח פרטני'!G3454,גיליון3!$T$14:$T$28,0),MATCH('דיווח פרטני'!C3454,גיליון3!$U$13:$X$13,0)))</f>
        <v xml:space="preserve"> </v>
      </c>
      <c r="I3454" s="15"/>
    </row>
    <row r="3455" spans="1:9" ht="18" customHeight="1" thickBot="1" x14ac:dyDescent="0.35">
      <c r="A3455" s="21"/>
      <c r="B3455" s="21"/>
      <c r="C3455" s="21"/>
      <c r="D3455" s="22"/>
      <c r="E3455" s="727"/>
      <c r="F3455" s="23"/>
      <c r="G3455" s="24"/>
      <c r="H3455" s="57" t="str">
        <f t="array" ref="H3455">IF(ISERROR(INDEX(גיליון3!$U$14:$X$28,MATCH('דיווח פרטני'!G3455,גיליון3!$T$14:$T$28,0),MATCH('דיווח פרטני'!C3455,גיליון3!$U$13:$X$13,0)))," ",INDEX(גיליון3!$U$14:$X$28,MATCH('דיווח פרטני'!G3455,גיליון3!$T$14:$T$28,0),MATCH('דיווח פרטני'!C3455,גיליון3!$U$13:$X$13,0)))</f>
        <v xml:space="preserve"> </v>
      </c>
      <c r="I3455" s="15"/>
    </row>
    <row r="3456" spans="1:9" ht="18" customHeight="1" thickBot="1" x14ac:dyDescent="0.35">
      <c r="A3456" s="21"/>
      <c r="B3456" s="21"/>
      <c r="C3456" s="21"/>
      <c r="D3456" s="22"/>
      <c r="E3456" s="727"/>
      <c r="F3456" s="23"/>
      <c r="G3456" s="24"/>
      <c r="H3456" s="57" t="str">
        <f t="array" ref="H3456">IF(ISERROR(INDEX(גיליון3!$U$14:$X$28,MATCH('דיווח פרטני'!G3456,גיליון3!$T$14:$T$28,0),MATCH('דיווח פרטני'!C3456,גיליון3!$U$13:$X$13,0)))," ",INDEX(גיליון3!$U$14:$X$28,MATCH('דיווח פרטני'!G3456,גיליון3!$T$14:$T$28,0),MATCH('דיווח פרטני'!C3456,גיליון3!$U$13:$X$13,0)))</f>
        <v xml:space="preserve"> </v>
      </c>
      <c r="I3456" s="15"/>
    </row>
    <row r="3457" spans="1:9" ht="18" customHeight="1" thickBot="1" x14ac:dyDescent="0.35">
      <c r="A3457" s="21"/>
      <c r="B3457" s="21"/>
      <c r="C3457" s="21"/>
      <c r="D3457" s="22"/>
      <c r="E3457" s="727"/>
      <c r="F3457" s="23"/>
      <c r="G3457" s="24"/>
      <c r="H3457" s="57" t="str">
        <f t="array" ref="H3457">IF(ISERROR(INDEX(גיליון3!$U$14:$X$28,MATCH('דיווח פרטני'!G3457,גיליון3!$T$14:$T$28,0),MATCH('דיווח פרטני'!C3457,גיליון3!$U$13:$X$13,0)))," ",INDEX(גיליון3!$U$14:$X$28,MATCH('דיווח פרטני'!G3457,גיליון3!$T$14:$T$28,0),MATCH('דיווח פרטני'!C3457,גיליון3!$U$13:$X$13,0)))</f>
        <v xml:space="preserve"> </v>
      </c>
      <c r="I3457" s="15"/>
    </row>
    <row r="3458" spans="1:9" ht="18" customHeight="1" thickBot="1" x14ac:dyDescent="0.35">
      <c r="A3458" s="21"/>
      <c r="B3458" s="21"/>
      <c r="C3458" s="21"/>
      <c r="D3458" s="22"/>
      <c r="E3458" s="727"/>
      <c r="F3458" s="23"/>
      <c r="G3458" s="24"/>
      <c r="H3458" s="57" t="str">
        <f t="array" ref="H3458">IF(ISERROR(INDEX(גיליון3!$U$14:$X$28,MATCH('דיווח פרטני'!G3458,גיליון3!$T$14:$T$28,0),MATCH('דיווח פרטני'!C3458,גיליון3!$U$13:$X$13,0)))," ",INDEX(גיליון3!$U$14:$X$28,MATCH('דיווח פרטני'!G3458,גיליון3!$T$14:$T$28,0),MATCH('דיווח פרטני'!C3458,גיליון3!$U$13:$X$13,0)))</f>
        <v xml:space="preserve"> </v>
      </c>
      <c r="I3458" s="15"/>
    </row>
    <row r="3459" spans="1:9" ht="18" customHeight="1" thickBot="1" x14ac:dyDescent="0.35">
      <c r="A3459" s="21"/>
      <c r="B3459" s="21"/>
      <c r="C3459" s="21"/>
      <c r="D3459" s="22"/>
      <c r="E3459" s="727"/>
      <c r="F3459" s="23"/>
      <c r="G3459" s="24"/>
      <c r="H3459" s="57" t="str">
        <f t="array" ref="H3459">IF(ISERROR(INDEX(גיליון3!$U$14:$X$28,MATCH('דיווח פרטני'!G3459,גיליון3!$T$14:$T$28,0),MATCH('דיווח פרטני'!C3459,גיליון3!$U$13:$X$13,0)))," ",INDEX(גיליון3!$U$14:$X$28,MATCH('דיווח פרטני'!G3459,גיליון3!$T$14:$T$28,0),MATCH('דיווח פרטני'!C3459,גיליון3!$U$13:$X$13,0)))</f>
        <v xml:space="preserve"> </v>
      </c>
      <c r="I3459" s="15"/>
    </row>
    <row r="3460" spans="1:9" ht="18" customHeight="1" thickBot="1" x14ac:dyDescent="0.35">
      <c r="A3460" s="21"/>
      <c r="B3460" s="21"/>
      <c r="C3460" s="21"/>
      <c r="D3460" s="22"/>
      <c r="E3460" s="727"/>
      <c r="F3460" s="23"/>
      <c r="G3460" s="24"/>
      <c r="H3460" s="57" t="str">
        <f t="array" ref="H3460">IF(ISERROR(INDEX(גיליון3!$U$14:$X$28,MATCH('דיווח פרטני'!G3460,גיליון3!$T$14:$T$28,0),MATCH('דיווח פרטני'!C3460,גיליון3!$U$13:$X$13,0)))," ",INDEX(גיליון3!$U$14:$X$28,MATCH('דיווח פרטני'!G3460,גיליון3!$T$14:$T$28,0),MATCH('דיווח פרטני'!C3460,גיליון3!$U$13:$X$13,0)))</f>
        <v xml:space="preserve"> </v>
      </c>
      <c r="I3460" s="15"/>
    </row>
    <row r="3461" spans="1:9" ht="18" customHeight="1" thickBot="1" x14ac:dyDescent="0.35">
      <c r="A3461" s="21"/>
      <c r="B3461" s="21"/>
      <c r="C3461" s="21"/>
      <c r="D3461" s="22"/>
      <c r="E3461" s="727"/>
      <c r="F3461" s="23"/>
      <c r="G3461" s="24"/>
      <c r="H3461" s="57" t="str">
        <f t="array" ref="H3461">IF(ISERROR(INDEX(גיליון3!$U$14:$X$28,MATCH('דיווח פרטני'!G3461,גיליון3!$T$14:$T$28,0),MATCH('דיווח פרטני'!C3461,גיליון3!$U$13:$X$13,0)))," ",INDEX(גיליון3!$U$14:$X$28,MATCH('דיווח פרטני'!G3461,גיליון3!$T$14:$T$28,0),MATCH('דיווח פרטני'!C3461,גיליון3!$U$13:$X$13,0)))</f>
        <v xml:space="preserve"> </v>
      </c>
      <c r="I3461" s="15"/>
    </row>
    <row r="3462" spans="1:9" ht="18" customHeight="1" thickBot="1" x14ac:dyDescent="0.35">
      <c r="A3462" s="21"/>
      <c r="B3462" s="21"/>
      <c r="C3462" s="21"/>
      <c r="D3462" s="22"/>
      <c r="E3462" s="727"/>
      <c r="F3462" s="23"/>
      <c r="G3462" s="24"/>
      <c r="H3462" s="57" t="str">
        <f t="array" ref="H3462">IF(ISERROR(INDEX(גיליון3!$U$14:$X$28,MATCH('דיווח פרטני'!G3462,גיליון3!$T$14:$T$28,0),MATCH('דיווח פרטני'!C3462,גיליון3!$U$13:$X$13,0)))," ",INDEX(גיליון3!$U$14:$X$28,MATCH('דיווח פרטני'!G3462,גיליון3!$T$14:$T$28,0),MATCH('דיווח פרטני'!C3462,גיליון3!$U$13:$X$13,0)))</f>
        <v xml:space="preserve"> </v>
      </c>
      <c r="I3462" s="15"/>
    </row>
    <row r="3463" spans="1:9" ht="18" customHeight="1" thickBot="1" x14ac:dyDescent="0.35">
      <c r="A3463" s="21"/>
      <c r="B3463" s="21"/>
      <c r="C3463" s="21"/>
      <c r="D3463" s="22"/>
      <c r="E3463" s="727"/>
      <c r="F3463" s="23"/>
      <c r="G3463" s="24"/>
      <c r="H3463" s="57" t="str">
        <f t="array" ref="H3463">IF(ISERROR(INDEX(גיליון3!$U$14:$X$28,MATCH('דיווח פרטני'!G3463,גיליון3!$T$14:$T$28,0),MATCH('דיווח פרטני'!C3463,גיליון3!$U$13:$X$13,0)))," ",INDEX(גיליון3!$U$14:$X$28,MATCH('דיווח פרטני'!G3463,גיליון3!$T$14:$T$28,0),MATCH('דיווח פרטני'!C3463,גיליון3!$U$13:$X$13,0)))</f>
        <v xml:space="preserve"> </v>
      </c>
      <c r="I3463" s="15"/>
    </row>
    <row r="3464" spans="1:9" ht="18" customHeight="1" thickBot="1" x14ac:dyDescent="0.35">
      <c r="A3464" s="21"/>
      <c r="B3464" s="21"/>
      <c r="C3464" s="21"/>
      <c r="D3464" s="22"/>
      <c r="E3464" s="727"/>
      <c r="F3464" s="23"/>
      <c r="G3464" s="24"/>
      <c r="H3464" s="57" t="str">
        <f t="array" ref="H3464">IF(ISERROR(INDEX(גיליון3!$U$14:$X$28,MATCH('דיווח פרטני'!G3464,גיליון3!$T$14:$T$28,0),MATCH('דיווח פרטני'!C3464,גיליון3!$U$13:$X$13,0)))," ",INDEX(גיליון3!$U$14:$X$28,MATCH('דיווח פרטני'!G3464,גיליון3!$T$14:$T$28,0),MATCH('דיווח פרטני'!C3464,גיליון3!$U$13:$X$13,0)))</f>
        <v xml:space="preserve"> </v>
      </c>
      <c r="I3464" s="15"/>
    </row>
    <row r="3465" spans="1:9" ht="18" customHeight="1" thickBot="1" x14ac:dyDescent="0.35">
      <c r="A3465" s="21"/>
      <c r="B3465" s="21"/>
      <c r="C3465" s="21"/>
      <c r="D3465" s="22"/>
      <c r="E3465" s="727"/>
      <c r="F3465" s="23"/>
      <c r="G3465" s="24"/>
      <c r="H3465" s="57" t="str">
        <f t="array" ref="H3465">IF(ISERROR(INDEX(גיליון3!$U$14:$X$28,MATCH('דיווח פרטני'!G3465,גיליון3!$T$14:$T$28,0),MATCH('דיווח פרטני'!C3465,גיליון3!$U$13:$X$13,0)))," ",INDEX(גיליון3!$U$14:$X$28,MATCH('דיווח פרטני'!G3465,גיליון3!$T$14:$T$28,0),MATCH('דיווח פרטני'!C3465,גיליון3!$U$13:$X$13,0)))</f>
        <v xml:space="preserve"> </v>
      </c>
      <c r="I3465" s="15"/>
    </row>
    <row r="3466" spans="1:9" ht="18" customHeight="1" thickBot="1" x14ac:dyDescent="0.35">
      <c r="A3466" s="21"/>
      <c r="B3466" s="21"/>
      <c r="C3466" s="21"/>
      <c r="D3466" s="22"/>
      <c r="E3466" s="727"/>
      <c r="F3466" s="23"/>
      <c r="G3466" s="24"/>
      <c r="H3466" s="57" t="str">
        <f t="array" ref="H3466">IF(ISERROR(INDEX(גיליון3!$U$14:$X$28,MATCH('דיווח פרטני'!G3466,גיליון3!$T$14:$T$28,0),MATCH('דיווח פרטני'!C3466,גיליון3!$U$13:$X$13,0)))," ",INDEX(גיליון3!$U$14:$X$28,MATCH('דיווח פרטני'!G3466,גיליון3!$T$14:$T$28,0),MATCH('דיווח פרטני'!C3466,גיליון3!$U$13:$X$13,0)))</f>
        <v xml:space="preserve"> </v>
      </c>
      <c r="I3466" s="15"/>
    </row>
    <row r="3467" spans="1:9" ht="18" customHeight="1" thickBot="1" x14ac:dyDescent="0.35">
      <c r="A3467" s="21"/>
      <c r="B3467" s="21"/>
      <c r="C3467" s="21"/>
      <c r="D3467" s="22"/>
      <c r="E3467" s="727"/>
      <c r="F3467" s="23"/>
      <c r="G3467" s="24"/>
      <c r="H3467" s="57" t="str">
        <f t="array" ref="H3467">IF(ISERROR(INDEX(גיליון3!$U$14:$X$28,MATCH('דיווח פרטני'!G3467,גיליון3!$T$14:$T$28,0),MATCH('דיווח פרטני'!C3467,גיליון3!$U$13:$X$13,0)))," ",INDEX(גיליון3!$U$14:$X$28,MATCH('דיווח פרטני'!G3467,גיליון3!$T$14:$T$28,0),MATCH('דיווח פרטני'!C3467,גיליון3!$U$13:$X$13,0)))</f>
        <v xml:space="preserve"> </v>
      </c>
      <c r="I3467" s="15"/>
    </row>
    <row r="3468" spans="1:9" ht="18" customHeight="1" thickBot="1" x14ac:dyDescent="0.35">
      <c r="A3468" s="21"/>
      <c r="B3468" s="21"/>
      <c r="C3468" s="21"/>
      <c r="D3468" s="22"/>
      <c r="E3468" s="727"/>
      <c r="F3468" s="23"/>
      <c r="G3468" s="24"/>
      <c r="H3468" s="57" t="str">
        <f t="array" ref="H3468">IF(ISERROR(INDEX(גיליון3!$U$14:$X$28,MATCH('דיווח פרטני'!G3468,גיליון3!$T$14:$T$28,0),MATCH('דיווח פרטני'!C3468,גיליון3!$U$13:$X$13,0)))," ",INDEX(גיליון3!$U$14:$X$28,MATCH('דיווח פרטני'!G3468,גיליון3!$T$14:$T$28,0),MATCH('דיווח פרטני'!C3468,גיליון3!$U$13:$X$13,0)))</f>
        <v xml:space="preserve"> </v>
      </c>
      <c r="I3468" s="15"/>
    </row>
    <row r="3469" spans="1:9" ht="18" customHeight="1" thickBot="1" x14ac:dyDescent="0.35">
      <c r="A3469" s="21"/>
      <c r="B3469" s="21"/>
      <c r="C3469" s="21"/>
      <c r="D3469" s="22"/>
      <c r="E3469" s="727"/>
      <c r="F3469" s="23"/>
      <c r="G3469" s="24"/>
      <c r="H3469" s="57" t="str">
        <f t="array" ref="H3469">IF(ISERROR(INDEX(גיליון3!$U$14:$X$28,MATCH('דיווח פרטני'!G3469,גיליון3!$T$14:$T$28,0),MATCH('דיווח פרטני'!C3469,גיליון3!$U$13:$X$13,0)))," ",INDEX(גיליון3!$U$14:$X$28,MATCH('דיווח פרטני'!G3469,גיליון3!$T$14:$T$28,0),MATCH('דיווח פרטני'!C3469,גיליון3!$U$13:$X$13,0)))</f>
        <v xml:space="preserve"> </v>
      </c>
      <c r="I3469" s="15"/>
    </row>
    <row r="3470" spans="1:9" ht="18" customHeight="1" thickBot="1" x14ac:dyDescent="0.35">
      <c r="A3470" s="21"/>
      <c r="B3470" s="21"/>
      <c r="C3470" s="21"/>
      <c r="D3470" s="22"/>
      <c r="E3470" s="727"/>
      <c r="F3470" s="23"/>
      <c r="G3470" s="24"/>
      <c r="H3470" s="57" t="str">
        <f t="array" ref="H3470">IF(ISERROR(INDEX(גיליון3!$U$14:$X$28,MATCH('דיווח פרטני'!G3470,גיליון3!$T$14:$T$28,0),MATCH('דיווח פרטני'!C3470,גיליון3!$U$13:$X$13,0)))," ",INDEX(גיליון3!$U$14:$X$28,MATCH('דיווח פרטני'!G3470,גיליון3!$T$14:$T$28,0),MATCH('דיווח פרטני'!C3470,גיליון3!$U$13:$X$13,0)))</f>
        <v xml:space="preserve"> </v>
      </c>
      <c r="I3470" s="15"/>
    </row>
    <row r="3471" spans="1:9" ht="18" customHeight="1" thickBot="1" x14ac:dyDescent="0.35">
      <c r="A3471" s="21"/>
      <c r="B3471" s="21"/>
      <c r="C3471" s="21"/>
      <c r="D3471" s="22"/>
      <c r="E3471" s="727"/>
      <c r="F3471" s="23"/>
      <c r="G3471" s="24"/>
      <c r="H3471" s="57" t="str">
        <f t="array" ref="H3471">IF(ISERROR(INDEX(גיליון3!$U$14:$X$28,MATCH('דיווח פרטני'!G3471,גיליון3!$T$14:$T$28,0),MATCH('דיווח פרטני'!C3471,גיליון3!$U$13:$X$13,0)))," ",INDEX(גיליון3!$U$14:$X$28,MATCH('דיווח פרטני'!G3471,גיליון3!$T$14:$T$28,0),MATCH('דיווח פרטני'!C3471,גיליון3!$U$13:$X$13,0)))</f>
        <v xml:space="preserve"> </v>
      </c>
      <c r="I3471" s="15"/>
    </row>
    <row r="3472" spans="1:9" ht="18" customHeight="1" thickBot="1" x14ac:dyDescent="0.35">
      <c r="A3472" s="21"/>
      <c r="B3472" s="21"/>
      <c r="C3472" s="21"/>
      <c r="D3472" s="22"/>
      <c r="E3472" s="727"/>
      <c r="F3472" s="23"/>
      <c r="G3472" s="24"/>
      <c r="H3472" s="57" t="str">
        <f t="array" ref="H3472">IF(ISERROR(INDEX(גיליון3!$U$14:$X$28,MATCH('דיווח פרטני'!G3472,גיליון3!$T$14:$T$28,0),MATCH('דיווח פרטני'!C3472,גיליון3!$U$13:$X$13,0)))," ",INDEX(גיליון3!$U$14:$X$28,MATCH('דיווח פרטני'!G3472,גיליון3!$T$14:$T$28,0),MATCH('דיווח פרטני'!C3472,גיליון3!$U$13:$X$13,0)))</f>
        <v xml:space="preserve"> </v>
      </c>
      <c r="I3472" s="15"/>
    </row>
    <row r="3473" spans="1:9" ht="18" customHeight="1" thickBot="1" x14ac:dyDescent="0.35">
      <c r="A3473" s="21"/>
      <c r="B3473" s="21"/>
      <c r="C3473" s="21"/>
      <c r="D3473" s="22"/>
      <c r="E3473" s="727"/>
      <c r="F3473" s="23"/>
      <c r="G3473" s="24"/>
      <c r="H3473" s="57" t="str">
        <f t="array" ref="H3473">IF(ISERROR(INDEX(גיליון3!$U$14:$X$28,MATCH('דיווח פרטני'!G3473,גיליון3!$T$14:$T$28,0),MATCH('דיווח פרטני'!C3473,גיליון3!$U$13:$X$13,0)))," ",INDEX(גיליון3!$U$14:$X$28,MATCH('דיווח פרטני'!G3473,גיליון3!$T$14:$T$28,0),MATCH('דיווח פרטני'!C3473,גיליון3!$U$13:$X$13,0)))</f>
        <v xml:space="preserve"> </v>
      </c>
      <c r="I3473" s="15"/>
    </row>
    <row r="3474" spans="1:9" ht="18" customHeight="1" thickBot="1" x14ac:dyDescent="0.35">
      <c r="A3474" s="21"/>
      <c r="B3474" s="21"/>
      <c r="C3474" s="21"/>
      <c r="D3474" s="22"/>
      <c r="E3474" s="727"/>
      <c r="F3474" s="23"/>
      <c r="G3474" s="24"/>
      <c r="H3474" s="57" t="str">
        <f t="array" ref="H3474">IF(ISERROR(INDEX(גיליון3!$U$14:$X$28,MATCH('דיווח פרטני'!G3474,גיליון3!$T$14:$T$28,0),MATCH('דיווח פרטני'!C3474,גיליון3!$U$13:$X$13,0)))," ",INDEX(גיליון3!$U$14:$X$28,MATCH('דיווח פרטני'!G3474,גיליון3!$T$14:$T$28,0),MATCH('דיווח פרטני'!C3474,גיליון3!$U$13:$X$13,0)))</f>
        <v xml:space="preserve"> </v>
      </c>
      <c r="I3474" s="15"/>
    </row>
    <row r="3475" spans="1:9" ht="18" customHeight="1" thickBot="1" x14ac:dyDescent="0.35">
      <c r="A3475" s="21"/>
      <c r="B3475" s="21"/>
      <c r="C3475" s="21"/>
      <c r="D3475" s="22"/>
      <c r="E3475" s="727"/>
      <c r="F3475" s="23"/>
      <c r="G3475" s="24"/>
      <c r="H3475" s="57" t="str">
        <f t="array" ref="H3475">IF(ISERROR(INDEX(גיליון3!$U$14:$X$28,MATCH('דיווח פרטני'!G3475,גיליון3!$T$14:$T$28,0),MATCH('דיווח פרטני'!C3475,גיליון3!$U$13:$X$13,0)))," ",INDEX(גיליון3!$U$14:$X$28,MATCH('דיווח פרטני'!G3475,גיליון3!$T$14:$T$28,0),MATCH('דיווח פרטני'!C3475,גיליון3!$U$13:$X$13,0)))</f>
        <v xml:space="preserve"> </v>
      </c>
      <c r="I3475" s="15"/>
    </row>
    <row r="3476" spans="1:9" ht="18" customHeight="1" thickBot="1" x14ac:dyDescent="0.35">
      <c r="A3476" s="21"/>
      <c r="B3476" s="21"/>
      <c r="C3476" s="21"/>
      <c r="D3476" s="22"/>
      <c r="E3476" s="727"/>
      <c r="F3476" s="23"/>
      <c r="G3476" s="24"/>
      <c r="H3476" s="57" t="str">
        <f t="array" ref="H3476">IF(ISERROR(INDEX(גיליון3!$U$14:$X$28,MATCH('דיווח פרטני'!G3476,גיליון3!$T$14:$T$28,0),MATCH('דיווח פרטני'!C3476,גיליון3!$U$13:$X$13,0)))," ",INDEX(גיליון3!$U$14:$X$28,MATCH('דיווח פרטני'!G3476,גיליון3!$T$14:$T$28,0),MATCH('דיווח פרטני'!C3476,גיליון3!$U$13:$X$13,0)))</f>
        <v xml:space="preserve"> </v>
      </c>
      <c r="I3476" s="15"/>
    </row>
    <row r="3477" spans="1:9" ht="18" customHeight="1" thickBot="1" x14ac:dyDescent="0.35">
      <c r="A3477" s="21"/>
      <c r="B3477" s="21"/>
      <c r="C3477" s="21"/>
      <c r="D3477" s="22"/>
      <c r="E3477" s="727"/>
      <c r="F3477" s="23"/>
      <c r="G3477" s="24"/>
      <c r="H3477" s="57" t="str">
        <f t="array" ref="H3477">IF(ISERROR(INDEX(גיליון3!$U$14:$X$28,MATCH('דיווח פרטני'!G3477,גיליון3!$T$14:$T$28,0),MATCH('דיווח פרטני'!C3477,גיליון3!$U$13:$X$13,0)))," ",INDEX(גיליון3!$U$14:$X$28,MATCH('דיווח פרטני'!G3477,גיליון3!$T$14:$T$28,0),MATCH('דיווח פרטני'!C3477,גיליון3!$U$13:$X$13,0)))</f>
        <v xml:space="preserve"> </v>
      </c>
      <c r="I3477" s="15"/>
    </row>
    <row r="3478" spans="1:9" ht="18" customHeight="1" thickBot="1" x14ac:dyDescent="0.35">
      <c r="A3478" s="21"/>
      <c r="B3478" s="21"/>
      <c r="C3478" s="21"/>
      <c r="D3478" s="22"/>
      <c r="E3478" s="727"/>
      <c r="F3478" s="23"/>
      <c r="G3478" s="24"/>
      <c r="H3478" s="57" t="str">
        <f t="array" ref="H3478">IF(ISERROR(INDEX(גיליון3!$U$14:$X$28,MATCH('דיווח פרטני'!G3478,גיליון3!$T$14:$T$28,0),MATCH('דיווח פרטני'!C3478,גיליון3!$U$13:$X$13,0)))," ",INDEX(גיליון3!$U$14:$X$28,MATCH('דיווח פרטני'!G3478,גיליון3!$T$14:$T$28,0),MATCH('דיווח פרטני'!C3478,גיליון3!$U$13:$X$13,0)))</f>
        <v xml:space="preserve"> </v>
      </c>
      <c r="I3478" s="15"/>
    </row>
    <row r="3479" spans="1:9" ht="18" customHeight="1" thickBot="1" x14ac:dyDescent="0.35">
      <c r="A3479" s="21"/>
      <c r="B3479" s="21"/>
      <c r="C3479" s="21"/>
      <c r="D3479" s="22"/>
      <c r="E3479" s="727"/>
      <c r="F3479" s="23"/>
      <c r="G3479" s="24"/>
      <c r="H3479" s="57" t="str">
        <f t="array" ref="H3479">IF(ISERROR(INDEX(גיליון3!$U$14:$X$28,MATCH('דיווח פרטני'!G3479,גיליון3!$T$14:$T$28,0),MATCH('דיווח פרטני'!C3479,גיליון3!$U$13:$X$13,0)))," ",INDEX(גיליון3!$U$14:$X$28,MATCH('דיווח פרטני'!G3479,גיליון3!$T$14:$T$28,0),MATCH('דיווח פרטני'!C3479,גיליון3!$U$13:$X$13,0)))</f>
        <v xml:space="preserve"> </v>
      </c>
      <c r="I3479" s="15"/>
    </row>
    <row r="3480" spans="1:9" ht="18" customHeight="1" thickBot="1" x14ac:dyDescent="0.35">
      <c r="A3480" s="21"/>
      <c r="B3480" s="21"/>
      <c r="C3480" s="21"/>
      <c r="D3480" s="22"/>
      <c r="E3480" s="727"/>
      <c r="F3480" s="23"/>
      <c r="G3480" s="24"/>
      <c r="H3480" s="57" t="str">
        <f t="array" ref="H3480">IF(ISERROR(INDEX(גיליון3!$U$14:$X$28,MATCH('דיווח פרטני'!G3480,גיליון3!$T$14:$T$28,0),MATCH('דיווח פרטני'!C3480,גיליון3!$U$13:$X$13,0)))," ",INDEX(גיליון3!$U$14:$X$28,MATCH('דיווח פרטני'!G3480,גיליון3!$T$14:$T$28,0),MATCH('דיווח פרטני'!C3480,גיליון3!$U$13:$X$13,0)))</f>
        <v xml:space="preserve"> </v>
      </c>
      <c r="I3480" s="15"/>
    </row>
    <row r="3481" spans="1:9" ht="18" customHeight="1" thickBot="1" x14ac:dyDescent="0.35">
      <c r="A3481" s="21"/>
      <c r="B3481" s="21"/>
      <c r="C3481" s="21"/>
      <c r="D3481" s="22"/>
      <c r="E3481" s="727"/>
      <c r="F3481" s="23"/>
      <c r="G3481" s="24"/>
      <c r="H3481" s="57" t="str">
        <f t="array" ref="H3481">IF(ISERROR(INDEX(גיליון3!$U$14:$X$28,MATCH('דיווח פרטני'!G3481,גיליון3!$T$14:$T$28,0),MATCH('דיווח פרטני'!C3481,גיליון3!$U$13:$X$13,0)))," ",INDEX(גיליון3!$U$14:$X$28,MATCH('דיווח פרטני'!G3481,גיליון3!$T$14:$T$28,0),MATCH('דיווח פרטני'!C3481,גיליון3!$U$13:$X$13,0)))</f>
        <v xml:space="preserve"> </v>
      </c>
      <c r="I3481" s="15"/>
    </row>
    <row r="3482" spans="1:9" ht="18" customHeight="1" thickBot="1" x14ac:dyDescent="0.35">
      <c r="A3482" s="21"/>
      <c r="B3482" s="21"/>
      <c r="C3482" s="21"/>
      <c r="D3482" s="22"/>
      <c r="E3482" s="727"/>
      <c r="F3482" s="23"/>
      <c r="G3482" s="24"/>
      <c r="H3482" s="57" t="str">
        <f t="array" ref="H3482">IF(ISERROR(INDEX(גיליון3!$U$14:$X$28,MATCH('דיווח פרטני'!G3482,גיליון3!$T$14:$T$28,0),MATCH('דיווח פרטני'!C3482,גיליון3!$U$13:$X$13,0)))," ",INDEX(גיליון3!$U$14:$X$28,MATCH('דיווח פרטני'!G3482,גיליון3!$T$14:$T$28,0),MATCH('דיווח פרטני'!C3482,גיליון3!$U$13:$X$13,0)))</f>
        <v xml:space="preserve"> </v>
      </c>
      <c r="I3482" s="15"/>
    </row>
    <row r="3483" spans="1:9" ht="18" customHeight="1" thickBot="1" x14ac:dyDescent="0.35">
      <c r="A3483" s="21"/>
      <c r="B3483" s="21"/>
      <c r="C3483" s="21"/>
      <c r="D3483" s="22"/>
      <c r="E3483" s="727"/>
      <c r="F3483" s="23"/>
      <c r="G3483" s="24"/>
      <c r="H3483" s="57" t="str">
        <f t="array" ref="H3483">IF(ISERROR(INDEX(גיליון3!$U$14:$X$28,MATCH('דיווח פרטני'!G3483,גיליון3!$T$14:$T$28,0),MATCH('דיווח פרטני'!C3483,גיליון3!$U$13:$X$13,0)))," ",INDEX(גיליון3!$U$14:$X$28,MATCH('דיווח פרטני'!G3483,גיליון3!$T$14:$T$28,0),MATCH('דיווח פרטני'!C3483,גיליון3!$U$13:$X$13,0)))</f>
        <v xml:space="preserve"> </v>
      </c>
      <c r="I3483" s="15"/>
    </row>
    <row r="3484" spans="1:9" ht="18" customHeight="1" thickBot="1" x14ac:dyDescent="0.35">
      <c r="A3484" s="21"/>
      <c r="B3484" s="21"/>
      <c r="C3484" s="21"/>
      <c r="D3484" s="22"/>
      <c r="E3484" s="727"/>
      <c r="F3484" s="23"/>
      <c r="G3484" s="24"/>
      <c r="H3484" s="57" t="str">
        <f t="array" ref="H3484">IF(ISERROR(INDEX(גיליון3!$U$14:$X$28,MATCH('דיווח פרטני'!G3484,גיליון3!$T$14:$T$28,0),MATCH('דיווח פרטני'!C3484,גיליון3!$U$13:$X$13,0)))," ",INDEX(גיליון3!$U$14:$X$28,MATCH('דיווח פרטני'!G3484,גיליון3!$T$14:$T$28,0),MATCH('דיווח פרטני'!C3484,גיליון3!$U$13:$X$13,0)))</f>
        <v xml:space="preserve"> </v>
      </c>
      <c r="I3484" s="15"/>
    </row>
    <row r="3485" spans="1:9" ht="18" customHeight="1" thickBot="1" x14ac:dyDescent="0.35">
      <c r="A3485" s="21"/>
      <c r="B3485" s="21"/>
      <c r="C3485" s="21"/>
      <c r="D3485" s="22"/>
      <c r="E3485" s="727"/>
      <c r="F3485" s="23"/>
      <c r="G3485" s="24"/>
      <c r="H3485" s="57" t="str">
        <f t="array" ref="H3485">IF(ISERROR(INDEX(גיליון3!$U$14:$X$28,MATCH('דיווח פרטני'!G3485,גיליון3!$T$14:$T$28,0),MATCH('דיווח פרטני'!C3485,גיליון3!$U$13:$X$13,0)))," ",INDEX(גיליון3!$U$14:$X$28,MATCH('דיווח פרטני'!G3485,גיליון3!$T$14:$T$28,0),MATCH('דיווח פרטני'!C3485,גיליון3!$U$13:$X$13,0)))</f>
        <v xml:space="preserve"> </v>
      </c>
      <c r="I3485" s="15"/>
    </row>
    <row r="3486" spans="1:9" ht="18" customHeight="1" thickBot="1" x14ac:dyDescent="0.35">
      <c r="A3486" s="21"/>
      <c r="B3486" s="21"/>
      <c r="C3486" s="21"/>
      <c r="D3486" s="22"/>
      <c r="E3486" s="727"/>
      <c r="F3486" s="23"/>
      <c r="G3486" s="24"/>
      <c r="H3486" s="57" t="str">
        <f t="array" ref="H3486">IF(ISERROR(INDEX(גיליון3!$U$14:$X$28,MATCH('דיווח פרטני'!G3486,גיליון3!$T$14:$T$28,0),MATCH('דיווח פרטני'!C3486,גיליון3!$U$13:$X$13,0)))," ",INDEX(גיליון3!$U$14:$X$28,MATCH('דיווח פרטני'!G3486,גיליון3!$T$14:$T$28,0),MATCH('דיווח פרטני'!C3486,גיליון3!$U$13:$X$13,0)))</f>
        <v xml:space="preserve"> </v>
      </c>
      <c r="I3486" s="15"/>
    </row>
    <row r="3487" spans="1:9" ht="18" customHeight="1" thickBot="1" x14ac:dyDescent="0.35">
      <c r="A3487" s="21"/>
      <c r="B3487" s="21"/>
      <c r="C3487" s="21"/>
      <c r="D3487" s="22"/>
      <c r="E3487" s="727"/>
      <c r="F3487" s="23"/>
      <c r="G3487" s="24"/>
      <c r="H3487" s="57" t="str">
        <f t="array" ref="H3487">IF(ISERROR(INDEX(גיליון3!$U$14:$X$28,MATCH('דיווח פרטני'!G3487,גיליון3!$T$14:$T$28,0),MATCH('דיווח פרטני'!C3487,גיליון3!$U$13:$X$13,0)))," ",INDEX(גיליון3!$U$14:$X$28,MATCH('דיווח פרטני'!G3487,גיליון3!$T$14:$T$28,0),MATCH('דיווח פרטני'!C3487,גיליון3!$U$13:$X$13,0)))</f>
        <v xml:space="preserve"> </v>
      </c>
      <c r="I3487" s="15"/>
    </row>
    <row r="3488" spans="1:9" ht="18" customHeight="1" thickBot="1" x14ac:dyDescent="0.35">
      <c r="A3488" s="21"/>
      <c r="B3488" s="21"/>
      <c r="C3488" s="21"/>
      <c r="D3488" s="22"/>
      <c r="E3488" s="727"/>
      <c r="F3488" s="23"/>
      <c r="G3488" s="24"/>
      <c r="H3488" s="57" t="str">
        <f t="array" ref="H3488">IF(ISERROR(INDEX(גיליון3!$U$14:$X$28,MATCH('דיווח פרטני'!G3488,גיליון3!$T$14:$T$28,0),MATCH('דיווח פרטני'!C3488,גיליון3!$U$13:$X$13,0)))," ",INDEX(גיליון3!$U$14:$X$28,MATCH('דיווח פרטני'!G3488,גיליון3!$T$14:$T$28,0),MATCH('דיווח פרטני'!C3488,גיליון3!$U$13:$X$13,0)))</f>
        <v xml:space="preserve"> </v>
      </c>
      <c r="I3488" s="15"/>
    </row>
    <row r="3489" spans="1:9" ht="18" customHeight="1" thickBot="1" x14ac:dyDescent="0.35">
      <c r="A3489" s="21"/>
      <c r="B3489" s="21"/>
      <c r="C3489" s="21"/>
      <c r="D3489" s="22"/>
      <c r="E3489" s="727"/>
      <c r="F3489" s="23"/>
      <c r="G3489" s="24"/>
      <c r="H3489" s="57" t="str">
        <f t="array" ref="H3489">IF(ISERROR(INDEX(גיליון3!$U$14:$X$28,MATCH('דיווח פרטני'!G3489,גיליון3!$T$14:$T$28,0),MATCH('דיווח פרטני'!C3489,גיליון3!$U$13:$X$13,0)))," ",INDEX(גיליון3!$U$14:$X$28,MATCH('דיווח פרטני'!G3489,גיליון3!$T$14:$T$28,0),MATCH('דיווח פרטני'!C3489,גיליון3!$U$13:$X$13,0)))</f>
        <v xml:space="preserve"> </v>
      </c>
      <c r="I3489" s="15"/>
    </row>
    <row r="3490" spans="1:9" ht="18" customHeight="1" thickBot="1" x14ac:dyDescent="0.35">
      <c r="A3490" s="21"/>
      <c r="B3490" s="21"/>
      <c r="C3490" s="21"/>
      <c r="D3490" s="22"/>
      <c r="E3490" s="727"/>
      <c r="F3490" s="23"/>
      <c r="G3490" s="24"/>
      <c r="H3490" s="57" t="str">
        <f t="array" ref="H3490">IF(ISERROR(INDEX(גיליון3!$U$14:$X$28,MATCH('דיווח פרטני'!G3490,גיליון3!$T$14:$T$28,0),MATCH('דיווח פרטני'!C3490,גיליון3!$U$13:$X$13,0)))," ",INDEX(גיליון3!$U$14:$X$28,MATCH('דיווח פרטני'!G3490,גיליון3!$T$14:$T$28,0),MATCH('דיווח פרטני'!C3490,גיליון3!$U$13:$X$13,0)))</f>
        <v xml:space="preserve"> </v>
      </c>
      <c r="I3490" s="15"/>
    </row>
    <row r="3491" spans="1:9" ht="18" customHeight="1" thickBot="1" x14ac:dyDescent="0.35">
      <c r="A3491" s="21"/>
      <c r="B3491" s="21"/>
      <c r="C3491" s="21"/>
      <c r="D3491" s="22"/>
      <c r="E3491" s="727"/>
      <c r="F3491" s="23"/>
      <c r="G3491" s="24"/>
      <c r="H3491" s="57" t="str">
        <f t="array" ref="H3491">IF(ISERROR(INDEX(גיליון3!$U$14:$X$28,MATCH('דיווח פרטני'!G3491,גיליון3!$T$14:$T$28,0),MATCH('דיווח פרטני'!C3491,גיליון3!$U$13:$X$13,0)))," ",INDEX(גיליון3!$U$14:$X$28,MATCH('דיווח פרטני'!G3491,גיליון3!$T$14:$T$28,0),MATCH('דיווח פרטני'!C3491,גיליון3!$U$13:$X$13,0)))</f>
        <v xml:space="preserve"> </v>
      </c>
      <c r="I3491" s="15"/>
    </row>
    <row r="3492" spans="1:9" ht="18" customHeight="1" thickBot="1" x14ac:dyDescent="0.35">
      <c r="A3492" s="21"/>
      <c r="B3492" s="21"/>
      <c r="C3492" s="21"/>
      <c r="D3492" s="22"/>
      <c r="E3492" s="727"/>
      <c r="F3492" s="23"/>
      <c r="G3492" s="24"/>
      <c r="H3492" s="57" t="str">
        <f t="array" ref="H3492">IF(ISERROR(INDEX(גיליון3!$U$14:$X$28,MATCH('דיווח פרטני'!G3492,גיליון3!$T$14:$T$28,0),MATCH('דיווח פרטני'!C3492,גיליון3!$U$13:$X$13,0)))," ",INDEX(גיליון3!$U$14:$X$28,MATCH('דיווח פרטני'!G3492,גיליון3!$T$14:$T$28,0),MATCH('דיווח פרטני'!C3492,גיליון3!$U$13:$X$13,0)))</f>
        <v xml:space="preserve"> </v>
      </c>
      <c r="I3492" s="15"/>
    </row>
    <row r="3493" spans="1:9" ht="18" customHeight="1" thickBot="1" x14ac:dyDescent="0.35">
      <c r="A3493" s="21"/>
      <c r="B3493" s="21"/>
      <c r="C3493" s="21"/>
      <c r="D3493" s="22"/>
      <c r="E3493" s="727"/>
      <c r="F3493" s="23"/>
      <c r="G3493" s="24"/>
      <c r="H3493" s="57" t="str">
        <f t="array" ref="H3493">IF(ISERROR(INDEX(גיליון3!$U$14:$X$28,MATCH('דיווח פרטני'!G3493,גיליון3!$T$14:$T$28,0),MATCH('דיווח פרטני'!C3493,גיליון3!$U$13:$X$13,0)))," ",INDEX(גיליון3!$U$14:$X$28,MATCH('דיווח פרטני'!G3493,גיליון3!$T$14:$T$28,0),MATCH('דיווח פרטני'!C3493,גיליון3!$U$13:$X$13,0)))</f>
        <v xml:space="preserve"> </v>
      </c>
      <c r="I3493" s="15"/>
    </row>
    <row r="3494" spans="1:9" ht="18" customHeight="1" thickBot="1" x14ac:dyDescent="0.35">
      <c r="A3494" s="21"/>
      <c r="B3494" s="21"/>
      <c r="C3494" s="21"/>
      <c r="D3494" s="22"/>
      <c r="E3494" s="727"/>
      <c r="F3494" s="23"/>
      <c r="G3494" s="24"/>
      <c r="H3494" s="57" t="str">
        <f t="array" ref="H3494">IF(ISERROR(INDEX(גיליון3!$U$14:$X$28,MATCH('דיווח פרטני'!G3494,גיליון3!$T$14:$T$28,0),MATCH('דיווח פרטני'!C3494,גיליון3!$U$13:$X$13,0)))," ",INDEX(גיליון3!$U$14:$X$28,MATCH('דיווח פרטני'!G3494,גיליון3!$T$14:$T$28,0),MATCH('דיווח פרטני'!C3494,גיליון3!$U$13:$X$13,0)))</f>
        <v xml:space="preserve"> </v>
      </c>
      <c r="I3494" s="15"/>
    </row>
    <row r="3495" spans="1:9" ht="18" customHeight="1" x14ac:dyDescent="0.3">
      <c r="A3495" s="21"/>
      <c r="B3495" s="21"/>
      <c r="C3495" s="21"/>
      <c r="D3495" s="892"/>
      <c r="E3495" s="893"/>
      <c r="F3495" s="23"/>
      <c r="G3495" s="24"/>
      <c r="H3495" s="57" t="str">
        <f t="array" ref="H3495">IF(ISERROR(INDEX(גיליון3!$U$14:$X$28,MATCH('דיווח פרטני'!G3495,גיליון3!$T$14:$T$28,0),MATCH('דיווח פרטני'!C3495,גיליון3!$U$13:$X$13,0)))," ",INDEX(גיליון3!$U$14:$X$28,MATCH('דיווח פרטני'!G3495,גיליון3!$T$14:$T$28,0),MATCH('דיווח פרטני'!C3495,גיליון3!$U$13:$X$13,0)))</f>
        <v xml:space="preserve"> </v>
      </c>
    </row>
    <row r="3496" spans="1:9" ht="18" customHeight="1" x14ac:dyDescent="0.3">
      <c r="A3496" s="21"/>
      <c r="B3496" s="21"/>
      <c r="C3496" s="21"/>
      <c r="D3496" s="894"/>
      <c r="E3496" s="893"/>
      <c r="F3496" s="23"/>
      <c r="G3496" s="24"/>
      <c r="H3496" s="57" t="str">
        <f t="array" ref="H3496">IF(ISERROR(INDEX(גיליון3!$U$14:$X$28,MATCH('דיווח פרטני'!G3496,גיליון3!$T$14:$T$28,0),MATCH('דיווח פרטני'!C3496,גיליון3!$U$13:$X$13,0)))," ",INDEX(גיליון3!$U$14:$X$28,MATCH('דיווח פרטני'!G3496,גיליון3!$T$14:$T$28,0),MATCH('דיווח פרטני'!C3496,גיליון3!$U$13:$X$13,0)))</f>
        <v xml:space="preserve"> </v>
      </c>
    </row>
    <row r="3497" spans="1:9" ht="18" customHeight="1" x14ac:dyDescent="0.3">
      <c r="A3497" s="21"/>
      <c r="B3497" s="21"/>
      <c r="C3497" s="21"/>
      <c r="D3497" s="894"/>
      <c r="E3497" s="893"/>
      <c r="F3497" s="23"/>
      <c r="G3497" s="24"/>
      <c r="H3497" s="57" t="str">
        <f t="array" ref="H3497">IF(ISERROR(INDEX(גיליון3!$U$14:$X$28,MATCH('דיווח פרטני'!G3497,גיליון3!$T$14:$T$28,0),MATCH('דיווח פרטני'!C3497,גיליון3!$U$13:$X$13,0)))," ",INDEX(גיליון3!$U$14:$X$28,MATCH('דיווח פרטני'!G3497,גיליון3!$T$14:$T$28,0),MATCH('דיווח פרטני'!C3497,גיליון3!$U$13:$X$13,0)))</f>
        <v xml:space="preserve"> </v>
      </c>
    </row>
    <row r="3498" spans="1:9" ht="18" customHeight="1" x14ac:dyDescent="0.3">
      <c r="A3498" s="21"/>
      <c r="B3498" s="21"/>
      <c r="C3498" s="21"/>
      <c r="D3498" s="894"/>
      <c r="E3498" s="893"/>
      <c r="F3498" s="23"/>
      <c r="G3498" s="24"/>
      <c r="H3498" s="57" t="str">
        <f t="array" ref="H3498">IF(ISERROR(INDEX(גיליון3!$U$14:$X$28,MATCH('דיווח פרטני'!G3498,גיליון3!$T$14:$T$28,0),MATCH('דיווח פרטני'!C3498,גיליון3!$U$13:$X$13,0)))," ",INDEX(גיליון3!$U$14:$X$28,MATCH('דיווח פרטני'!G3498,גיליון3!$T$14:$T$28,0),MATCH('דיווח פרטני'!C3498,גיליון3!$U$13:$X$13,0)))</f>
        <v xml:space="preserve"> </v>
      </c>
    </row>
    <row r="3499" spans="1:9" ht="18" customHeight="1" x14ac:dyDescent="0.3">
      <c r="A3499" s="21"/>
      <c r="B3499" s="21"/>
      <c r="C3499" s="21"/>
      <c r="D3499" s="894"/>
      <c r="E3499" s="893"/>
      <c r="F3499" s="23"/>
      <c r="G3499" s="24"/>
      <c r="H3499" s="57" t="str">
        <f t="array" ref="H3499">IF(ISERROR(INDEX(גיליון3!$U$14:$X$28,MATCH('דיווח פרטני'!G3499,גיליון3!$T$14:$T$28,0),MATCH('דיווח פרטני'!C3499,גיליון3!$U$13:$X$13,0)))," ",INDEX(גיליון3!$U$14:$X$28,MATCH('דיווח פרטני'!G3499,גיליון3!$T$14:$T$28,0),MATCH('דיווח פרטני'!C3499,גיליון3!$U$13:$X$13,0)))</f>
        <v xml:space="preserve"> </v>
      </c>
    </row>
    <row r="3500" spans="1:9" ht="18" customHeight="1" x14ac:dyDescent="0.3">
      <c r="A3500" s="21"/>
      <c r="B3500" s="21"/>
      <c r="C3500" s="21"/>
      <c r="D3500" s="894"/>
      <c r="E3500" s="893"/>
      <c r="F3500" s="23"/>
      <c r="G3500" s="24"/>
      <c r="H3500" s="57" t="str">
        <f t="array" ref="H3500">IF(ISERROR(INDEX(גיליון3!$U$14:$X$28,MATCH('דיווח פרטני'!G3500,גיליון3!$T$14:$T$28,0),MATCH('דיווח פרטני'!C3500,גיליון3!$U$13:$X$13,0)))," ",INDEX(גיליון3!$U$14:$X$28,MATCH('דיווח פרטני'!G3500,גיליון3!$T$14:$T$28,0),MATCH('דיווח פרטני'!C3500,גיליון3!$U$13:$X$13,0)))</f>
        <v xml:space="preserve"> </v>
      </c>
    </row>
    <row r="3501" spans="1:9" ht="18" customHeight="1" x14ac:dyDescent="0.3">
      <c r="A3501" s="21"/>
      <c r="B3501" s="21"/>
      <c r="C3501" s="21"/>
      <c r="D3501" s="894"/>
      <c r="E3501" s="893"/>
      <c r="F3501" s="23"/>
      <c r="G3501" s="24"/>
      <c r="H3501" s="57" t="str">
        <f t="array" ref="H3501">IF(ISERROR(INDEX(גיליון3!$U$14:$X$28,MATCH('דיווח פרטני'!G3501,גיליון3!$T$14:$T$28,0),MATCH('דיווח פרטני'!C3501,גיליון3!$U$13:$X$13,0)))," ",INDEX(גיליון3!$U$14:$X$28,MATCH('דיווח פרטני'!G3501,גיליון3!$T$14:$T$28,0),MATCH('דיווח פרטני'!C3501,גיליון3!$U$13:$X$13,0)))</f>
        <v xml:space="preserve"> </v>
      </c>
    </row>
    <row r="3502" spans="1:9" ht="18" customHeight="1" x14ac:dyDescent="0.3">
      <c r="A3502" s="21"/>
      <c r="B3502" s="21"/>
      <c r="C3502" s="21"/>
      <c r="D3502" s="894"/>
      <c r="E3502" s="893"/>
      <c r="F3502" s="23"/>
      <c r="G3502" s="24"/>
      <c r="H3502" s="57" t="str">
        <f t="array" ref="H3502">IF(ISERROR(INDEX(גיליון3!$U$14:$X$28,MATCH('דיווח פרטני'!G3502,גיליון3!$T$14:$T$28,0),MATCH('דיווח פרטני'!C3502,גיליון3!$U$13:$X$13,0)))," ",INDEX(גיליון3!$U$14:$X$28,MATCH('דיווח פרטני'!G3502,גיליון3!$T$14:$T$28,0),MATCH('דיווח פרטני'!C3502,גיליון3!$U$13:$X$13,0)))</f>
        <v xml:space="preserve"> </v>
      </c>
    </row>
    <row r="3503" spans="1:9" ht="18" customHeight="1" x14ac:dyDescent="0.3">
      <c r="A3503" s="21"/>
      <c r="B3503" s="21"/>
      <c r="C3503" s="21"/>
      <c r="D3503" s="894"/>
      <c r="E3503" s="893"/>
      <c r="F3503" s="23"/>
      <c r="G3503" s="24"/>
      <c r="H3503" s="57" t="str">
        <f t="array" ref="H3503">IF(ISERROR(INDEX(גיליון3!$U$14:$X$28,MATCH('דיווח פרטני'!G3503,גיליון3!$T$14:$T$28,0),MATCH('דיווח פרטני'!C3503,גיליון3!$U$13:$X$13,0)))," ",INDEX(גיליון3!$U$14:$X$28,MATCH('דיווח פרטני'!G3503,גיליון3!$T$14:$T$28,0),MATCH('דיווח פרטני'!C3503,גיליון3!$U$13:$X$13,0)))</f>
        <v xml:space="preserve"> </v>
      </c>
    </row>
    <row r="3504" spans="1:9" ht="18" customHeight="1" x14ac:dyDescent="0.3">
      <c r="A3504" s="21"/>
      <c r="B3504" s="21"/>
      <c r="C3504" s="21"/>
      <c r="D3504" s="894"/>
      <c r="E3504" s="893"/>
      <c r="F3504" s="23"/>
      <c r="G3504" s="24"/>
      <c r="H3504" s="57" t="str">
        <f t="array" ref="H3504">IF(ISERROR(INDEX(גיליון3!$U$14:$X$28,MATCH('דיווח פרטני'!G3504,גיליון3!$T$14:$T$28,0),MATCH('דיווח פרטני'!C3504,גיליון3!$U$13:$X$13,0)))," ",INDEX(גיליון3!$U$14:$X$28,MATCH('דיווח פרטני'!G3504,גיליון3!$T$14:$T$28,0),MATCH('דיווח פרטני'!C3504,גיליון3!$U$13:$X$13,0)))</f>
        <v xml:space="preserve"> </v>
      </c>
    </row>
    <row r="3505" spans="1:8" ht="18" customHeight="1" x14ac:dyDescent="0.3">
      <c r="A3505" s="21"/>
      <c r="B3505" s="21"/>
      <c r="C3505" s="21"/>
      <c r="D3505" s="894"/>
      <c r="E3505" s="893"/>
      <c r="F3505" s="23"/>
      <c r="G3505" s="24"/>
      <c r="H3505" s="57" t="str">
        <f t="array" ref="H3505">IF(ISERROR(INDEX(גיליון3!$U$14:$X$28,MATCH('דיווח פרטני'!G3505,גיליון3!$T$14:$T$28,0),MATCH('דיווח פרטני'!C3505,גיליון3!$U$13:$X$13,0)))," ",INDEX(גיליון3!$U$14:$X$28,MATCH('דיווח פרטני'!G3505,גיליון3!$T$14:$T$28,0),MATCH('דיווח פרטני'!C3505,גיליון3!$U$13:$X$13,0)))</f>
        <v xml:space="preserve"> </v>
      </c>
    </row>
    <row r="3506" spans="1:8" ht="18" customHeight="1" x14ac:dyDescent="0.3">
      <c r="A3506" s="21"/>
      <c r="B3506" s="21"/>
      <c r="C3506" s="21"/>
      <c r="D3506" s="894"/>
      <c r="E3506" s="893"/>
      <c r="F3506" s="23"/>
      <c r="G3506" s="24"/>
      <c r="H3506" s="57" t="str">
        <f t="array" ref="H3506">IF(ISERROR(INDEX(גיליון3!$U$14:$X$28,MATCH('דיווח פרטני'!G3506,גיליון3!$T$14:$T$28,0),MATCH('דיווח פרטני'!C3506,גיליון3!$U$13:$X$13,0)))," ",INDEX(גיליון3!$U$14:$X$28,MATCH('דיווח פרטני'!G3506,גיליון3!$T$14:$T$28,0),MATCH('דיווח פרטני'!C3506,גיליון3!$U$13:$X$13,0)))</f>
        <v xml:space="preserve"> </v>
      </c>
    </row>
    <row r="3507" spans="1:8" ht="18" customHeight="1" x14ac:dyDescent="0.3">
      <c r="A3507" s="21"/>
      <c r="B3507" s="21"/>
      <c r="C3507" s="21"/>
      <c r="D3507" s="894"/>
      <c r="E3507" s="893"/>
      <c r="F3507" s="23"/>
      <c r="G3507" s="24"/>
      <c r="H3507" s="57" t="str">
        <f t="array" ref="H3507">IF(ISERROR(INDEX(גיליון3!$U$14:$X$28,MATCH('דיווח פרטני'!G3507,גיליון3!$T$14:$T$28,0),MATCH('דיווח פרטני'!C3507,גיליון3!$U$13:$X$13,0)))," ",INDEX(גיליון3!$U$14:$X$28,MATCH('דיווח פרטני'!G3507,גיליון3!$T$14:$T$28,0),MATCH('דיווח פרטני'!C3507,גיליון3!$U$13:$X$13,0)))</f>
        <v xml:space="preserve"> </v>
      </c>
    </row>
    <row r="3508" spans="1:8" ht="18" customHeight="1" x14ac:dyDescent="0.3">
      <c r="A3508" s="21"/>
      <c r="B3508" s="21"/>
      <c r="C3508" s="21"/>
      <c r="D3508" s="894"/>
      <c r="E3508" s="893"/>
      <c r="F3508" s="23"/>
      <c r="G3508" s="24"/>
      <c r="H3508" s="57" t="str">
        <f t="array" ref="H3508">IF(ISERROR(INDEX(גיליון3!$U$14:$X$28,MATCH('דיווח פרטני'!G3508,גיליון3!$T$14:$T$28,0),MATCH('דיווח פרטני'!C3508,גיליון3!$U$13:$X$13,0)))," ",INDEX(גיליון3!$U$14:$X$28,MATCH('דיווח פרטני'!G3508,גיליון3!$T$14:$T$28,0),MATCH('דיווח פרטני'!C3508,גיליון3!$U$13:$X$13,0)))</f>
        <v xml:space="preserve"> </v>
      </c>
    </row>
    <row r="3509" spans="1:8" ht="18" customHeight="1" x14ac:dyDescent="0.3">
      <c r="A3509" s="21"/>
      <c r="B3509" s="21"/>
      <c r="C3509" s="21"/>
      <c r="D3509" s="894"/>
      <c r="E3509" s="893"/>
      <c r="F3509" s="23"/>
      <c r="G3509" s="24"/>
      <c r="H3509" s="57" t="str">
        <f t="array" ref="H3509">IF(ISERROR(INDEX(גיליון3!$U$14:$X$28,MATCH('דיווח פרטני'!G3509,גיליון3!$T$14:$T$28,0),MATCH('דיווח פרטני'!C3509,גיליון3!$U$13:$X$13,0)))," ",INDEX(גיליון3!$U$14:$X$28,MATCH('דיווח פרטני'!G3509,גיליון3!$T$14:$T$28,0),MATCH('דיווח פרטני'!C3509,גיליון3!$U$13:$X$13,0)))</f>
        <v xml:space="preserve"> </v>
      </c>
    </row>
    <row r="3510" spans="1:8" ht="18" customHeight="1" x14ac:dyDescent="0.3">
      <c r="A3510" s="21"/>
      <c r="B3510" s="21"/>
      <c r="C3510" s="21"/>
      <c r="D3510" s="894"/>
      <c r="E3510" s="893"/>
      <c r="F3510" s="23"/>
      <c r="G3510" s="24"/>
      <c r="H3510" s="57" t="str">
        <f t="array" ref="H3510">IF(ISERROR(INDEX(גיליון3!$U$14:$X$28,MATCH('דיווח פרטני'!G3510,גיליון3!$T$14:$T$28,0),MATCH('דיווח פרטני'!C3510,גיליון3!$U$13:$X$13,0)))," ",INDEX(גיליון3!$U$14:$X$28,MATCH('דיווח פרטני'!G3510,גיליון3!$T$14:$T$28,0),MATCH('דיווח פרטני'!C3510,גיליון3!$U$13:$X$13,0)))</f>
        <v xml:space="preserve"> </v>
      </c>
    </row>
    <row r="3511" spans="1:8" ht="18" customHeight="1" x14ac:dyDescent="0.3">
      <c r="A3511" s="21"/>
      <c r="B3511" s="21"/>
      <c r="C3511" s="21"/>
      <c r="D3511" s="894"/>
      <c r="E3511" s="893"/>
      <c r="F3511" s="23"/>
      <c r="G3511" s="24"/>
      <c r="H3511" s="57" t="str">
        <f t="array" ref="H3511">IF(ISERROR(INDEX(גיליון3!$U$14:$X$28,MATCH('דיווח פרטני'!G3511,גיליון3!$T$14:$T$28,0),MATCH('דיווח פרטני'!C3511,גיליון3!$U$13:$X$13,0)))," ",INDEX(גיליון3!$U$14:$X$28,MATCH('דיווח פרטני'!G3511,גיליון3!$T$14:$T$28,0),MATCH('דיווח פרטני'!C3511,גיליון3!$U$13:$X$13,0)))</f>
        <v xml:space="preserve"> </v>
      </c>
    </row>
    <row r="3512" spans="1:8" ht="18" customHeight="1" x14ac:dyDescent="0.3">
      <c r="A3512" s="21"/>
      <c r="B3512" s="21"/>
      <c r="C3512" s="21"/>
      <c r="D3512" s="894"/>
      <c r="E3512" s="893"/>
      <c r="F3512" s="23"/>
      <c r="G3512" s="24"/>
      <c r="H3512" s="57" t="str">
        <f t="array" ref="H3512">IF(ISERROR(INDEX(גיליון3!$U$14:$X$28,MATCH('דיווח פרטני'!G3512,גיליון3!$T$14:$T$28,0),MATCH('דיווח פרטני'!C3512,גיליון3!$U$13:$X$13,0)))," ",INDEX(גיליון3!$U$14:$X$28,MATCH('דיווח פרטני'!G3512,גיליון3!$T$14:$T$28,0),MATCH('דיווח פרטני'!C3512,גיליון3!$U$13:$X$13,0)))</f>
        <v xml:space="preserve"> </v>
      </c>
    </row>
    <row r="3513" spans="1:8" ht="18" customHeight="1" x14ac:dyDescent="0.3">
      <c r="A3513" s="21"/>
      <c r="B3513" s="21"/>
      <c r="C3513" s="21"/>
      <c r="D3513" s="894"/>
      <c r="E3513" s="893"/>
      <c r="F3513" s="23"/>
      <c r="G3513" s="24"/>
      <c r="H3513" s="57" t="str">
        <f t="array" ref="H3513">IF(ISERROR(INDEX(גיליון3!$U$14:$X$28,MATCH('דיווח פרטני'!G3513,גיליון3!$T$14:$T$28,0),MATCH('דיווח פרטני'!C3513,גיליון3!$U$13:$X$13,0)))," ",INDEX(גיליון3!$U$14:$X$28,MATCH('דיווח פרטני'!G3513,גיליון3!$T$14:$T$28,0),MATCH('דיווח פרטני'!C3513,גיליון3!$U$13:$X$13,0)))</f>
        <v xml:space="preserve"> </v>
      </c>
    </row>
    <row r="3514" spans="1:8" ht="18" customHeight="1" x14ac:dyDescent="0.3">
      <c r="A3514" s="21"/>
      <c r="B3514" s="21"/>
      <c r="C3514" s="21"/>
      <c r="D3514" s="894"/>
      <c r="E3514" s="893"/>
      <c r="F3514" s="23"/>
      <c r="G3514" s="24"/>
      <c r="H3514" s="57" t="str">
        <f t="array" ref="H3514">IF(ISERROR(INDEX(גיליון3!$U$14:$X$28,MATCH('דיווח פרטני'!G3514,גיליון3!$T$14:$T$28,0),MATCH('דיווח פרטני'!C3514,גיליון3!$U$13:$X$13,0)))," ",INDEX(גיליון3!$U$14:$X$28,MATCH('דיווח פרטני'!G3514,גיליון3!$T$14:$T$28,0),MATCH('דיווח פרטני'!C3514,גיליון3!$U$13:$X$13,0)))</f>
        <v xml:space="preserve"> </v>
      </c>
    </row>
    <row r="3515" spans="1:8" ht="18" customHeight="1" x14ac:dyDescent="0.3">
      <c r="A3515" s="21"/>
      <c r="B3515" s="21"/>
      <c r="C3515" s="21"/>
      <c r="D3515" s="894"/>
      <c r="E3515" s="893"/>
      <c r="F3515" s="23"/>
      <c r="G3515" s="24"/>
      <c r="H3515" s="57" t="str">
        <f t="array" ref="H3515">IF(ISERROR(INDEX(גיליון3!$U$14:$X$28,MATCH('דיווח פרטני'!G3515,גיליון3!$T$14:$T$28,0),MATCH('דיווח פרטני'!C3515,גיליון3!$U$13:$X$13,0)))," ",INDEX(גיליון3!$U$14:$X$28,MATCH('דיווח פרטני'!G3515,גיליון3!$T$14:$T$28,0),MATCH('דיווח פרטני'!C3515,גיליון3!$U$13:$X$13,0)))</f>
        <v xml:space="preserve"> </v>
      </c>
    </row>
    <row r="3516" spans="1:8" ht="18" customHeight="1" x14ac:dyDescent="0.3">
      <c r="A3516" s="21"/>
      <c r="B3516" s="21"/>
      <c r="C3516" s="21"/>
      <c r="D3516" s="894"/>
      <c r="E3516" s="893"/>
      <c r="F3516" s="23"/>
      <c r="G3516" s="24"/>
      <c r="H3516" s="57" t="str">
        <f t="array" ref="H3516">IF(ISERROR(INDEX(גיליון3!$U$14:$X$28,MATCH('דיווח פרטני'!G3516,גיליון3!$T$14:$T$28,0),MATCH('דיווח פרטני'!C3516,גיליון3!$U$13:$X$13,0)))," ",INDEX(גיליון3!$U$14:$X$28,MATCH('דיווח פרטני'!G3516,גיליון3!$T$14:$T$28,0),MATCH('דיווח פרטני'!C3516,גיליון3!$U$13:$X$13,0)))</f>
        <v xml:space="preserve"> </v>
      </c>
    </row>
    <row r="3517" spans="1:8" ht="18" customHeight="1" x14ac:dyDescent="0.3">
      <c r="A3517" s="21"/>
      <c r="B3517" s="21"/>
      <c r="C3517" s="21"/>
      <c r="D3517" s="894"/>
      <c r="E3517" s="893"/>
      <c r="F3517" s="23"/>
      <c r="G3517" s="24"/>
      <c r="H3517" s="57" t="str">
        <f t="array" ref="H3517">IF(ISERROR(INDEX(גיליון3!$U$14:$X$28,MATCH('דיווח פרטני'!G3517,גיליון3!$T$14:$T$28,0),MATCH('דיווח פרטני'!C3517,גיליון3!$U$13:$X$13,0)))," ",INDEX(גיליון3!$U$14:$X$28,MATCH('דיווח פרטני'!G3517,גיליון3!$T$14:$T$28,0),MATCH('דיווח פרטני'!C3517,גיליון3!$U$13:$X$13,0)))</f>
        <v xml:space="preserve"> </v>
      </c>
    </row>
    <row r="3518" spans="1:8" ht="18" customHeight="1" x14ac:dyDescent="0.3">
      <c r="A3518" s="21"/>
      <c r="B3518" s="21"/>
      <c r="C3518" s="21"/>
      <c r="D3518" s="894"/>
      <c r="E3518" s="893"/>
      <c r="F3518" s="23"/>
      <c r="G3518" s="24"/>
      <c r="H3518" s="57" t="str">
        <f t="array" ref="H3518">IF(ISERROR(INDEX(גיליון3!$U$14:$X$28,MATCH('דיווח פרטני'!G3518,גיליון3!$T$14:$T$28,0),MATCH('דיווח פרטני'!C3518,גיליון3!$U$13:$X$13,0)))," ",INDEX(גיליון3!$U$14:$X$28,MATCH('דיווח פרטני'!G3518,גיליון3!$T$14:$T$28,0),MATCH('דיווח פרטני'!C3518,גיליון3!$U$13:$X$13,0)))</f>
        <v xml:space="preserve"> </v>
      </c>
    </row>
    <row r="3519" spans="1:8" ht="18" customHeight="1" x14ac:dyDescent="0.3">
      <c r="A3519" s="21"/>
      <c r="B3519" s="21"/>
      <c r="C3519" s="21"/>
      <c r="D3519" s="894"/>
      <c r="E3519" s="893"/>
      <c r="F3519" s="23"/>
      <c r="G3519" s="24"/>
      <c r="H3519" s="57" t="str">
        <f t="array" ref="H3519">IF(ISERROR(INDEX(גיליון3!$U$14:$X$28,MATCH('דיווח פרטני'!G3519,גיליון3!$T$14:$T$28,0),MATCH('דיווח פרטני'!C3519,גיליון3!$U$13:$X$13,0)))," ",INDEX(גיליון3!$U$14:$X$28,MATCH('דיווח פרטני'!G3519,גיליון3!$T$14:$T$28,0),MATCH('דיווח פרטני'!C3519,גיליון3!$U$13:$X$13,0)))</f>
        <v xml:space="preserve"> </v>
      </c>
    </row>
    <row r="3520" spans="1:8" ht="18" customHeight="1" x14ac:dyDescent="0.3">
      <c r="A3520" s="21"/>
      <c r="B3520" s="21"/>
      <c r="C3520" s="21"/>
      <c r="D3520" s="894"/>
      <c r="E3520" s="893"/>
      <c r="F3520" s="23"/>
      <c r="G3520" s="24"/>
      <c r="H3520" s="57" t="str">
        <f t="array" ref="H3520">IF(ISERROR(INDEX(גיליון3!$U$14:$X$28,MATCH('דיווח פרטני'!G3520,גיליון3!$T$14:$T$28,0),MATCH('דיווח פרטני'!C3520,גיליון3!$U$13:$X$13,0)))," ",INDEX(גיליון3!$U$14:$X$28,MATCH('דיווח פרטני'!G3520,גיליון3!$T$14:$T$28,0),MATCH('דיווח פרטני'!C3520,גיליון3!$U$13:$X$13,0)))</f>
        <v xml:space="preserve"> </v>
      </c>
    </row>
    <row r="3521" spans="1:8" ht="18" customHeight="1" x14ac:dyDescent="0.3">
      <c r="A3521" s="21"/>
      <c r="B3521" s="21"/>
      <c r="C3521" s="21"/>
      <c r="D3521" s="894"/>
      <c r="E3521" s="893"/>
      <c r="F3521" s="23"/>
      <c r="G3521" s="24"/>
      <c r="H3521" s="57" t="str">
        <f t="array" ref="H3521">IF(ISERROR(INDEX(גיליון3!$U$14:$X$28,MATCH('דיווח פרטני'!G3521,גיליון3!$T$14:$T$28,0),MATCH('דיווח פרטני'!C3521,גיליון3!$U$13:$X$13,0)))," ",INDEX(גיליון3!$U$14:$X$28,MATCH('דיווח פרטני'!G3521,גיליון3!$T$14:$T$28,0),MATCH('דיווח פרטני'!C3521,גיליון3!$U$13:$X$13,0)))</f>
        <v xml:space="preserve"> </v>
      </c>
    </row>
    <row r="3522" spans="1:8" ht="18" customHeight="1" x14ac:dyDescent="0.3">
      <c r="A3522" s="21"/>
      <c r="B3522" s="21"/>
      <c r="C3522" s="21"/>
      <c r="D3522" s="894"/>
      <c r="E3522" s="893"/>
      <c r="F3522" s="23"/>
      <c r="G3522" s="24"/>
      <c r="H3522" s="57" t="str">
        <f t="array" ref="H3522">IF(ISERROR(INDEX(גיליון3!$U$14:$X$28,MATCH('דיווח פרטני'!G3522,גיליון3!$T$14:$T$28,0),MATCH('דיווח פרטני'!C3522,גיליון3!$U$13:$X$13,0)))," ",INDEX(גיליון3!$U$14:$X$28,MATCH('דיווח פרטני'!G3522,גיליון3!$T$14:$T$28,0),MATCH('דיווח פרטני'!C3522,גיליון3!$U$13:$X$13,0)))</f>
        <v xml:space="preserve"> </v>
      </c>
    </row>
    <row r="3523" spans="1:8" ht="18" customHeight="1" x14ac:dyDescent="0.3">
      <c r="A3523" s="21"/>
      <c r="B3523" s="21"/>
      <c r="C3523" s="21"/>
      <c r="D3523" s="894"/>
      <c r="E3523" s="893"/>
      <c r="F3523" s="23"/>
      <c r="G3523" s="24"/>
      <c r="H3523" s="57" t="str">
        <f t="array" ref="H3523">IF(ISERROR(INDEX(גיליון3!$U$14:$X$28,MATCH('דיווח פרטני'!G3523,גיליון3!$T$14:$T$28,0),MATCH('דיווח פרטני'!C3523,גיליון3!$U$13:$X$13,0)))," ",INDEX(גיליון3!$U$14:$X$28,MATCH('דיווח פרטני'!G3523,גיליון3!$T$14:$T$28,0),MATCH('דיווח פרטני'!C3523,גיליון3!$U$13:$X$13,0)))</f>
        <v xml:space="preserve"> </v>
      </c>
    </row>
    <row r="3524" spans="1:8" ht="18" customHeight="1" x14ac:dyDescent="0.3">
      <c r="A3524" s="21"/>
      <c r="B3524" s="21"/>
      <c r="C3524" s="21"/>
      <c r="D3524" s="894"/>
      <c r="E3524" s="893"/>
      <c r="F3524" s="23"/>
      <c r="G3524" s="24"/>
      <c r="H3524" s="57" t="str">
        <f t="array" ref="H3524">IF(ISERROR(INDEX(גיליון3!$U$14:$X$28,MATCH('דיווח פרטני'!G3524,גיליון3!$T$14:$T$28,0),MATCH('דיווח פרטני'!C3524,גיליון3!$U$13:$X$13,0)))," ",INDEX(גיליון3!$U$14:$X$28,MATCH('דיווח פרטני'!G3524,גיליון3!$T$14:$T$28,0),MATCH('דיווח פרטני'!C3524,גיליון3!$U$13:$X$13,0)))</f>
        <v xml:space="preserve"> </v>
      </c>
    </row>
    <row r="3525" spans="1:8" ht="18" customHeight="1" x14ac:dyDescent="0.3">
      <c r="A3525" s="21"/>
      <c r="B3525" s="21"/>
      <c r="C3525" s="21"/>
      <c r="D3525" s="894"/>
      <c r="E3525" s="893"/>
      <c r="F3525" s="23"/>
      <c r="G3525" s="24"/>
      <c r="H3525" s="57" t="str">
        <f t="array" ref="H3525">IF(ISERROR(INDEX(גיליון3!$U$14:$X$28,MATCH('דיווח פרטני'!G3525,גיליון3!$T$14:$T$28,0),MATCH('דיווח פרטני'!C3525,גיליון3!$U$13:$X$13,0)))," ",INDEX(גיליון3!$U$14:$X$28,MATCH('דיווח פרטני'!G3525,גיליון3!$T$14:$T$28,0),MATCH('דיווח פרטני'!C3525,גיליון3!$U$13:$X$13,0)))</f>
        <v xml:space="preserve"> </v>
      </c>
    </row>
    <row r="3526" spans="1:8" ht="18" customHeight="1" x14ac:dyDescent="0.3">
      <c r="A3526" s="21"/>
      <c r="B3526" s="21"/>
      <c r="C3526" s="21"/>
      <c r="D3526" s="894"/>
      <c r="E3526" s="893"/>
      <c r="F3526" s="23"/>
      <c r="G3526" s="24"/>
      <c r="H3526" s="57" t="str">
        <f t="array" ref="H3526">IF(ISERROR(INDEX(גיליון3!$U$14:$X$28,MATCH('דיווח פרטני'!G3526,גיליון3!$T$14:$T$28,0),MATCH('דיווח פרטני'!C3526,גיליון3!$U$13:$X$13,0)))," ",INDEX(גיליון3!$U$14:$X$28,MATCH('דיווח פרטני'!G3526,גיליון3!$T$14:$T$28,0),MATCH('דיווח פרטני'!C3526,גיליון3!$U$13:$X$13,0)))</f>
        <v xml:space="preserve"> </v>
      </c>
    </row>
    <row r="3527" spans="1:8" ht="18" customHeight="1" x14ac:dyDescent="0.3">
      <c r="A3527" s="21"/>
      <c r="B3527" s="21"/>
      <c r="C3527" s="21"/>
      <c r="D3527" s="894"/>
      <c r="E3527" s="893"/>
      <c r="F3527" s="23"/>
      <c r="G3527" s="24"/>
      <c r="H3527" s="57" t="str">
        <f t="array" ref="H3527">IF(ISERROR(INDEX(גיליון3!$U$14:$X$28,MATCH('דיווח פרטני'!G3527,גיליון3!$T$14:$T$28,0),MATCH('דיווח פרטני'!C3527,גיליון3!$U$13:$X$13,0)))," ",INDEX(גיליון3!$U$14:$X$28,MATCH('דיווח פרטני'!G3527,גיליון3!$T$14:$T$28,0),MATCH('דיווח פרטני'!C3527,גיליון3!$U$13:$X$13,0)))</f>
        <v xml:space="preserve"> </v>
      </c>
    </row>
    <row r="3528" spans="1:8" ht="18" customHeight="1" x14ac:dyDescent="0.3">
      <c r="A3528" s="21"/>
      <c r="B3528" s="21"/>
      <c r="C3528" s="21"/>
      <c r="D3528" s="894"/>
      <c r="E3528" s="893"/>
      <c r="F3528" s="23"/>
      <c r="G3528" s="24"/>
      <c r="H3528" s="57" t="str">
        <f t="array" ref="H3528">IF(ISERROR(INDEX(גיליון3!$U$14:$X$28,MATCH('דיווח פרטני'!G3528,גיליון3!$T$14:$T$28,0),MATCH('דיווח פרטני'!C3528,גיליון3!$U$13:$X$13,0)))," ",INDEX(גיליון3!$U$14:$X$28,MATCH('דיווח פרטני'!G3528,גיליון3!$T$14:$T$28,0),MATCH('דיווח פרטני'!C3528,גיליון3!$U$13:$X$13,0)))</f>
        <v xml:space="preserve"> </v>
      </c>
    </row>
    <row r="3529" spans="1:8" ht="18" customHeight="1" x14ac:dyDescent="0.3">
      <c r="A3529" s="21"/>
      <c r="B3529" s="21"/>
      <c r="C3529" s="21"/>
      <c r="D3529" s="894"/>
      <c r="E3529" s="893"/>
      <c r="F3529" s="23"/>
      <c r="G3529" s="24"/>
      <c r="H3529" s="57" t="str">
        <f t="array" ref="H3529">IF(ISERROR(INDEX(גיליון3!$U$14:$X$28,MATCH('דיווח פרטני'!G3529,גיליון3!$T$14:$T$28,0),MATCH('דיווח פרטני'!C3529,גיליון3!$U$13:$X$13,0)))," ",INDEX(גיליון3!$U$14:$X$28,MATCH('דיווח פרטני'!G3529,גיליון3!$T$14:$T$28,0),MATCH('דיווח פרטני'!C3529,גיליון3!$U$13:$X$13,0)))</f>
        <v xml:space="preserve"> </v>
      </c>
    </row>
    <row r="3530" spans="1:8" ht="18" customHeight="1" x14ac:dyDescent="0.3">
      <c r="A3530" s="21"/>
      <c r="B3530" s="21"/>
      <c r="C3530" s="21"/>
      <c r="D3530" s="894"/>
      <c r="E3530" s="893"/>
      <c r="F3530" s="23"/>
      <c r="G3530" s="24"/>
      <c r="H3530" s="57" t="str">
        <f t="array" ref="H3530">IF(ISERROR(INDEX(גיליון3!$U$14:$X$28,MATCH('דיווח פרטני'!G3530,גיליון3!$T$14:$T$28,0),MATCH('דיווח פרטני'!C3530,גיליון3!$U$13:$X$13,0)))," ",INDEX(גיליון3!$U$14:$X$28,MATCH('דיווח פרטני'!G3530,גיליון3!$T$14:$T$28,0),MATCH('דיווח פרטני'!C3530,גיליון3!$U$13:$X$13,0)))</f>
        <v xml:space="preserve"> </v>
      </c>
    </row>
    <row r="3531" spans="1:8" ht="18" customHeight="1" x14ac:dyDescent="0.3">
      <c r="A3531" s="21"/>
      <c r="B3531" s="21"/>
      <c r="C3531" s="21"/>
      <c r="D3531" s="894"/>
      <c r="E3531" s="893"/>
      <c r="F3531" s="23"/>
      <c r="G3531" s="24"/>
      <c r="H3531" s="57" t="str">
        <f t="array" ref="H3531">IF(ISERROR(INDEX(גיליון3!$U$14:$X$28,MATCH('דיווח פרטני'!G3531,גיליון3!$T$14:$T$28,0),MATCH('דיווח פרטני'!C3531,גיליון3!$U$13:$X$13,0)))," ",INDEX(גיליון3!$U$14:$X$28,MATCH('דיווח פרטני'!G3531,גיליון3!$T$14:$T$28,0),MATCH('דיווח פרטני'!C3531,גיליון3!$U$13:$X$13,0)))</f>
        <v xml:space="preserve"> </v>
      </c>
    </row>
    <row r="3532" spans="1:8" ht="18" customHeight="1" x14ac:dyDescent="0.3">
      <c r="A3532" s="21"/>
      <c r="B3532" s="21"/>
      <c r="C3532" s="21"/>
      <c r="D3532" s="894"/>
      <c r="E3532" s="893"/>
      <c r="F3532" s="23"/>
      <c r="G3532" s="24"/>
      <c r="H3532" s="57" t="str">
        <f t="array" ref="H3532">IF(ISERROR(INDEX(גיליון3!$U$14:$X$28,MATCH('דיווח פרטני'!G3532,גיליון3!$T$14:$T$28,0),MATCH('דיווח פרטני'!C3532,גיליון3!$U$13:$X$13,0)))," ",INDEX(גיליון3!$U$14:$X$28,MATCH('דיווח פרטני'!G3532,גיליון3!$T$14:$T$28,0),MATCH('דיווח פרטני'!C3532,גיליון3!$U$13:$X$13,0)))</f>
        <v xml:space="preserve"> </v>
      </c>
    </row>
    <row r="3533" spans="1:8" ht="18" customHeight="1" x14ac:dyDescent="0.3">
      <c r="A3533" s="21"/>
      <c r="B3533" s="21"/>
      <c r="C3533" s="21"/>
      <c r="D3533" s="894"/>
      <c r="E3533" s="893"/>
      <c r="F3533" s="23"/>
      <c r="G3533" s="24"/>
      <c r="H3533" s="57" t="str">
        <f t="array" ref="H3533">IF(ISERROR(INDEX(גיליון3!$U$14:$X$28,MATCH('דיווח פרטני'!G3533,גיליון3!$T$14:$T$28,0),MATCH('דיווח פרטני'!C3533,גיליון3!$U$13:$X$13,0)))," ",INDEX(גיליון3!$U$14:$X$28,MATCH('דיווח פרטני'!G3533,גיליון3!$T$14:$T$28,0),MATCH('דיווח פרטני'!C3533,גיליון3!$U$13:$X$13,0)))</f>
        <v xml:space="preserve"> </v>
      </c>
    </row>
    <row r="3534" spans="1:8" ht="18" customHeight="1" x14ac:dyDescent="0.3">
      <c r="A3534" s="21"/>
      <c r="B3534" s="21"/>
      <c r="C3534" s="21"/>
      <c r="D3534" s="894"/>
      <c r="E3534" s="893"/>
      <c r="F3534" s="23"/>
      <c r="G3534" s="24"/>
      <c r="H3534" s="57" t="str">
        <f t="array" ref="H3534">IF(ISERROR(INDEX(גיליון3!$U$14:$X$28,MATCH('דיווח פרטני'!G3534,גיליון3!$T$14:$T$28,0),MATCH('דיווח פרטני'!C3534,גיליון3!$U$13:$X$13,0)))," ",INDEX(גיליון3!$U$14:$X$28,MATCH('דיווח פרטני'!G3534,גיליון3!$T$14:$T$28,0),MATCH('דיווח פרטני'!C3534,גיליון3!$U$13:$X$13,0)))</f>
        <v xml:space="preserve"> </v>
      </c>
    </row>
    <row r="3535" spans="1:8" ht="18" customHeight="1" x14ac:dyDescent="0.3">
      <c r="A3535" s="21"/>
      <c r="B3535" s="21"/>
      <c r="C3535" s="21"/>
      <c r="D3535" s="894"/>
      <c r="E3535" s="893"/>
      <c r="F3535" s="23"/>
      <c r="G3535" s="24"/>
      <c r="H3535" s="57" t="str">
        <f t="array" ref="H3535">IF(ISERROR(INDEX(גיליון3!$U$14:$X$28,MATCH('דיווח פרטני'!G3535,גיליון3!$T$14:$T$28,0),MATCH('דיווח פרטני'!C3535,גיליון3!$U$13:$X$13,0)))," ",INDEX(גיליון3!$U$14:$X$28,MATCH('דיווח פרטני'!G3535,גיליון3!$T$14:$T$28,0),MATCH('דיווח פרטני'!C3535,גיליון3!$U$13:$X$13,0)))</f>
        <v xml:space="preserve"> </v>
      </c>
    </row>
    <row r="3536" spans="1:8" ht="18" customHeight="1" x14ac:dyDescent="0.3">
      <c r="A3536" s="21"/>
      <c r="B3536" s="21"/>
      <c r="C3536" s="21"/>
      <c r="D3536" s="894"/>
      <c r="E3536" s="893"/>
      <c r="F3536" s="23"/>
      <c r="G3536" s="24"/>
      <c r="H3536" s="57" t="str">
        <f t="array" ref="H3536">IF(ISERROR(INDEX(גיליון3!$U$14:$X$28,MATCH('דיווח פרטני'!G3536,גיליון3!$T$14:$T$28,0),MATCH('דיווח פרטני'!C3536,גיליון3!$U$13:$X$13,0)))," ",INDEX(גיליון3!$U$14:$X$28,MATCH('דיווח פרטני'!G3536,גיליון3!$T$14:$T$28,0),MATCH('דיווח פרטני'!C3536,גיליון3!$U$13:$X$13,0)))</f>
        <v xml:space="preserve"> </v>
      </c>
    </row>
    <row r="3537" spans="1:8" ht="18" customHeight="1" x14ac:dyDescent="0.3">
      <c r="A3537" s="21"/>
      <c r="B3537" s="21"/>
      <c r="C3537" s="21"/>
      <c r="D3537" s="894"/>
      <c r="E3537" s="893"/>
      <c r="F3537" s="23"/>
      <c r="G3537" s="24"/>
      <c r="H3537" s="57" t="str">
        <f t="array" ref="H3537">IF(ISERROR(INDEX(גיליון3!$U$14:$X$28,MATCH('דיווח פרטני'!G3537,גיליון3!$T$14:$T$28,0),MATCH('דיווח פרטני'!C3537,גיליון3!$U$13:$X$13,0)))," ",INDEX(גיליון3!$U$14:$X$28,MATCH('דיווח פרטני'!G3537,גיליון3!$T$14:$T$28,0),MATCH('דיווח פרטני'!C3537,גיליון3!$U$13:$X$13,0)))</f>
        <v xml:space="preserve"> </v>
      </c>
    </row>
    <row r="3538" spans="1:8" ht="18" customHeight="1" x14ac:dyDescent="0.3">
      <c r="A3538" s="21"/>
      <c r="B3538" s="21"/>
      <c r="C3538" s="21"/>
      <c r="D3538" s="894"/>
      <c r="E3538" s="893"/>
      <c r="F3538" s="23"/>
      <c r="G3538" s="24"/>
      <c r="H3538" s="57" t="str">
        <f t="array" ref="H3538">IF(ISERROR(INDEX(גיליון3!$U$14:$X$28,MATCH('דיווח פרטני'!G3538,גיליון3!$T$14:$T$28,0),MATCH('דיווח פרטני'!C3538,גיליון3!$U$13:$X$13,0)))," ",INDEX(גיליון3!$U$14:$X$28,MATCH('דיווח פרטני'!G3538,גיליון3!$T$14:$T$28,0),MATCH('דיווח פרטני'!C3538,גיליון3!$U$13:$X$13,0)))</f>
        <v xml:space="preserve"> </v>
      </c>
    </row>
    <row r="3539" spans="1:8" ht="18" customHeight="1" x14ac:dyDescent="0.3">
      <c r="A3539" s="21"/>
      <c r="B3539" s="21"/>
      <c r="C3539" s="21"/>
      <c r="D3539" s="21"/>
      <c r="E3539" s="892"/>
      <c r="F3539" s="23"/>
      <c r="G3539" s="24"/>
      <c r="H3539" s="57" t="str">
        <f t="array" ref="H3539">IF(ISERROR(INDEX(גיליון3!$U$14:$X$28,MATCH('דיווח פרטני'!G3539,גיליון3!$T$14:$T$28,0),MATCH('דיווח פרטני'!C3539,גיליון3!$U$13:$X$13,0)))," ",INDEX(גיליון3!$U$14:$X$28,MATCH('דיווח פרטני'!G3539,גיליון3!$T$14:$T$28,0),MATCH('דיווח פרטני'!C3539,גיליון3!$U$13:$X$13,0)))</f>
        <v xml:space="preserve"> </v>
      </c>
    </row>
  </sheetData>
  <sheetProtection algorithmName="SHA-512" hashValue="FlONKLuIEPf6pRrXPJ5B127sn8HpdWvbHI+P1fEZ8EaBfXVuKqkPXCO4MF8VYqD0FtoVo72ncpwliN+clnvdWQ==" saltValue="P7/oWzEinGpHmoPLMR1ZgA==" spinCount="100000" sheet="1" selectLockedCells="1"/>
  <conditionalFormatting sqref="A177:D3319 E177:E3494 F177:G3319 F6:F176">
    <cfRule type="expression" dxfId="78" priority="6">
      <formula>SUM(#REF!)&lt;&gt;0</formula>
    </cfRule>
  </conditionalFormatting>
  <conditionalFormatting sqref="I177:I3494 J177:J3319">
    <cfRule type="expression" dxfId="77" priority="5">
      <formula>SUM(#REF!)&lt;&gt;0</formula>
    </cfRule>
  </conditionalFormatting>
  <conditionalFormatting sqref="B6:D176">
    <cfRule type="expression" dxfId="4" priority="4">
      <formula>SUM(#REF!)&lt;&gt;0</formula>
    </cfRule>
  </conditionalFormatting>
  <conditionalFormatting sqref="E6:E176">
    <cfRule type="expression" dxfId="3" priority="3">
      <formula>SUM(#REF!)&lt;&gt;0</formula>
    </cfRule>
  </conditionalFormatting>
  <conditionalFormatting sqref="G6:G176">
    <cfRule type="expression" dxfId="2" priority="2">
      <formula>SUM(#REF!)&lt;&gt;0</formula>
    </cfRule>
  </conditionalFormatting>
  <conditionalFormatting sqref="I6:I176">
    <cfRule type="expression" dxfId="1" priority="1">
      <formula>SUM(#REF!)&lt;&gt;0</formula>
    </cfRule>
  </conditionalFormatting>
  <dataValidations count="2">
    <dataValidation type="decimal" allowBlank="1" showErrorMessage="1" sqref="F24:F28 F47:F51 F70:F74 F93:F97 F116:F120 F139:F143 F162:F166 F185:F189 F208:F212 F231:F235 F254:F258 F277:F281 F300:F304 F323:F327 F346:F350 F369:F373 F392:F396 F415:F419 F438:F442 F461:F465 F484:F488 F507:F511 F530:F534 F553:F557 F576:F580 F599:F603 F622:F626 F645:F649 F668:F672 F691:F695 F714:F718 F737:F741 F760:F764 F783:F787 F806:F810 F829:F833 F852:F856 F875:F879 F898:F902 F921:F925 F944:F948 F967:F971 F990:F994 F1013:F1017 F1036:F1040 F1059:F1063 F1082:F1086 F1105:F1109 F1128:F1132 F1151:F1155 F1174:F1178 F1197:F1201 F1220:F1224 F1243:F1247 F1266:F1270 F1289:F1293 F1312:F1316 F1335:F1339 F1358:F1362 F1381:F1385 F1404:F1408 F1427:F1431 F1450:F1454 F1473:F1477 F1496:F1500 F1519:F1523 F1542:F1546 F1565:F1569 F1588:F1592 F1611:F1615 F1634:F1638 F1657:F1661 F1680:F1684 F1703:F1707 F1726:F1730 F1749:F1753 F1772:F1776 F1795:F1799 F1818:F1822 F1841:F1845 F1864:F1868 F1887:F1891 F1910:F1914 F1933:F1937 F1956:F1960 F1979:F1983 F2002:F2006 F2025:F2029 F2048:F2052 F2071:F2075 F2094:F2098 F2117:F2121 F2140:F2144 F2163:F2167 F2186:F2190 F2209:F2213 F2232:F2236 F2255:F2259 F2278:F2282 F2301:F2305 F2324:F2328 F2347:F2351 F2370:F2374 F2393:F2397 F2416:F2420 F2439:F2443 F2462:F2466 F2485:F2489 F2508:F2512 F2531:F2535 F2554:F2558 F2577:F2581 F2600:F2604 F2623:F2627 F2646:F2650 F2669:F2673 F2692:F2696 F2715:F2719 F2738:F2742 F2761:F2765 F2784:F2788 F2807:F2811 F2830:F2834 F2853:F2857 F2876:F2880 F2899:F2903 F2922:F2926 F2945:F2949 F2968:F2972 F2991:F2995 F3014:F3018 F3037:F3041 F3060:F3064 F3083:F3087 F3106:F3110 F3129:F3133 F3152:F3156 F3175:F3179 F3198:F3202 F3221:F3225 F3244:F3248 F3267:F3271 F3290:F3294 F3313:F3317 F3320:F3539" xr:uid="{00000000-0002-0000-0200-000000000000}">
      <formula1>7000</formula1>
      <formula2>85000</formula2>
    </dataValidation>
    <dataValidation allowBlank="1" showErrorMessage="1" sqref="F5" xr:uid="{00000000-0002-0000-0200-000001000000}"/>
  </dataValidations>
  <pageMargins left="0.7" right="0.7" top="0.75" bottom="0.75" header="0" footer="0"/>
  <pageSetup paperSize="9" orientation="portrait"/>
  <tableParts count="1">
    <tablePart r:id="rId1"/>
  </tableParts>
  <extLst>
    <ext xmlns:x14="http://schemas.microsoft.com/office/spreadsheetml/2009/9/main" uri="{CCE6A557-97BC-4b89-ADB6-D9C93CAAB3DF}">
      <x14:dataValidations xmlns:xm="http://schemas.microsoft.com/office/excel/2006/main" count="12">
        <x14:dataValidation type="list" allowBlank="1" showInputMessage="1" showErrorMessage="1" prompt="הערך שהוזן אינו תואם, אנא הזינו ערך מתוך הרשימה" xr:uid="{00000000-0002-0000-0200-000002000000}">
          <x14:formula1>
            <xm:f>גיליון3!$F$11:$F$15</xm:f>
          </x14:formula1>
          <xm:sqref>C3320:C3539</xm:sqref>
        </x14:dataValidation>
        <x14:dataValidation type="list" allowBlank="1" showErrorMessage="1" xr:uid="{00000000-0002-0000-0200-000003000000}">
          <x14:formula1>
            <xm:f>גיליון3!$T$14:$T$28</xm:f>
          </x14:formula1>
          <xm:sqref>G8:G28 G31:G51 G54:G74 G77:G97 G100:G120 G123:G143 G146:G166 G169:G189 G192:G212 G215:G235 G238:G258 G261:G281 G284:G304 G307:G327 G330:G350 G353:G373 G376:G396 G399:G419 G422:G442 G445:G465 G468:G488 G491:G511 G514:G534 G537:G557 G560:G580 G583:G603 G606:G626 G629:G649 G652:G672 G675:G695 G698:G718 G721:G741 G744:G764 G767:G787 G790:G810 G813:G833 G836:G856 G859:G879 G882:G902 G905:G925 G928:G948 G951:G971 G974:G994 G997:G1017 G1020:G1040 G1043:G1063 G1066:G1086 G1089:G1109 G1112:G1132 G1135:G1155 G1158:G1178 G1181:G1201 G1204:G1224 G1227:G1247 G1250:G1270 G1273:G1293 G1296:G1316 G1319:G1339 G1342:G1362 G1365:G1385 G1388:G1408 G1411:G1431 G1434:G1454 G1457:G1477 G1480:G1500 G1503:G1523 G1526:G1546 G1549:G1569 G1572:G1592 G1595:G1615 G1618:G1638 G1641:G1661 G1664:G1684 G1687:G1707 G1710:G1730 G1733:G1753 G1756:G1776 G1779:G1799 G1802:G1822 G1825:G1845 G1848:G1868 G1871:G1891 G1894:G1914 G1917:G1937 G1940:G1960 G1963:G1983 G1986:G2006 G2009:G2029 G2032:G2052 G2055:G2075 G2078:G2098 G2101:G2121 G2124:G2144 G2147:G2167 G2170:G2190 G2193:G2213 G2216:G2236 G2239:G2259 G2262:G2282 G2285:G2305 G2308:G2328 G2331:G2351 G2354:G2374 G2377:G2397 G2400:G2420 G2423:G2443 G2446:G2466 G2469:G2489 G2492:G2512 G2515:G2535 G2538:G2558 G2561:G2581 G2584:G2604 G2607:G2627 G2630:G2650 G2653:G2673 G2676:G2696 G2699:G2719 G2722:G2742 G2745:G2765 G2768:G2788 G2791:G2811 G2814:G2834 G2837:G2857 G2860:G2880 G2883:G2903 G2906:G2926 G2929:G2949 G2952:G2972 G2975:G2995 G2998:G3018 G3021:G3041 G3044:G3064 G3067:G3087 G3090:G3110 G3113:G3133 G3136:G3156 G3159:G3179 G3182:G3202 G3205:G3225 G3228:G3248 G3251:G3271 G3274:G3294 G3297:G3317 G3320:G3539</xm:sqref>
        </x14:dataValidation>
        <x14:dataValidation type="list" allowBlank="1" showErrorMessage="1" xr:uid="{00000000-0002-0000-0200-000004000000}">
          <x14:formula1>
            <xm:f>גיליון3!$M$12:$M$17</xm:f>
          </x14:formula1>
          <xm:sqref>D3495:D3538</xm:sqref>
        </x14:dataValidation>
        <x14:dataValidation type="list" allowBlank="1" showErrorMessage="1" xr:uid="{00000000-0002-0000-0200-000005000000}">
          <x14:formula1>
            <xm:f>גיליון3!$T$14:$T$25</xm:f>
          </x14:formula1>
          <xm:sqref>G7 G30 G53 G76 G99 G122 G145 G168 G191 G214 G237 G260 G283 G306 G329 G352 G375 G398 G421 G444 G467 G490 G513 G536 G559 G582 G605 G628 G651 G674 G697 G720 G743 G766 G789 G812 G835 G858 G881 G904 G927 G950 G973 G996 G1019 G1042 G1065 G1088 G1111 G1134 G1157 G1180 G1203 G1226 G1249 G1272 G1295 G1318 G1341 G1364 G1387 G1410 G1433 G1456 G1479 G1502 G1525 G1548 G1571 G1594 G1617 G1640 G1663 G1686 G1709 G1732 G1755 G1778 G1801 G1824 G1847 G1870 G1893 G1916 G1939 G1962 G1985 G2008 G2031 G2054 G2077 G2100 G2123 G2146 G2169 G2192 G2215 G2238 G2261 G2284 G2307 G2330 G2353 G2376 G2399 G2422 G2445 G2468 G2491 G2514 G2537 G2560 G2583 G2606 G2629 G2652 G2675 G2698 G2721 G2744 G2767 G2790 G2813 G2836 G2859 G2882 G2905 G2928 G2951 G2974 G2997 G3020 G3043 G3066 G3089 G3112 G3135 G3158 G3181 G3204 G3227 G3250 G3273 G3296 G3319</xm:sqref>
        </x14:dataValidation>
        <x14:dataValidation type="list" allowBlank="1" showInputMessage="1" showErrorMessage="1" prompt="אנא הזינו שנת יצור מתוך הרשימה" xr:uid="{00000000-0002-0000-0200-000006000000}">
          <x14:formula1>
            <xm:f>גיליון3!$J$9:$J$46</xm:f>
          </x14:formula1>
          <xm:sqref>E3495:E3538</xm:sqref>
        </x14:dataValidation>
        <x14:dataValidation type="list" allowBlank="1" showErrorMessage="1" xr:uid="{00000000-0002-0000-0200-000007000000}">
          <x14:formula1>
            <xm:f>גיליון3!$F$12:$F$15</xm:f>
          </x14:formula1>
          <xm:sqref>C6:C3319</xm:sqref>
        </x14:dataValidation>
        <x14:dataValidation type="list" allowBlank="1" showErrorMessage="1" xr:uid="{00000000-0002-0000-0200-000008000000}">
          <x14:formula1>
            <xm:f>'מיפוי שמות'!$I$3:$I$14</xm:f>
          </x14:formula1>
          <xm:sqref>G6 G29 G52 G75 G98 G121 G144 G167 G190 G213 G236 G259 G282 G305 G328 G351 G374 G397 G420 G443 G466 G489 G512 G535 G558 G581 G604 G627 G650 G673 G696 G719 G742 G765 G788 G811 G834 G857 G880 G903 G926 G949 G972 G995 G1018 G1041 G1064 G1087 G1110 G1133 G1156 G1179 G1202 G1225 G1248 G1271 G1294 G1317 G1340 G1363 G1386 G1409 G1432 G1455 G1478 G1501 G1524 G1547 G1570 G1593 G1616 G1639 G1662 G1685 G1708 G1731 G1754 G1777 G1800 G1823 G1846 G1869 G1892 G1915 G1938 G1961 G1984 G2007 G2030 G2053 G2076 G2099 G2122 G2145 G2168 G2191 G2214 G2237 G2260 G2283 G2306 G2329 G2352 G2375 G2398 G2421 G2444 G2467 G2490 G2513 G2536 G2559 G2582 G2605 G2628 G2651 G2674 G2697 G2720 G2743 G2766 G2789 G2812 G2835 G2858 G2881 G2904 G2927 G2950 G2973 G2996 G3019 G3042 G3065 G3088 G3111 G3134 G3157 G3180 G3203 G3226 G3249 G3272 G3295 G3318</xm:sqref>
        </x14:dataValidation>
        <x14:dataValidation type="list" allowBlank="1" showErrorMessage="1" xr:uid="{00000000-0002-0000-0200-000009000000}">
          <x14:formula1>
            <xm:f>גיליון3!$M$12:$M$22</xm:f>
          </x14:formula1>
          <xm:sqref>D6:D3494</xm:sqref>
        </x14:dataValidation>
        <x14:dataValidation type="list" allowBlank="1" xr:uid="{00000000-0002-0000-0200-00000A000000}">
          <x14:formula1>
            <xm:f>'מיפוי שמות'!$E$2:$E$9</xm:f>
          </x14:formula1>
          <xm:sqref>F6:F23 F29:F46 F52:F69 F75:F92 F98:F115 F121:F138 F144:F161 F167:F184 F190:F207 F213:F230 F236:F253 F259:F276 F282:F299 F305:F322 F328:F345 F351:F368 F374:F391 F397:F414 F420:F437 F443:F460 F466:F483 F489:F506 F512:F529 F535:F552 F558:F575 F581:F598 F604:F621 F627:F644 F650:F667 F673:F690 F696:F713 F719:F736 F742:F759 F765:F782 F788:F805 F811:F828 F834:F851 F857:F874 F880:F897 F903:F920 F926:F943 F949:F966 F972:F989 F995:F1012 F1018:F1035 F1041:F1058 F1064:F1081 F1087:F1104 F1110:F1127 F1133:F1150 F1156:F1173 F1179:F1196 F1202:F1219 F1225:F1242 F1248:F1265 F1271:F1288 F1294:F1311 F1317:F1334 F1340:F1357 F1363:F1380 F1386:F1403 F1409:F1426 F1432:F1449 F1455:F1472 F1478:F1495 F1501:F1518 F1524:F1541 F1547:F1564 F1570:F1587 F1593:F1610 F1616:F1633 F1639:F1656 F1662:F1679 F1685:F1702 F1708:F1725 F1731:F1748 F1754:F1771 F1777:F1794 F1800:F1817 F1823:F1840 F1846:F1863 F1869:F1886 F1892:F1909 F1915:F1932 F1938:F1955 F1961:F1978 F1984:F2001 F2007:F2024 F2030:F2047 F2053:F2070 F2076:F2093 F2099:F2116 F2122:F2139 F2145:F2162 F2168:F2185 F2191:F2208 F2214:F2231 F2237:F2254 F2260:F2277 F2283:F2300 F2306:F2323 F2329:F2346 F2352:F2369 F2375:F2392 F2398:F2415 F2421:F2438 F2444:F2461 F2467:F2484 F2490:F2507 F2513:F2530 F2536:F2553 F2559:F2576 F2582:F2599 F2605:F2622 F2628:F2645 F2651:F2668 F2674:F2691 F2697:F2714 F2720:F2737 F2743:F2760 F2766:F2783 F2789:F2806 F2812:F2829 F2835:F2852 F2858:F2875 F2881:F2898 F2904:F2921 F2927:F2944 F2950:F2967 F2973:F2990 F2996:F3013 F3019:F3036 F3042:F3059 F3065:F3082 F3088:F3105 F3111:F3128 F3134:F3151 F3157:F3174 F3180:F3197 F3203:F3220 F3226:F3243 F3249:F3266 F3272:F3289 F3295:F3312 F3318:F3319</xm:sqref>
        </x14:dataValidation>
        <x14:dataValidation type="list" allowBlank="1" showErrorMessage="1" xr:uid="{00000000-0002-0000-0200-00000B000000}">
          <x14:formula1>
            <xm:f>גיליון3!$F$19:$F$20</xm:f>
          </x14:formula1>
          <xm:sqref>I6:I3494</xm:sqref>
        </x14:dataValidation>
        <x14:dataValidation type="list" allowBlank="1" showInputMessage="1" showErrorMessage="1" xr:uid="{00000000-0002-0000-0200-00000C000000}">
          <x14:formula1>
            <xm:f>'מיפוי שמות'!$E$2:$E$9</xm:f>
          </x14:formula1>
          <xm:sqref>D3</xm:sqref>
        </x14:dataValidation>
        <x14:dataValidation type="list" allowBlank="1" showErrorMessage="1" xr:uid="{00000000-0002-0000-0200-00000D000000}">
          <x14:formula1>
            <xm:f>גיליון3!$J$1:$J$46</xm:f>
          </x14:formula1>
          <xm:sqref>E6:E3494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F9C27-E1A2-4934-9D80-37F7BB2ADD13}">
  <sheetPr>
    <tabColor rgb="FF2ACC32"/>
  </sheetPr>
  <dimension ref="A1:X99"/>
  <sheetViews>
    <sheetView rightToLeft="1" topLeftCell="A65" zoomScale="70" zoomScaleNormal="70" workbookViewId="0">
      <selection activeCell="D37" sqref="D37"/>
    </sheetView>
  </sheetViews>
  <sheetFormatPr defaultColWidth="15.625" defaultRowHeight="24" customHeight="1" x14ac:dyDescent="0.2"/>
  <cols>
    <col min="1" max="1" width="30.25" style="28" customWidth="1"/>
    <col min="2" max="2" width="28.875" style="28" customWidth="1"/>
    <col min="3" max="9" width="15.625" style="28"/>
    <col min="10" max="11" width="15.625" style="27"/>
    <col min="12" max="12" width="15.625" style="34"/>
    <col min="13" max="14" width="15.625" style="34" hidden="1" customWidth="1"/>
    <col min="15" max="15" width="15.625" style="27" hidden="1" customWidth="1"/>
    <col min="16" max="23" width="15.625" style="27"/>
    <col min="24" max="16384" width="15.625" style="28"/>
  </cols>
  <sheetData>
    <row r="1" spans="1:23" ht="24" customHeight="1" x14ac:dyDescent="0.2">
      <c r="A1" s="599"/>
      <c r="B1" s="599"/>
      <c r="C1" s="599"/>
      <c r="D1" s="599"/>
      <c r="E1" s="599"/>
      <c r="F1" s="599"/>
      <c r="G1" s="599"/>
      <c r="H1" s="599"/>
      <c r="I1" s="599"/>
      <c r="J1" s="599"/>
      <c r="K1" s="599"/>
      <c r="L1" s="599"/>
    </row>
    <row r="2" spans="1:23" ht="24" customHeight="1" x14ac:dyDescent="0.2">
      <c r="A2" s="599"/>
      <c r="B2" s="644" t="s">
        <v>508</v>
      </c>
      <c r="C2" s="599"/>
      <c r="D2" s="599"/>
      <c r="E2" s="599"/>
      <c r="F2" s="599"/>
      <c r="G2" s="599"/>
      <c r="H2" s="599"/>
      <c r="I2" s="599"/>
      <c r="J2" s="599"/>
      <c r="K2" s="599"/>
      <c r="L2" s="599"/>
    </row>
    <row r="3" spans="1:23" ht="24" customHeight="1" x14ac:dyDescent="0.2">
      <c r="A3" s="599"/>
      <c r="B3" s="599"/>
      <c r="C3" s="599"/>
      <c r="D3" s="599"/>
      <c r="E3" s="599"/>
      <c r="F3" s="599"/>
      <c r="G3" s="599"/>
      <c r="H3" s="599"/>
      <c r="I3" s="599"/>
      <c r="J3" s="599"/>
      <c r="K3" s="599"/>
      <c r="L3" s="599"/>
    </row>
    <row r="5" spans="1:23" ht="24" customHeight="1" x14ac:dyDescent="0.35">
      <c r="A5" s="601" t="s">
        <v>494</v>
      </c>
      <c r="B5" s="516"/>
      <c r="C5" s="482"/>
      <c r="D5" s="598" t="str">
        <f>'פרטי המדווח'!E6</f>
        <v>מאיה תור בע"מ</v>
      </c>
      <c r="E5" s="516"/>
      <c r="F5" s="598" t="s">
        <v>495</v>
      </c>
      <c r="G5" s="654">
        <f>'פרטי המדווח'!E7</f>
        <v>511039448</v>
      </c>
      <c r="R5" s="28"/>
      <c r="S5" s="28"/>
      <c r="T5" s="28"/>
      <c r="U5" s="28"/>
      <c r="V5" s="28"/>
      <c r="W5" s="28"/>
    </row>
    <row r="6" spans="1:23" ht="24" customHeight="1" x14ac:dyDescent="0.2">
      <c r="A6" s="601" t="s">
        <v>496</v>
      </c>
      <c r="B6" s="516"/>
      <c r="C6" s="482"/>
      <c r="D6" s="483"/>
      <c r="E6" s="516"/>
      <c r="F6" s="518"/>
      <c r="G6" s="518"/>
      <c r="R6" s="28"/>
      <c r="S6" s="28"/>
      <c r="T6" s="28"/>
      <c r="U6" s="28"/>
      <c r="V6" s="28"/>
      <c r="W6" s="28"/>
    </row>
    <row r="7" spans="1:23" ht="24" customHeight="1" x14ac:dyDescent="0.2">
      <c r="B7" s="600"/>
      <c r="C7" s="600"/>
      <c r="D7" s="600"/>
      <c r="E7" s="600"/>
      <c r="F7" s="600"/>
      <c r="G7" s="600"/>
      <c r="H7" s="600"/>
      <c r="I7" s="600"/>
      <c r="L7" s="28"/>
      <c r="M7" s="28"/>
      <c r="N7" s="28"/>
      <c r="O7" s="28"/>
      <c r="P7" s="28"/>
      <c r="Q7" s="28"/>
      <c r="R7" s="28"/>
      <c r="S7" s="28"/>
      <c r="T7" s="28"/>
      <c r="U7" s="28"/>
      <c r="V7" s="28"/>
      <c r="W7" s="28"/>
    </row>
    <row r="8" spans="1:23" ht="24" customHeight="1" x14ac:dyDescent="0.2">
      <c r="A8" s="850" t="s">
        <v>89</v>
      </c>
      <c r="B8" s="851"/>
      <c r="C8" s="851"/>
      <c r="D8" s="851"/>
      <c r="E8" s="851"/>
      <c r="F8" s="851"/>
      <c r="G8" s="851"/>
      <c r="H8" s="851"/>
      <c r="I8" s="852"/>
      <c r="J8" s="852"/>
      <c r="K8" s="852"/>
      <c r="L8" s="853"/>
      <c r="M8" s="33"/>
      <c r="N8" s="33"/>
    </row>
    <row r="9" spans="1:23" ht="24" customHeight="1" x14ac:dyDescent="0.2">
      <c r="A9" s="656" t="s">
        <v>151</v>
      </c>
      <c r="B9" s="854"/>
      <c r="C9" s="854"/>
      <c r="D9" s="854"/>
      <c r="E9" s="854"/>
      <c r="F9" s="854"/>
      <c r="G9" s="854"/>
      <c r="H9" s="854"/>
      <c r="I9" s="855"/>
      <c r="J9" s="855"/>
      <c r="K9" s="855"/>
      <c r="L9" s="856"/>
      <c r="M9" s="33"/>
      <c r="N9" s="33"/>
    </row>
    <row r="10" spans="1:23" ht="24" customHeight="1" x14ac:dyDescent="0.2">
      <c r="A10" s="658" t="s">
        <v>472</v>
      </c>
      <c r="B10" s="854"/>
      <c r="C10" s="854"/>
      <c r="D10" s="854"/>
      <c r="E10" s="854"/>
      <c r="F10" s="854"/>
      <c r="G10" s="854"/>
      <c r="H10" s="854"/>
      <c r="I10" s="855"/>
      <c r="J10" s="855"/>
      <c r="K10" s="855"/>
      <c r="L10" s="856"/>
      <c r="M10" s="33"/>
      <c r="N10" s="33"/>
    </row>
    <row r="11" spans="1:23" ht="24" customHeight="1" x14ac:dyDescent="0.2">
      <c r="A11" s="656" t="s">
        <v>152</v>
      </c>
      <c r="B11" s="854"/>
      <c r="C11" s="854"/>
      <c r="D11" s="854"/>
      <c r="E11" s="854"/>
      <c r="F11" s="854"/>
      <c r="G11" s="854"/>
      <c r="H11" s="854"/>
      <c r="I11" s="855"/>
      <c r="J11" s="855"/>
      <c r="K11" s="855"/>
      <c r="L11" s="856"/>
      <c r="M11" s="33"/>
      <c r="N11" s="33"/>
    </row>
    <row r="12" spans="1:23" ht="24" customHeight="1" x14ac:dyDescent="0.2">
      <c r="A12" s="659" t="s">
        <v>153</v>
      </c>
      <c r="B12" s="857"/>
      <c r="C12" s="857"/>
      <c r="D12" s="857"/>
      <c r="E12" s="857"/>
      <c r="F12" s="857"/>
      <c r="G12" s="857"/>
      <c r="H12" s="857"/>
      <c r="I12" s="858"/>
      <c r="J12" s="858"/>
      <c r="K12" s="858"/>
      <c r="L12" s="859"/>
      <c r="M12" s="33"/>
      <c r="N12" s="33"/>
    </row>
    <row r="13" spans="1:23" ht="24" customHeight="1" thickBot="1" x14ac:dyDescent="0.3">
      <c r="A13" s="849"/>
      <c r="B13" s="849"/>
      <c r="C13" s="849"/>
      <c r="D13" s="31"/>
      <c r="E13" s="31"/>
      <c r="F13" s="31"/>
      <c r="G13" s="27"/>
      <c r="H13" s="27"/>
      <c r="I13" s="27"/>
      <c r="L13" s="33"/>
      <c r="M13" s="33"/>
      <c r="N13" s="33"/>
    </row>
    <row r="14" spans="1:23" ht="23.1" customHeight="1" thickBot="1" x14ac:dyDescent="0.3">
      <c r="A14" s="720" t="s">
        <v>92</v>
      </c>
      <c r="B14" s="725"/>
      <c r="C14" s="866">
        <f>SUM(C93:C95)</f>
        <v>6224.9372934200001</v>
      </c>
      <c r="D14" s="726" t="s">
        <v>93</v>
      </c>
      <c r="E14" s="31"/>
      <c r="F14" s="31"/>
      <c r="G14" s="31"/>
      <c r="H14" s="31"/>
      <c r="I14" s="31"/>
      <c r="L14" s="33"/>
      <c r="M14" s="33"/>
      <c r="N14" s="33"/>
    </row>
    <row r="15" spans="1:23" ht="24" customHeight="1" x14ac:dyDescent="0.25">
      <c r="D15" s="31"/>
      <c r="E15" s="31"/>
      <c r="F15" s="31"/>
      <c r="G15" s="27"/>
      <c r="H15" s="27"/>
      <c r="I15" s="27"/>
      <c r="L15" s="33"/>
      <c r="M15" s="33"/>
      <c r="N15" s="33"/>
    </row>
    <row r="16" spans="1:23" s="34" customFormat="1" ht="15.6" customHeight="1" x14ac:dyDescent="0.25">
      <c r="A16" s="45"/>
      <c r="B16" s="46"/>
      <c r="C16" s="44"/>
      <c r="D16" s="31"/>
      <c r="E16" s="31"/>
      <c r="F16" s="31"/>
      <c r="G16" s="27"/>
      <c r="H16" s="27"/>
      <c r="I16" s="27"/>
      <c r="J16" s="27"/>
      <c r="K16" s="27"/>
      <c r="L16" s="33"/>
      <c r="M16" s="33"/>
      <c r="N16" s="33"/>
      <c r="O16" s="27"/>
      <c r="P16" s="27"/>
      <c r="Q16" s="27"/>
      <c r="R16" s="27"/>
      <c r="S16" s="27"/>
      <c r="T16" s="27"/>
      <c r="U16" s="27"/>
      <c r="V16" s="27"/>
      <c r="W16" s="27"/>
    </row>
    <row r="17" spans="1:24" s="30" customFormat="1" ht="24" customHeight="1" x14ac:dyDescent="0.25">
      <c r="B17" s="515"/>
      <c r="C17" s="515"/>
      <c r="D17" s="31"/>
      <c r="E17" s="31"/>
      <c r="F17" s="31"/>
      <c r="G17" s="31"/>
      <c r="H17" s="31"/>
      <c r="I17" s="31"/>
      <c r="J17" s="515"/>
      <c r="K17" s="515"/>
      <c r="O17" s="31"/>
      <c r="P17" s="31"/>
      <c r="Q17" s="31"/>
      <c r="R17" s="31"/>
      <c r="S17" s="31"/>
      <c r="T17" s="31"/>
      <c r="U17" s="31"/>
      <c r="V17" s="31"/>
      <c r="W17" s="31"/>
    </row>
    <row r="18" spans="1:24" s="30" customFormat="1" ht="77.099999999999994" customHeight="1" thickBot="1" x14ac:dyDescent="0.3">
      <c r="A18" s="603"/>
      <c r="B18" s="603"/>
      <c r="C18" s="832" t="s">
        <v>474</v>
      </c>
      <c r="D18" s="832" t="s">
        <v>96</v>
      </c>
      <c r="E18" s="832" t="s">
        <v>52</v>
      </c>
      <c r="F18" s="832" t="s">
        <v>475</v>
      </c>
      <c r="G18" s="839" t="s">
        <v>476</v>
      </c>
      <c r="H18" s="842" t="s">
        <v>100</v>
      </c>
      <c r="I18" s="834" t="s">
        <v>101</v>
      </c>
      <c r="J18" s="605" t="s">
        <v>102</v>
      </c>
      <c r="M18" s="47"/>
      <c r="N18" s="47"/>
      <c r="O18" s="47"/>
      <c r="P18" s="31"/>
      <c r="Q18" s="31"/>
      <c r="R18" s="31"/>
      <c r="S18" s="31"/>
      <c r="T18" s="31"/>
      <c r="U18" s="31"/>
      <c r="V18" s="31"/>
      <c r="W18" s="31"/>
    </row>
    <row r="19" spans="1:24" ht="39.950000000000003" customHeight="1" thickBot="1" x14ac:dyDescent="0.25">
      <c r="A19" s="606" t="s">
        <v>473</v>
      </c>
      <c r="B19" s="607"/>
      <c r="C19" s="860"/>
      <c r="D19" s="843" t="s">
        <v>157</v>
      </c>
      <c r="E19" s="841">
        <v>0.255</v>
      </c>
      <c r="F19" s="848" t="s">
        <v>177</v>
      </c>
      <c r="G19" s="823">
        <f>+C19*E19/1000</f>
        <v>0</v>
      </c>
      <c r="H19" s="819">
        <f>IFERROR(+G19/'סיכום מצבת ופליטות- אוטומטי'!B41,"")</f>
        <v>0</v>
      </c>
      <c r="I19" s="818"/>
      <c r="J19" s="608"/>
      <c r="L19" s="33"/>
      <c r="M19" s="33"/>
      <c r="N19" s="33"/>
    </row>
    <row r="20" spans="1:24" s="34" customFormat="1" ht="24" customHeight="1" x14ac:dyDescent="0.2">
      <c r="A20" s="611"/>
      <c r="B20" s="612"/>
      <c r="C20" s="613"/>
      <c r="D20" s="614"/>
      <c r="E20" s="615"/>
      <c r="F20" s="615"/>
      <c r="G20" s="615"/>
      <c r="H20" s="615"/>
      <c r="I20" s="615"/>
      <c r="J20" s="610"/>
      <c r="K20" s="610"/>
      <c r="L20" s="33"/>
      <c r="M20" s="33"/>
      <c r="N20" s="33"/>
      <c r="O20" s="27"/>
      <c r="P20" s="27"/>
      <c r="Q20" s="27"/>
      <c r="R20" s="27"/>
      <c r="S20" s="27"/>
      <c r="T20" s="27"/>
      <c r="U20" s="27"/>
      <c r="V20" s="27"/>
      <c r="W20" s="27"/>
    </row>
    <row r="21" spans="1:24" s="30" customFormat="1" ht="66.599999999999994" customHeight="1" x14ac:dyDescent="0.25">
      <c r="A21" s="604" t="s">
        <v>178</v>
      </c>
      <c r="B21" s="604" t="s">
        <v>179</v>
      </c>
      <c r="C21" s="832" t="s">
        <v>492</v>
      </c>
      <c r="D21" s="832" t="s">
        <v>180</v>
      </c>
      <c r="E21" s="832" t="s">
        <v>181</v>
      </c>
      <c r="F21" s="832" t="s">
        <v>182</v>
      </c>
      <c r="G21" s="832" t="s">
        <v>183</v>
      </c>
      <c r="H21" s="832" t="s">
        <v>184</v>
      </c>
      <c r="I21" s="840" t="s">
        <v>99</v>
      </c>
      <c r="J21" s="834" t="s">
        <v>101</v>
      </c>
      <c r="K21" s="605" t="s">
        <v>102</v>
      </c>
      <c r="L21" s="31"/>
      <c r="M21" s="847" t="s">
        <v>185</v>
      </c>
      <c r="N21" s="847" t="s">
        <v>186</v>
      </c>
      <c r="O21" s="847" t="s">
        <v>187</v>
      </c>
      <c r="P21" s="31"/>
      <c r="Q21" s="31"/>
      <c r="R21" s="31"/>
      <c r="S21" s="31"/>
      <c r="T21" s="31"/>
      <c r="U21" s="31"/>
      <c r="V21" s="31"/>
      <c r="W21" s="31"/>
      <c r="X21" s="31"/>
    </row>
    <row r="22" spans="1:24" s="486" customFormat="1" ht="24" customHeight="1" thickBot="1" x14ac:dyDescent="0.55000000000000004">
      <c r="A22" s="616" t="s">
        <v>5</v>
      </c>
      <c r="B22" s="617"/>
      <c r="C22" s="617"/>
      <c r="D22" s="617"/>
      <c r="E22" s="617"/>
      <c r="F22" s="618"/>
      <c r="G22" s="618"/>
      <c r="H22" s="618"/>
      <c r="I22" s="618"/>
      <c r="J22" s="618"/>
      <c r="K22" s="618"/>
      <c r="L22" s="485"/>
      <c r="M22" s="846"/>
      <c r="N22" s="485"/>
      <c r="O22" s="485"/>
      <c r="P22" s="485"/>
      <c r="Q22" s="485"/>
      <c r="R22" s="485"/>
      <c r="S22" s="485"/>
      <c r="T22" s="485"/>
      <c r="U22" s="485"/>
      <c r="V22" s="485"/>
      <c r="W22" s="485"/>
      <c r="X22" s="485"/>
    </row>
    <row r="23" spans="1:24" s="30" customFormat="1" ht="24" hidden="1" customHeight="1" thickTop="1" thickBot="1" x14ac:dyDescent="0.4">
      <c r="A23" s="619" t="s">
        <v>71</v>
      </c>
      <c r="B23" s="620"/>
      <c r="C23" s="824"/>
      <c r="D23" s="824"/>
      <c r="E23" s="824"/>
      <c r="F23" s="826">
        <f>+'[1]מקדמי פליטה'!F57</f>
        <v>2.2779326000000002</v>
      </c>
      <c r="G23" s="827">
        <f>+'[1]מקדמי פליטה'!G57</f>
        <v>1.2E-4</v>
      </c>
      <c r="H23" s="827">
        <f>+'[1]מקדמי פליטה'!H57</f>
        <v>1.9000000000000001E-4</v>
      </c>
      <c r="I23" s="828">
        <f>+D23*(F23+G23*[1]GWP!$E$16+'צריכת דלק של כלי רכב'!H23*[1]GWP!$E$17)/1000</f>
        <v>0</v>
      </c>
      <c r="J23" s="829"/>
      <c r="K23" s="621"/>
      <c r="L23" s="31"/>
      <c r="M23" s="31">
        <f>+F24*D24</f>
        <v>0</v>
      </c>
      <c r="N23" s="31">
        <f>+G24*D24</f>
        <v>0</v>
      </c>
      <c r="O23" s="31">
        <f>+H24*D24</f>
        <v>0</v>
      </c>
      <c r="P23" s="31"/>
      <c r="Q23" s="31"/>
      <c r="R23" s="31"/>
      <c r="S23" s="31"/>
      <c r="T23" s="31"/>
      <c r="U23" s="31"/>
      <c r="V23" s="31"/>
      <c r="W23" s="31"/>
      <c r="X23" s="31"/>
    </row>
    <row r="24" spans="1:24" s="30" customFormat="1" ht="24" customHeight="1" thickBot="1" x14ac:dyDescent="0.3">
      <c r="A24" s="622" t="s">
        <v>86</v>
      </c>
      <c r="B24" s="623">
        <f>COUNTIFS('דיווח פרטני'!$C:$C,'צריכת דלק של כלי רכב'!$A$22,'דיווח פרטני'!$D:$D,'צריכת דלק של כלי רכב'!A24)</f>
        <v>0</v>
      </c>
      <c r="C24" s="838">
        <f>SUMIFS('דיווח פרטני'!$J:$J,'דיווח פרטני'!$C:$C,'צריכת דלק של כלי רכב'!$A$22,'דיווח פרטני'!D:D,'צריכת דלק של כלי רכב'!A24)</f>
        <v>0</v>
      </c>
      <c r="D24" s="818"/>
      <c r="E24" s="860"/>
      <c r="F24" s="821">
        <f>'מקדמי פליטה'!F64</f>
        <v>2.6997520000000002</v>
      </c>
      <c r="G24" s="822">
        <f>'מקדמי פליטה'!G64</f>
        <v>1.3999999999999999E-4</v>
      </c>
      <c r="H24" s="822">
        <f>'מקדמי פליטה'!H64</f>
        <v>1.3999999999999999E-4</v>
      </c>
      <c r="I24" s="823">
        <f>+D24*(F24+G24*GWP!$E$14+'צריכת דלק של כלי רכב'!H24*GWP!$E$15)/1000</f>
        <v>0</v>
      </c>
      <c r="J24" s="818"/>
      <c r="K24" s="608"/>
      <c r="L24" s="31"/>
      <c r="M24" s="844">
        <f>+F24*D24</f>
        <v>0</v>
      </c>
      <c r="N24" s="845">
        <f>+G24*D24</f>
        <v>0</v>
      </c>
      <c r="O24" s="845">
        <f>+H24*D24</f>
        <v>0</v>
      </c>
      <c r="P24" s="31"/>
      <c r="Q24" s="31"/>
      <c r="R24" s="31"/>
      <c r="S24" s="31"/>
      <c r="T24" s="31"/>
      <c r="U24" s="31"/>
      <c r="V24" s="31"/>
      <c r="W24" s="31"/>
      <c r="X24" s="31"/>
    </row>
    <row r="25" spans="1:24" s="30" customFormat="1" ht="76.5" customHeight="1" thickBot="1" x14ac:dyDescent="0.3">
      <c r="A25" s="622" t="s">
        <v>188</v>
      </c>
      <c r="B25" s="623">
        <f>COUNTIFS('דיווח פרטני'!$C:$C,'צריכת דלק של כלי רכב'!$A$22,'דיווח פרטני'!$D:$D,'צריכת דלק של כלי רכב'!A25)</f>
        <v>0</v>
      </c>
      <c r="C25" s="838">
        <f>SUMIFS('דיווח פרטני'!$J:$J,'דיווח פרטני'!$C:$C,'צריכת דלק של כלי רכב'!$A$22,'דיווח פרטני'!D:D,'צריכת דלק של כלי רכב'!A25)</f>
        <v>0</v>
      </c>
      <c r="D25" s="818"/>
      <c r="E25" s="860"/>
      <c r="F25" s="821">
        <f>'מקדמי פליטה'!F69</f>
        <v>2.6576</v>
      </c>
      <c r="G25" s="822">
        <f>'מקדמי פליטה'!G69</f>
        <v>9.0000000000000006E-5</v>
      </c>
      <c r="H25" s="822">
        <f>'מקדמי פליטה'!H69</f>
        <v>9.0000000000000006E-5</v>
      </c>
      <c r="I25" s="823">
        <f>+D25*(F25+G25*GWP!$E$14+'צריכת דלק של כלי רכב'!H25*GWP!$E$15)/1000</f>
        <v>0</v>
      </c>
      <c r="J25" s="818"/>
      <c r="K25" s="608"/>
      <c r="L25" s="31"/>
      <c r="M25" s="844">
        <f t="shared" ref="M25:M88" si="0">+F25*D25</f>
        <v>0</v>
      </c>
      <c r="N25" s="845">
        <f>+G25*D25</f>
        <v>0</v>
      </c>
      <c r="O25" s="845">
        <f t="shared" ref="O25:O88" si="1">+H25*D25</f>
        <v>0</v>
      </c>
      <c r="P25" s="31"/>
      <c r="Q25" s="31"/>
      <c r="R25" s="31"/>
      <c r="S25" s="31"/>
      <c r="T25" s="31"/>
      <c r="U25" s="31"/>
      <c r="V25" s="31"/>
      <c r="W25" s="31"/>
      <c r="X25" s="31"/>
    </row>
    <row r="26" spans="1:24" s="30" customFormat="1" ht="54.6" customHeight="1" thickBot="1" x14ac:dyDescent="0.3">
      <c r="A26" s="622" t="s">
        <v>491</v>
      </c>
      <c r="B26" s="623">
        <f>COUNTIFS('דיווח פרטני'!$C:$C,'צריכת דלק של כלי רכב'!$A$22,'דיווח פרטני'!$D:$D,'צריכת דלק של כלי רכב'!A26)</f>
        <v>0</v>
      </c>
      <c r="C26" s="838">
        <f>SUMIFS('דיווח פרטני'!$J:$J,'דיווח פרטני'!$C:$C,'צריכת דלק של כלי רכב'!$A$22,'דיווח פרטני'!D:D,'צריכת דלק של כלי רכב'!A26)</f>
        <v>0</v>
      </c>
      <c r="D26" s="818"/>
      <c r="E26" s="860"/>
      <c r="F26" s="821">
        <f>'מקדמי פליטה'!F76</f>
        <v>2.6928000000000001</v>
      </c>
      <c r="G26" s="822">
        <f>'מקדמי פליטה'!G76</f>
        <v>4.4159999999999998E-3</v>
      </c>
      <c r="H26" s="822">
        <f>'מקדמי פליטה'!H76</f>
        <v>1.44E-4</v>
      </c>
      <c r="I26" s="823">
        <f>+D26*(F26+G26*GWP!$E$14+'צריכת דלק של כלי רכב'!H26*GWP!$E$15)/1000</f>
        <v>0</v>
      </c>
      <c r="J26" s="818"/>
      <c r="K26" s="608"/>
      <c r="L26" s="31"/>
      <c r="M26" s="844">
        <f t="shared" si="0"/>
        <v>0</v>
      </c>
      <c r="N26" s="845">
        <f t="shared" ref="N26:N88" si="2">+G26*D26</f>
        <v>0</v>
      </c>
      <c r="O26" s="845">
        <f t="shared" si="1"/>
        <v>0</v>
      </c>
      <c r="P26" s="31"/>
      <c r="Q26" s="31"/>
      <c r="R26" s="31"/>
      <c r="S26" s="31"/>
      <c r="T26" s="31"/>
      <c r="U26" s="31"/>
      <c r="V26" s="31"/>
      <c r="W26" s="31"/>
      <c r="X26" s="31"/>
    </row>
    <row r="27" spans="1:24" s="30" customFormat="1" ht="24" customHeight="1" thickBot="1" x14ac:dyDescent="0.3">
      <c r="A27" s="622" t="s">
        <v>189</v>
      </c>
      <c r="B27" s="623">
        <f>COUNTIFS('דיווח פרטני'!$C:$C,'צריכת דלק של כלי רכב'!$A$22,'דיווח פרטני'!$D:$D,'צריכת דלק של כלי רכב'!A27)</f>
        <v>0</v>
      </c>
      <c r="C27" s="838">
        <f>SUMIFS('דיווח פרטני'!$J:$J,'דיווח פרטני'!$C:$C,'צריכת דלק של כלי רכב'!$A$22,'דיווח פרטני'!D:D,'צריכת דלק של כלי רכב'!A27)</f>
        <v>0</v>
      </c>
      <c r="D27" s="835"/>
      <c r="E27" s="860"/>
      <c r="F27" s="821">
        <f>'מקדמי פליטה'!F78</f>
        <v>1.3999262808698858</v>
      </c>
      <c r="G27" s="822">
        <f>'מקדמי פליטה'!G78</f>
        <v>6.4000000000000005E-4</v>
      </c>
      <c r="H27" s="822">
        <f>'מקדמי פליטה'!H78</f>
        <v>6.9999999999999994E-5</v>
      </c>
      <c r="I27" s="823">
        <f>+D27*(F27+G27*GWP!$E$14+'צריכת דלק של כלי רכב'!H27*GWP!$E$15)/1000</f>
        <v>0</v>
      </c>
      <c r="J27" s="818"/>
      <c r="K27" s="608"/>
      <c r="L27" s="31"/>
      <c r="M27" s="844">
        <f t="shared" si="0"/>
        <v>0</v>
      </c>
      <c r="N27" s="845">
        <f t="shared" si="2"/>
        <v>0</v>
      </c>
      <c r="O27" s="845">
        <f t="shared" si="1"/>
        <v>0</v>
      </c>
      <c r="P27" s="31"/>
      <c r="Q27" s="31"/>
      <c r="R27" s="31"/>
      <c r="S27" s="31"/>
      <c r="T27" s="31"/>
      <c r="U27" s="31"/>
      <c r="V27" s="31"/>
      <c r="W27" s="31"/>
      <c r="X27" s="31"/>
    </row>
    <row r="28" spans="1:24" s="30" customFormat="1" ht="24" customHeight="1" thickBot="1" x14ac:dyDescent="0.3">
      <c r="A28" s="616" t="s">
        <v>7</v>
      </c>
      <c r="B28" s="617"/>
      <c r="C28" s="617"/>
      <c r="D28" s="618"/>
      <c r="E28" s="618"/>
      <c r="F28" s="618"/>
      <c r="G28" s="618"/>
      <c r="H28" s="618"/>
      <c r="I28" s="618"/>
      <c r="J28" s="618"/>
      <c r="K28" s="618"/>
      <c r="L28" s="31"/>
      <c r="M28" s="844"/>
      <c r="N28" s="845"/>
      <c r="O28" s="845"/>
      <c r="P28" s="31"/>
      <c r="Q28" s="31"/>
      <c r="R28" s="31"/>
      <c r="S28" s="31"/>
      <c r="T28" s="31"/>
      <c r="U28" s="31"/>
      <c r="V28" s="31"/>
      <c r="W28" s="31"/>
      <c r="X28" s="31"/>
    </row>
    <row r="29" spans="1:24" s="30" customFormat="1" ht="24" hidden="1" customHeight="1" thickTop="1" thickBot="1" x14ac:dyDescent="0.4">
      <c r="A29" s="624" t="s">
        <v>71</v>
      </c>
      <c r="B29" s="620"/>
      <c r="C29" s="824"/>
      <c r="D29" s="825"/>
      <c r="E29" s="825"/>
      <c r="F29" s="826">
        <f>+F23</f>
        <v>2.2779326000000002</v>
      </c>
      <c r="G29" s="827">
        <f t="shared" ref="G29:G33" si="3">+G23</f>
        <v>1.2E-4</v>
      </c>
      <c r="H29" s="827">
        <f t="shared" ref="H29:H33" si="4">+H23</f>
        <v>1.9000000000000001E-4</v>
      </c>
      <c r="I29" s="828">
        <f>+D29*(F29+G29*[1]GWP!$E$16+'צריכת דלק של כלי רכב'!H29*[1]GWP!$E$17)/1000</f>
        <v>0</v>
      </c>
      <c r="J29" s="829"/>
      <c r="K29" s="621"/>
      <c r="L29" s="31"/>
      <c r="M29" s="844">
        <f t="shared" si="0"/>
        <v>0</v>
      </c>
      <c r="N29" s="845">
        <f t="shared" si="2"/>
        <v>0</v>
      </c>
      <c r="O29" s="845">
        <f t="shared" si="1"/>
        <v>0</v>
      </c>
      <c r="P29" s="31"/>
      <c r="Q29" s="31"/>
      <c r="R29" s="31"/>
      <c r="S29" s="31"/>
      <c r="T29" s="31"/>
      <c r="U29" s="31"/>
      <c r="V29" s="31"/>
      <c r="W29" s="31"/>
      <c r="X29" s="31"/>
    </row>
    <row r="30" spans="1:24" s="30" customFormat="1" ht="24" customHeight="1" thickBot="1" x14ac:dyDescent="0.3">
      <c r="A30" s="622" t="s">
        <v>86</v>
      </c>
      <c r="B30" s="625">
        <f>COUNTIFS('דיווח פרטני'!$C:$C,'צריכת דלק של כלי רכב'!$A$28,'דיווח פרטני'!$D:$D,'צריכת דלק של כלי רכב'!A30)</f>
        <v>0</v>
      </c>
      <c r="C30" s="836">
        <f>SUMIFS('דיווח פרטני'!$J:$J,'דיווח פרטני'!$C:$C,'צריכת דלק של כלי רכב'!$A$28,'דיווח פרטני'!D:D,'צריכת דלק של כלי רכב'!A30)</f>
        <v>0</v>
      </c>
      <c r="D30" s="837"/>
      <c r="E30" s="860"/>
      <c r="F30" s="821">
        <f t="shared" ref="F30:F33" si="5">+F24</f>
        <v>2.6997520000000002</v>
      </c>
      <c r="G30" s="822">
        <f t="shared" si="3"/>
        <v>1.3999999999999999E-4</v>
      </c>
      <c r="H30" s="822">
        <f t="shared" si="4"/>
        <v>1.3999999999999999E-4</v>
      </c>
      <c r="I30" s="823">
        <f>+D30*(F30+G30*GWP!$E$14+'צריכת דלק של כלי רכב'!H30*GWP!$E$15)/1000</f>
        <v>0</v>
      </c>
      <c r="J30" s="818"/>
      <c r="K30" s="608"/>
      <c r="L30" s="31"/>
      <c r="M30" s="844">
        <f t="shared" si="0"/>
        <v>0</v>
      </c>
      <c r="N30" s="845">
        <f t="shared" si="2"/>
        <v>0</v>
      </c>
      <c r="O30" s="845">
        <f t="shared" si="1"/>
        <v>0</v>
      </c>
      <c r="P30" s="31"/>
      <c r="Q30" s="31"/>
      <c r="R30" s="31"/>
      <c r="S30" s="31"/>
      <c r="T30" s="31"/>
      <c r="U30" s="31"/>
      <c r="V30" s="31"/>
      <c r="W30" s="31"/>
      <c r="X30" s="31"/>
    </row>
    <row r="31" spans="1:24" s="30" customFormat="1" ht="74.45" customHeight="1" thickBot="1" x14ac:dyDescent="0.3">
      <c r="A31" s="627" t="s">
        <v>188</v>
      </c>
      <c r="B31" s="625">
        <f>COUNTIFS('דיווח פרטני'!$C:$C,'צריכת דלק של כלי רכב'!$A$28,'דיווח פרטני'!$D:$D,'צריכת דלק של כלי רכב'!A31)</f>
        <v>0</v>
      </c>
      <c r="C31" s="836">
        <f>SUMIFS('דיווח פרטני'!$J:$J,'דיווח פרטני'!$C:$C,'צריכת דלק של כלי רכב'!$A$28,'דיווח פרטני'!D:D,'צריכת דלק של כלי רכב'!A31)</f>
        <v>0</v>
      </c>
      <c r="D31" s="818"/>
      <c r="E31" s="860"/>
      <c r="F31" s="821">
        <f t="shared" si="5"/>
        <v>2.6576</v>
      </c>
      <c r="G31" s="822">
        <f t="shared" si="3"/>
        <v>9.0000000000000006E-5</v>
      </c>
      <c r="H31" s="822">
        <f t="shared" si="4"/>
        <v>9.0000000000000006E-5</v>
      </c>
      <c r="I31" s="823">
        <f>+D31*(F31+G31*GWP!$E$14+'צריכת דלק של כלי רכב'!H31*GWP!$E$15)/1000</f>
        <v>0</v>
      </c>
      <c r="J31" s="818"/>
      <c r="K31" s="608"/>
      <c r="L31" s="31"/>
      <c r="M31" s="844">
        <f t="shared" si="0"/>
        <v>0</v>
      </c>
      <c r="N31" s="845">
        <f t="shared" si="2"/>
        <v>0</v>
      </c>
      <c r="O31" s="845">
        <f t="shared" si="1"/>
        <v>0</v>
      </c>
      <c r="P31" s="31"/>
      <c r="Q31" s="31"/>
      <c r="R31" s="31"/>
      <c r="S31" s="31"/>
      <c r="T31" s="31"/>
      <c r="U31" s="31"/>
      <c r="V31" s="31"/>
      <c r="W31" s="31"/>
      <c r="X31" s="31"/>
    </row>
    <row r="32" spans="1:24" s="30" customFormat="1" ht="47.45" customHeight="1" thickBot="1" x14ac:dyDescent="0.3">
      <c r="A32" s="622" t="s">
        <v>491</v>
      </c>
      <c r="B32" s="625">
        <f>COUNTIFS('דיווח פרטני'!$C:$C,'צריכת דלק של כלי רכב'!$A$28,'דיווח פרטני'!$D:$D,'צריכת דלק של כלי רכב'!A32)</f>
        <v>0</v>
      </c>
      <c r="C32" s="836">
        <f>SUMIFS('דיווח פרטני'!$J:$J,'דיווח פרטני'!$C:$C,'צריכת דלק של כלי רכב'!$A$28,'דיווח פרטני'!D:D,'צריכת דלק של כלי רכב'!A32)</f>
        <v>0</v>
      </c>
      <c r="D32" s="818"/>
      <c r="E32" s="860"/>
      <c r="F32" s="821">
        <f t="shared" si="5"/>
        <v>2.6928000000000001</v>
      </c>
      <c r="G32" s="822">
        <f>+G26</f>
        <v>4.4159999999999998E-3</v>
      </c>
      <c r="H32" s="822">
        <f t="shared" si="4"/>
        <v>1.44E-4</v>
      </c>
      <c r="I32" s="823">
        <f>+D32*(F32+G32*GWP!$E$14+'צריכת דלק של כלי רכב'!H32*GWP!$E$15)/1000</f>
        <v>0</v>
      </c>
      <c r="J32" s="818"/>
      <c r="K32" s="608"/>
      <c r="L32" s="31"/>
      <c r="M32" s="844">
        <f t="shared" si="0"/>
        <v>0</v>
      </c>
      <c r="N32" s="845">
        <f t="shared" si="2"/>
        <v>0</v>
      </c>
      <c r="O32" s="845">
        <f t="shared" si="1"/>
        <v>0</v>
      </c>
      <c r="P32" s="31"/>
      <c r="Q32" s="31"/>
      <c r="R32" s="31"/>
      <c r="S32" s="31"/>
      <c r="T32" s="31"/>
      <c r="U32" s="31"/>
      <c r="V32" s="31"/>
      <c r="W32" s="31"/>
      <c r="X32" s="31"/>
    </row>
    <row r="33" spans="1:24" s="30" customFormat="1" ht="24" customHeight="1" thickBot="1" x14ac:dyDescent="0.3">
      <c r="A33" s="627" t="s">
        <v>189</v>
      </c>
      <c r="B33" s="628">
        <f>COUNTIFS('דיווח פרטני'!$C:$C,'צריכת דלק של כלי רכב'!$A$28,'דיווח פרטני'!$D:$D,'צריכת דלק של כלי רכב'!A33)</f>
        <v>0</v>
      </c>
      <c r="C33" s="820">
        <f>SUMIFS('דיווח פרטני'!$J:$J,'דיווח פרטני'!$C:$C,'צריכת דלק של כלי רכב'!$A$28,'דיווח פרטני'!D:D,'צריכת דלק של כלי רכב'!A33)</f>
        <v>0</v>
      </c>
      <c r="D33" s="835"/>
      <c r="E33" s="860"/>
      <c r="F33" s="821">
        <f t="shared" si="5"/>
        <v>1.3999262808698858</v>
      </c>
      <c r="G33" s="822">
        <f t="shared" si="3"/>
        <v>6.4000000000000005E-4</v>
      </c>
      <c r="H33" s="822">
        <f t="shared" si="4"/>
        <v>6.9999999999999994E-5</v>
      </c>
      <c r="I33" s="823">
        <f>+D33*(F33+G33*GWP!$E$14+'צריכת דלק של כלי רכב'!H33*GWP!$E$15)/1000</f>
        <v>0</v>
      </c>
      <c r="J33" s="818"/>
      <c r="K33" s="608"/>
      <c r="L33" s="31"/>
      <c r="M33" s="844">
        <f t="shared" si="0"/>
        <v>0</v>
      </c>
      <c r="N33" s="845">
        <f t="shared" si="2"/>
        <v>0</v>
      </c>
      <c r="O33" s="845">
        <f t="shared" si="1"/>
        <v>0</v>
      </c>
      <c r="P33" s="31"/>
      <c r="Q33" s="31"/>
      <c r="R33" s="31"/>
      <c r="S33" s="31"/>
      <c r="T33" s="31"/>
      <c r="U33" s="31"/>
      <c r="V33" s="31"/>
      <c r="W33" s="31"/>
      <c r="X33" s="31"/>
    </row>
    <row r="34" spans="1:24" s="30" customFormat="1" ht="46.5" customHeight="1" thickBot="1" x14ac:dyDescent="0.3">
      <c r="A34" s="616" t="s">
        <v>190</v>
      </c>
      <c r="B34" s="617"/>
      <c r="C34" s="617"/>
      <c r="D34" s="618"/>
      <c r="E34" s="618"/>
      <c r="F34" s="618"/>
      <c r="G34" s="618"/>
      <c r="H34" s="618"/>
      <c r="I34" s="618"/>
      <c r="J34" s="618"/>
      <c r="K34" s="618"/>
      <c r="L34" s="31"/>
      <c r="M34" s="844"/>
      <c r="N34" s="845"/>
      <c r="O34" s="845"/>
      <c r="P34" s="31"/>
      <c r="Q34" s="31"/>
      <c r="R34" s="31"/>
      <c r="S34" s="31"/>
      <c r="T34" s="31"/>
      <c r="U34" s="31"/>
      <c r="V34" s="31"/>
      <c r="W34" s="31"/>
      <c r="X34" s="31"/>
    </row>
    <row r="35" spans="1:24" s="30" customFormat="1" ht="9" hidden="1" customHeight="1" thickTop="1" thickBot="1" x14ac:dyDescent="0.4">
      <c r="A35" s="624" t="s">
        <v>71</v>
      </c>
      <c r="B35" s="620"/>
      <c r="C35" s="824"/>
      <c r="D35" s="825"/>
      <c r="E35" s="825"/>
      <c r="F35" s="826">
        <f>+F23</f>
        <v>2.2779326000000002</v>
      </c>
      <c r="G35" s="827">
        <f t="shared" ref="G35:G39" si="6">+G23</f>
        <v>1.2E-4</v>
      </c>
      <c r="H35" s="827">
        <f t="shared" ref="H35:H39" si="7">+H23</f>
        <v>1.9000000000000001E-4</v>
      </c>
      <c r="I35" s="828">
        <f>+D35*(F35+G35*[1]GWP!$E$16+'צריכת דלק של כלי רכב'!H35*[1]GWP!$E$17)/1000</f>
        <v>0</v>
      </c>
      <c r="J35" s="829"/>
      <c r="K35" s="621"/>
      <c r="L35" s="31"/>
      <c r="M35" s="844">
        <f t="shared" si="0"/>
        <v>0</v>
      </c>
      <c r="N35" s="845">
        <f t="shared" si="2"/>
        <v>0</v>
      </c>
      <c r="O35" s="845">
        <f t="shared" si="1"/>
        <v>0</v>
      </c>
      <c r="P35" s="31"/>
      <c r="Q35" s="31"/>
      <c r="R35" s="31"/>
      <c r="S35" s="31"/>
      <c r="T35" s="31"/>
      <c r="U35" s="31"/>
      <c r="V35" s="31"/>
      <c r="W35" s="31"/>
      <c r="X35" s="31"/>
    </row>
    <row r="36" spans="1:24" s="30" customFormat="1" ht="32.1" customHeight="1" thickBot="1" x14ac:dyDescent="0.3">
      <c r="A36" s="622" t="s">
        <v>86</v>
      </c>
      <c r="B36" s="626">
        <f>COUNTIFS('דיווח פרטני'!$C:$C,'צריכת דלק של כלי רכב'!$A$34,'דיווח פרטני'!$D:$D,'צריכת דלק של כלי רכב'!A36)</f>
        <v>171</v>
      </c>
      <c r="C36" s="836">
        <f>SUMIFS('דיווח פרטני'!$J:$J,'דיווח פרטני'!$C:$C,'צריכת דלק של כלי רכב'!$A$34,'דיווח פרטני'!D:D,'צריכת דלק של כלי רכב'!A36)</f>
        <v>9424977</v>
      </c>
      <c r="D36" s="977">
        <v>2264681</v>
      </c>
      <c r="E36" s="978"/>
      <c r="F36" s="821">
        <f t="shared" ref="F36:F39" si="8">+F24</f>
        <v>2.6997520000000002</v>
      </c>
      <c r="G36" s="822">
        <f t="shared" si="6"/>
        <v>1.3999999999999999E-4</v>
      </c>
      <c r="H36" s="822">
        <f t="shared" si="7"/>
        <v>1.3999999999999999E-4</v>
      </c>
      <c r="I36" s="823">
        <f>+D36*(F36+G36*GWP!$E$14+'צריכת דלק של כלי רכב'!H36*GWP!$E$15)/1000</f>
        <v>6206.9742737320003</v>
      </c>
      <c r="J36" s="818"/>
      <c r="K36" s="608"/>
      <c r="L36" s="31"/>
      <c r="M36" s="844">
        <f t="shared" si="0"/>
        <v>6114077.0591120003</v>
      </c>
      <c r="N36" s="845">
        <f t="shared" si="2"/>
        <v>317.05533999999994</v>
      </c>
      <c r="O36" s="845">
        <f t="shared" si="1"/>
        <v>317.05533999999994</v>
      </c>
      <c r="P36" s="31"/>
      <c r="Q36" s="31"/>
      <c r="R36" s="31"/>
      <c r="S36" s="31"/>
      <c r="T36" s="31"/>
      <c r="U36" s="31"/>
      <c r="V36" s="31"/>
      <c r="W36" s="31"/>
      <c r="X36" s="31"/>
    </row>
    <row r="37" spans="1:24" s="30" customFormat="1" ht="70.5" customHeight="1" thickBot="1" x14ac:dyDescent="0.3">
      <c r="A37" s="627" t="s">
        <v>188</v>
      </c>
      <c r="B37" s="626">
        <f>COUNTIFS('דיווח פרטני'!$C:$C,'צריכת דלק של כלי רכב'!$A$34,'דיווח פרטני'!$D:$D,'צריכת דלק של כלי רכב'!A37)</f>
        <v>0</v>
      </c>
      <c r="C37" s="836">
        <f>SUMIFS('דיווח פרטני'!$J:$J,'דיווח פרטני'!$C:$C,'צריכת דלק של כלי רכב'!$A$34,'דיווח פרטני'!D:D,'צריכת דלק של כלי רכב'!A37)</f>
        <v>0</v>
      </c>
      <c r="D37" s="818"/>
      <c r="E37" s="860"/>
      <c r="F37" s="821">
        <f t="shared" si="8"/>
        <v>2.6576</v>
      </c>
      <c r="G37" s="822">
        <f t="shared" si="6"/>
        <v>9.0000000000000006E-5</v>
      </c>
      <c r="H37" s="822">
        <f t="shared" si="7"/>
        <v>9.0000000000000006E-5</v>
      </c>
      <c r="I37" s="823">
        <f>+D37*(F37+G37*GWP!$E$14+'צריכת דלק של כלי רכב'!H37*GWP!$E$15)/1000</f>
        <v>0</v>
      </c>
      <c r="J37" s="818"/>
      <c r="K37" s="608"/>
      <c r="L37" s="31"/>
      <c r="M37" s="844">
        <f t="shared" si="0"/>
        <v>0</v>
      </c>
      <c r="N37" s="845">
        <f t="shared" si="2"/>
        <v>0</v>
      </c>
      <c r="O37" s="845">
        <f t="shared" si="1"/>
        <v>0</v>
      </c>
      <c r="P37" s="31"/>
      <c r="Q37" s="31"/>
      <c r="R37" s="31"/>
      <c r="S37" s="31"/>
      <c r="T37" s="31"/>
      <c r="U37" s="31"/>
      <c r="V37" s="31"/>
      <c r="W37" s="31"/>
      <c r="X37" s="31"/>
    </row>
    <row r="38" spans="1:24" s="30" customFormat="1" ht="45.95" customHeight="1" thickBot="1" x14ac:dyDescent="0.3">
      <c r="A38" s="622" t="s">
        <v>491</v>
      </c>
      <c r="B38" s="626">
        <f>COUNTIFS('דיווח פרטני'!$C:$C,'צריכת דלק של כלי רכב'!$A$34,'דיווח פרטני'!$D:$D,'צריכת דלק של כלי רכב'!A38)</f>
        <v>0</v>
      </c>
      <c r="C38" s="836">
        <f>SUMIFS('דיווח פרטני'!$J:$J,'דיווח פרטני'!$C:$C,'צריכת דלק של כלי רכב'!$A$34,'דיווח פרטני'!D:D,'צריכת דלק של כלי רכב'!A38)</f>
        <v>0</v>
      </c>
      <c r="D38" s="818"/>
      <c r="E38" s="860"/>
      <c r="F38" s="821">
        <f t="shared" si="8"/>
        <v>2.6928000000000001</v>
      </c>
      <c r="G38" s="822">
        <f t="shared" si="6"/>
        <v>4.4159999999999998E-3</v>
      </c>
      <c r="H38" s="822">
        <f t="shared" si="7"/>
        <v>1.44E-4</v>
      </c>
      <c r="I38" s="823">
        <f>+D38*(F38+G38*GWP!$E$14+'צריכת דלק של כלי רכב'!H38*GWP!$E$15)/1000</f>
        <v>0</v>
      </c>
      <c r="J38" s="818"/>
      <c r="K38" s="608"/>
      <c r="L38" s="31"/>
      <c r="M38" s="844">
        <f t="shared" si="0"/>
        <v>0</v>
      </c>
      <c r="N38" s="845">
        <f t="shared" si="2"/>
        <v>0</v>
      </c>
      <c r="O38" s="845">
        <f t="shared" si="1"/>
        <v>0</v>
      </c>
      <c r="P38" s="31"/>
      <c r="Q38" s="31"/>
      <c r="R38" s="31"/>
      <c r="S38" s="31"/>
      <c r="T38" s="31"/>
      <c r="U38" s="31"/>
      <c r="V38" s="31"/>
      <c r="W38" s="31"/>
      <c r="X38" s="31"/>
    </row>
    <row r="39" spans="1:24" s="30" customFormat="1" ht="24" customHeight="1" thickBot="1" x14ac:dyDescent="0.3">
      <c r="A39" s="627" t="s">
        <v>189</v>
      </c>
      <c r="B39" s="628">
        <f>COUNTIFS('דיווח פרטני'!$C:$C,'צריכת דלק של כלי רכב'!$A$34,'דיווח פרטני'!$D:$D,'צריכת דלק של כלי רכב'!A39)</f>
        <v>0</v>
      </c>
      <c r="C39" s="820">
        <f>SUMIFS('דיווח פרטני'!$J:$J,'דיווח פרטני'!$C:$C,'צריכת דלק של כלי רכב'!$A$34,'דיווח פרטני'!D:D,'צריכת דלק של כלי רכב'!A39)</f>
        <v>0</v>
      </c>
      <c r="D39" s="835"/>
      <c r="E39" s="861"/>
      <c r="F39" s="821">
        <f t="shared" si="8"/>
        <v>1.3999262808698858</v>
      </c>
      <c r="G39" s="822">
        <f t="shared" si="6"/>
        <v>6.4000000000000005E-4</v>
      </c>
      <c r="H39" s="822">
        <f t="shared" si="7"/>
        <v>6.9999999999999994E-5</v>
      </c>
      <c r="I39" s="823">
        <f>+D39*(F39+G39*GWP!$E$14+'צריכת דלק של כלי רכב'!H39*GWP!$E$15)/1000</f>
        <v>0</v>
      </c>
      <c r="J39" s="818"/>
      <c r="K39" s="608"/>
      <c r="L39" s="31"/>
      <c r="M39" s="844">
        <f t="shared" si="0"/>
        <v>0</v>
      </c>
      <c r="N39" s="845">
        <f t="shared" si="2"/>
        <v>0</v>
      </c>
      <c r="O39" s="845">
        <f t="shared" si="1"/>
        <v>0</v>
      </c>
      <c r="P39" s="31"/>
      <c r="Q39" s="31"/>
      <c r="R39" s="31"/>
      <c r="S39" s="31"/>
      <c r="T39" s="31"/>
      <c r="U39" s="31"/>
      <c r="V39" s="31"/>
      <c r="W39" s="31"/>
      <c r="X39" s="31"/>
    </row>
    <row r="40" spans="1:24" s="30" customFormat="1" ht="24" customHeight="1" x14ac:dyDescent="0.35">
      <c r="A40" s="629"/>
      <c r="B40" s="630"/>
      <c r="C40" s="630"/>
      <c r="D40" s="630"/>
      <c r="E40" s="630"/>
      <c r="F40" s="609"/>
      <c r="G40" s="609"/>
      <c r="H40" s="609"/>
      <c r="I40" s="609"/>
      <c r="J40" s="609"/>
      <c r="K40" s="609"/>
      <c r="L40" s="31"/>
      <c r="M40" s="844">
        <f t="shared" si="0"/>
        <v>0</v>
      </c>
      <c r="N40" s="845">
        <f t="shared" si="2"/>
        <v>0</v>
      </c>
      <c r="O40" s="845">
        <f t="shared" si="1"/>
        <v>0</v>
      </c>
      <c r="P40" s="31"/>
      <c r="Q40" s="31"/>
      <c r="R40" s="31"/>
      <c r="S40" s="31"/>
      <c r="T40" s="31"/>
      <c r="U40" s="31"/>
      <c r="V40" s="31"/>
      <c r="W40" s="31"/>
      <c r="X40" s="31"/>
    </row>
    <row r="41" spans="1:24" s="30" customFormat="1" ht="68.099999999999994" customHeight="1" x14ac:dyDescent="0.25">
      <c r="A41" s="604" t="s">
        <v>178</v>
      </c>
      <c r="B41" s="604" t="s">
        <v>263</v>
      </c>
      <c r="C41" s="832" t="s">
        <v>191</v>
      </c>
      <c r="D41" s="832" t="s">
        <v>180</v>
      </c>
      <c r="E41" s="832" t="s">
        <v>192</v>
      </c>
      <c r="F41" s="833" t="s">
        <v>182</v>
      </c>
      <c r="G41" s="833" t="s">
        <v>183</v>
      </c>
      <c r="H41" s="833" t="s">
        <v>184</v>
      </c>
      <c r="I41" s="834" t="s">
        <v>99</v>
      </c>
      <c r="J41" s="834" t="s">
        <v>101</v>
      </c>
      <c r="K41" s="605" t="s">
        <v>102</v>
      </c>
      <c r="L41" s="31"/>
      <c r="M41" s="844"/>
      <c r="N41" s="845"/>
      <c r="O41" s="845"/>
      <c r="P41" s="31"/>
      <c r="Q41" s="31"/>
      <c r="R41" s="31"/>
      <c r="S41" s="31"/>
      <c r="T41" s="31"/>
      <c r="U41" s="31"/>
      <c r="V41" s="31"/>
      <c r="W41" s="31"/>
      <c r="X41" s="31"/>
    </row>
    <row r="42" spans="1:24" s="30" customFormat="1" ht="24" customHeight="1" thickBot="1" x14ac:dyDescent="0.3">
      <c r="A42" s="616" t="s">
        <v>4</v>
      </c>
      <c r="B42" s="631" t="s">
        <v>255</v>
      </c>
      <c r="C42" s="617"/>
      <c r="D42" s="617"/>
      <c r="E42" s="617"/>
      <c r="F42" s="618"/>
      <c r="G42" s="618"/>
      <c r="H42" s="618"/>
      <c r="I42" s="618"/>
      <c r="J42" s="618"/>
      <c r="K42" s="618"/>
      <c r="L42" s="31"/>
      <c r="M42" s="844"/>
      <c r="N42" s="845"/>
      <c r="O42" s="845"/>
      <c r="P42" s="31"/>
      <c r="Q42" s="31"/>
      <c r="R42" s="31"/>
      <c r="S42" s="31"/>
      <c r="T42" s="31"/>
      <c r="U42" s="31"/>
      <c r="V42" s="31"/>
      <c r="W42" s="31"/>
      <c r="X42" s="31"/>
    </row>
    <row r="43" spans="1:24" s="30" customFormat="1" ht="24" hidden="1" customHeight="1" thickTop="1" thickBot="1" x14ac:dyDescent="0.4">
      <c r="A43" s="619" t="s">
        <v>71</v>
      </c>
      <c r="B43" s="620"/>
      <c r="C43" s="824"/>
      <c r="D43" s="824"/>
      <c r="E43" s="824"/>
      <c r="F43" s="826">
        <f>+'[1]מקדמי פליטה'!F57</f>
        <v>2.2779326000000002</v>
      </c>
      <c r="G43" s="827">
        <f>+'[1]מקדמי פליטה'!G57</f>
        <v>1.2E-4</v>
      </c>
      <c r="H43" s="827">
        <f>+'[1]מקדמי פליטה'!H57</f>
        <v>1.9000000000000001E-4</v>
      </c>
      <c r="I43" s="828">
        <f>+D43*(F43+G43*[1]GWP!$E$16+'צריכת דלק של כלי רכב'!H43*[1]GWP!$E$17)/1000</f>
        <v>0</v>
      </c>
      <c r="J43" s="829"/>
      <c r="K43" s="621"/>
      <c r="L43" s="31"/>
      <c r="M43" s="844">
        <f t="shared" si="0"/>
        <v>0</v>
      </c>
      <c r="N43" s="845">
        <f t="shared" si="2"/>
        <v>0</v>
      </c>
      <c r="O43" s="845">
        <f t="shared" si="1"/>
        <v>0</v>
      </c>
      <c r="P43" s="31"/>
      <c r="Q43" s="31"/>
      <c r="R43" s="31"/>
      <c r="S43" s="31"/>
      <c r="T43" s="31"/>
      <c r="U43" s="31"/>
      <c r="V43" s="31"/>
      <c r="W43" s="31"/>
      <c r="X43" s="31"/>
    </row>
    <row r="44" spans="1:24" s="30" customFormat="1" ht="24" customHeight="1" thickBot="1" x14ac:dyDescent="0.3">
      <c r="A44" s="619" t="s">
        <v>86</v>
      </c>
      <c r="B44" s="626">
        <f>COUNTIFS('דיווח פרטני'!$C:$C,'צריכת דלק של כלי רכב'!$A$42,'דיווח פרטני'!$D:$D,'צריכת דלק של כלי רכב'!A44,'דיווח פרטני'!$F:$F,'צריכת דלק של כלי רכב'!$B$42)</f>
        <v>0</v>
      </c>
      <c r="C44" s="820">
        <f>SUMIFS('דיווח פרטני'!$J:$J,'דיווח פרטני'!$C:$C,'צריכת דלק של כלי רכב'!$A$42,'דיווח פרטני'!D:D,'צריכת דלק של כלי רכב'!A44,'דיווח פרטני'!F:F,'צריכת דלק של כלי רכב'!$B$42)</f>
        <v>0</v>
      </c>
      <c r="D44" s="818"/>
      <c r="E44" s="860"/>
      <c r="F44" s="821">
        <f>'מקדמי פליטה'!F64</f>
        <v>2.6997520000000002</v>
      </c>
      <c r="G44" s="822">
        <f>'מקדמי פליטה'!G64</f>
        <v>1.3999999999999999E-4</v>
      </c>
      <c r="H44" s="822">
        <f>'מקדמי פליטה'!H64</f>
        <v>1.3999999999999999E-4</v>
      </c>
      <c r="I44" s="823">
        <f>+D44*(F44+G44*GWP!$E$14+'צריכת דלק של כלי רכב'!H44*GWP!$E$15)/1000</f>
        <v>0</v>
      </c>
      <c r="J44" s="818"/>
      <c r="K44" s="608"/>
      <c r="L44" s="31"/>
      <c r="M44" s="844">
        <f t="shared" si="0"/>
        <v>0</v>
      </c>
      <c r="N44" s="845">
        <f t="shared" si="2"/>
        <v>0</v>
      </c>
      <c r="O44" s="845">
        <f t="shared" si="1"/>
        <v>0</v>
      </c>
      <c r="P44" s="31"/>
      <c r="Q44" s="31"/>
      <c r="R44" s="31"/>
      <c r="S44" s="31"/>
      <c r="T44" s="31"/>
      <c r="U44" s="31"/>
      <c r="V44" s="31"/>
      <c r="W44" s="31"/>
      <c r="X44" s="31"/>
    </row>
    <row r="45" spans="1:24" s="30" customFormat="1" ht="78" customHeight="1" thickBot="1" x14ac:dyDescent="0.3">
      <c r="A45" s="619" t="s">
        <v>188</v>
      </c>
      <c r="B45" s="628">
        <f>COUNTIFS('דיווח פרטני'!$C:$C,'צריכת דלק של כלי רכב'!$A$42,'דיווח פרטני'!$D:$D,'צריכת דלק של כלי רכב'!A45,'דיווח פרטני'!$F:$F,'צריכת דלק של כלי רכב'!$B$42)</f>
        <v>0</v>
      </c>
      <c r="C45" s="831">
        <f>SUMIFS('דיווח פרטני'!$J:$J,'דיווח פרטני'!$C:$C,'צריכת דלק של כלי רכב'!$A$42,'דיווח פרטני'!D:D,'צריכת דלק של כלי רכב'!A45,'דיווח פרטני'!F:F,'צריכת דלק של כלי רכב'!$B$42)</f>
        <v>0</v>
      </c>
      <c r="D45" s="818"/>
      <c r="E45" s="860"/>
      <c r="F45" s="821">
        <f>'מקדמי פליטה'!F69</f>
        <v>2.6576</v>
      </c>
      <c r="G45" s="822">
        <f>'מקדמי פליטה'!G69</f>
        <v>9.0000000000000006E-5</v>
      </c>
      <c r="H45" s="822">
        <f>'מקדמי פליטה'!H69</f>
        <v>9.0000000000000006E-5</v>
      </c>
      <c r="I45" s="823">
        <f>+D45*(F45+G45*GWP!$E$14+'צריכת דלק של כלי רכב'!H45*GWP!$E$15)/1000</f>
        <v>0</v>
      </c>
      <c r="J45" s="818"/>
      <c r="K45" s="608"/>
      <c r="L45" s="31"/>
      <c r="M45" s="844">
        <f t="shared" si="0"/>
        <v>0</v>
      </c>
      <c r="N45" s="845">
        <f t="shared" si="2"/>
        <v>0</v>
      </c>
      <c r="O45" s="845">
        <f t="shared" si="1"/>
        <v>0</v>
      </c>
      <c r="P45" s="31"/>
      <c r="Q45" s="31"/>
      <c r="R45" s="31"/>
      <c r="S45" s="31"/>
      <c r="T45" s="31"/>
      <c r="U45" s="31"/>
      <c r="V45" s="31"/>
      <c r="W45" s="31"/>
      <c r="X45" s="31"/>
    </row>
    <row r="46" spans="1:24" s="30" customFormat="1" ht="48.95" customHeight="1" thickBot="1" x14ac:dyDescent="0.3">
      <c r="A46" s="622" t="s">
        <v>491</v>
      </c>
      <c r="B46" s="628">
        <f>COUNTIFS('דיווח פרטני'!$C:$C,'צריכת דלק של כלי רכב'!$A$42,'דיווח פרטני'!$D:$D,'צריכת דלק של כלי רכב'!A46,'דיווח פרטני'!$F:$F,'צריכת דלק של כלי רכב'!$B$42)</f>
        <v>0</v>
      </c>
      <c r="C46" s="820">
        <f>SUMIFS('דיווח פרטני'!$J:$J,'דיווח פרטני'!$C:$C,'צריכת דלק של כלי רכב'!$A$42,'דיווח פרטני'!D:D,'צריכת דלק של כלי רכב'!A46,'דיווח פרטני'!F:F,'צריכת דלק של כלי רכב'!$B$42)</f>
        <v>0</v>
      </c>
      <c r="D46" s="818"/>
      <c r="E46" s="860"/>
      <c r="F46" s="821">
        <f>'מקדמי פליטה'!F75</f>
        <v>2.6928000000000001</v>
      </c>
      <c r="G46" s="822">
        <f>'מקדמי פליטה'!G75</f>
        <v>4.4159999999999998E-3</v>
      </c>
      <c r="H46" s="822">
        <f>'מקדמי פליטה'!H75</f>
        <v>1.44E-4</v>
      </c>
      <c r="I46" s="823">
        <f>+D46*(F46+G46*GWP!$E$14+'צריכת דלק של כלי רכב'!H46*GWP!$E$15)/1000</f>
        <v>0</v>
      </c>
      <c r="J46" s="818"/>
      <c r="K46" s="608"/>
      <c r="L46" s="31"/>
      <c r="M46" s="844">
        <f t="shared" si="0"/>
        <v>0</v>
      </c>
      <c r="N46" s="845">
        <f t="shared" si="2"/>
        <v>0</v>
      </c>
      <c r="O46" s="845">
        <f t="shared" si="1"/>
        <v>0</v>
      </c>
      <c r="P46" s="31"/>
      <c r="Q46" s="31"/>
      <c r="R46" s="31"/>
      <c r="S46" s="31"/>
      <c r="T46" s="31"/>
      <c r="U46" s="31"/>
      <c r="V46" s="31"/>
      <c r="W46" s="31"/>
      <c r="X46" s="31"/>
    </row>
    <row r="47" spans="1:24" s="30" customFormat="1" ht="24" customHeight="1" thickBot="1" x14ac:dyDescent="0.3">
      <c r="A47" s="619" t="s">
        <v>189</v>
      </c>
      <c r="B47" s="628">
        <f>COUNTIFS('דיווח פרטני'!$C:$C,'צריכת דלק של כלי רכב'!$A$42,'דיווח פרטני'!$D:$D,'צריכת דלק של כלי רכב'!A47,'דיווח פרטני'!$F:$F,'צריכת דלק של כלי רכב'!$B$42)</f>
        <v>0</v>
      </c>
      <c r="C47" s="820">
        <f>SUMIFS('דיווח פרטני'!$J:$J,'דיווח פרטני'!$C:$C,'צריכת דלק של כלי רכב'!$A$42,'דיווח פרטני'!D:D,'צריכת דלק של כלי רכב'!A47,'דיווח פרטני'!F:F,'צריכת דלק של כלי רכב'!$B$42)</f>
        <v>0</v>
      </c>
      <c r="D47" s="818"/>
      <c r="E47" s="860"/>
      <c r="F47" s="821">
        <f>'מקדמי פליטה'!F78</f>
        <v>1.3999262808698858</v>
      </c>
      <c r="G47" s="822">
        <f>'מקדמי פליטה'!G78</f>
        <v>6.4000000000000005E-4</v>
      </c>
      <c r="H47" s="822">
        <f>'מקדמי פליטה'!H78</f>
        <v>6.9999999999999994E-5</v>
      </c>
      <c r="I47" s="823">
        <f>+D47*(F47+G47*GWP!$E$14+'צריכת דלק של כלי רכב'!H47*GWP!$E$15)/1000</f>
        <v>0</v>
      </c>
      <c r="J47" s="818"/>
      <c r="K47" s="608"/>
      <c r="L47" s="31"/>
      <c r="M47" s="844">
        <f t="shared" si="0"/>
        <v>0</v>
      </c>
      <c r="N47" s="845">
        <f t="shared" si="2"/>
        <v>0</v>
      </c>
      <c r="O47" s="845">
        <f t="shared" si="1"/>
        <v>0</v>
      </c>
      <c r="P47" s="31"/>
      <c r="Q47" s="31"/>
      <c r="R47" s="31"/>
      <c r="S47" s="31"/>
      <c r="T47" s="31"/>
      <c r="U47" s="31"/>
      <c r="V47" s="31"/>
      <c r="W47" s="31"/>
      <c r="X47" s="31"/>
    </row>
    <row r="48" spans="1:24" s="30" customFormat="1" ht="24" customHeight="1" thickBot="1" x14ac:dyDescent="0.3">
      <c r="A48" s="616" t="s">
        <v>4</v>
      </c>
      <c r="B48" s="632" t="s">
        <v>256</v>
      </c>
      <c r="C48" s="617"/>
      <c r="D48" s="633"/>
      <c r="E48" s="633"/>
      <c r="F48" s="633"/>
      <c r="G48" s="633"/>
      <c r="H48" s="633"/>
      <c r="I48" s="633"/>
      <c r="J48" s="633"/>
      <c r="K48" s="633"/>
      <c r="L48" s="31"/>
      <c r="M48" s="844"/>
      <c r="N48" s="845"/>
      <c r="O48" s="845"/>
      <c r="P48" s="31"/>
      <c r="Q48" s="31"/>
      <c r="R48" s="31"/>
      <c r="S48" s="31"/>
      <c r="T48" s="31"/>
      <c r="U48" s="31"/>
      <c r="V48" s="31"/>
      <c r="W48" s="31"/>
      <c r="X48" s="31"/>
    </row>
    <row r="49" spans="1:24" s="30" customFormat="1" ht="24" hidden="1" customHeight="1" thickTop="1" thickBot="1" x14ac:dyDescent="0.4">
      <c r="A49" s="619" t="s">
        <v>71</v>
      </c>
      <c r="B49" s="620"/>
      <c r="C49" s="824"/>
      <c r="D49" s="830"/>
      <c r="E49" s="825"/>
      <c r="F49" s="826">
        <f>+F43</f>
        <v>2.2779326000000002</v>
      </c>
      <c r="G49" s="827">
        <f t="shared" ref="G49:G53" si="9">+G43</f>
        <v>1.2E-4</v>
      </c>
      <c r="H49" s="827">
        <f t="shared" ref="H49:H53" si="10">+H43</f>
        <v>1.9000000000000001E-4</v>
      </c>
      <c r="I49" s="828">
        <f>+D49*(F49+G49*[1]GWP!$E$16+'צריכת דלק של כלי רכב'!H49*[1]GWP!$E$17)/1000</f>
        <v>0</v>
      </c>
      <c r="J49" s="829"/>
      <c r="K49" s="621"/>
      <c r="L49" s="31"/>
      <c r="M49" s="844">
        <f t="shared" si="0"/>
        <v>0</v>
      </c>
      <c r="N49" s="845">
        <f t="shared" si="2"/>
        <v>0</v>
      </c>
      <c r="O49" s="845">
        <f t="shared" si="1"/>
        <v>0</v>
      </c>
      <c r="P49" s="31"/>
      <c r="Q49" s="31"/>
      <c r="R49" s="31"/>
      <c r="S49" s="31"/>
      <c r="T49" s="31"/>
      <c r="U49" s="31"/>
      <c r="V49" s="31"/>
      <c r="W49" s="31"/>
      <c r="X49" s="31"/>
    </row>
    <row r="50" spans="1:24" s="30" customFormat="1" ht="24" customHeight="1" thickBot="1" x14ac:dyDescent="0.3">
      <c r="A50" s="619" t="s">
        <v>86</v>
      </c>
      <c r="B50" s="628">
        <f>COUNTIFS('דיווח פרטני'!$C:$C,'צריכת דלק של כלי רכב'!$A$42,'דיווח פרטני'!$D:$D,'צריכת דלק של כלי רכב'!A50,'דיווח פרטני'!$F:$F,'צריכת דלק של כלי רכב'!$B$48)</f>
        <v>0</v>
      </c>
      <c r="C50" s="820">
        <f>SUMIFS('דיווח פרטני'!$J:$J,'דיווח פרטני'!$C:$C,'צריכת דלק של כלי רכב'!$A$48,'דיווח פרטני'!D:D,'צריכת דלק של כלי רכב'!A50,'דיווח פרטני'!F:F,'צריכת דלק של כלי רכב'!$B$48)</f>
        <v>0</v>
      </c>
      <c r="D50" s="818"/>
      <c r="E50" s="860"/>
      <c r="F50" s="821">
        <f t="shared" ref="F50:F53" si="11">+F44</f>
        <v>2.6997520000000002</v>
      </c>
      <c r="G50" s="822">
        <f t="shared" si="9"/>
        <v>1.3999999999999999E-4</v>
      </c>
      <c r="H50" s="822">
        <f t="shared" si="10"/>
        <v>1.3999999999999999E-4</v>
      </c>
      <c r="I50" s="823">
        <f>+D50*(F50+G50*GWP!$E$14+'צריכת דלק של כלי רכב'!H50*GWP!$E$15)/1000</f>
        <v>0</v>
      </c>
      <c r="J50" s="818"/>
      <c r="K50" s="608"/>
      <c r="L50" s="31"/>
      <c r="M50" s="844">
        <f t="shared" si="0"/>
        <v>0</v>
      </c>
      <c r="N50" s="845">
        <f t="shared" si="2"/>
        <v>0</v>
      </c>
      <c r="O50" s="845">
        <f t="shared" si="1"/>
        <v>0</v>
      </c>
      <c r="P50" s="31"/>
      <c r="Q50" s="31"/>
      <c r="R50" s="31"/>
      <c r="S50" s="31"/>
      <c r="T50" s="31"/>
      <c r="U50" s="31"/>
      <c r="V50" s="31"/>
      <c r="W50" s="31"/>
      <c r="X50" s="31"/>
    </row>
    <row r="51" spans="1:24" s="30" customFormat="1" ht="68.45" customHeight="1" thickBot="1" x14ac:dyDescent="0.3">
      <c r="A51" s="619" t="s">
        <v>188</v>
      </c>
      <c r="B51" s="628">
        <f>COUNTIFS('דיווח פרטני'!$C:$C,'צריכת דלק של כלי רכב'!$A$42,'דיווח פרטני'!$D:$D,'צריכת דלק של כלי רכב'!A51,'דיווח פרטני'!$F:$F,'צריכת דלק של כלי רכב'!$B$48)</f>
        <v>0</v>
      </c>
      <c r="C51" s="820">
        <f>SUMIFS('דיווח פרטני'!$J:$J,'דיווח פרטני'!$C:$C,'צריכת דלק של כלי רכב'!$A$48,'דיווח פרטני'!D:D,'צריכת דלק של כלי רכב'!A51,'דיווח פרטני'!F:F,'צריכת דלק של כלי רכב'!$B$48)</f>
        <v>0</v>
      </c>
      <c r="D51" s="818"/>
      <c r="E51" s="860"/>
      <c r="F51" s="821">
        <f t="shared" si="11"/>
        <v>2.6576</v>
      </c>
      <c r="G51" s="822">
        <f t="shared" si="9"/>
        <v>9.0000000000000006E-5</v>
      </c>
      <c r="H51" s="822">
        <f t="shared" si="10"/>
        <v>9.0000000000000006E-5</v>
      </c>
      <c r="I51" s="823">
        <f>+D51*(F51+G51*GWP!$E$14+'צריכת דלק של כלי רכב'!H51*GWP!$E$15)/1000</f>
        <v>0</v>
      </c>
      <c r="J51" s="818"/>
      <c r="K51" s="608"/>
      <c r="L51" s="31"/>
      <c r="M51" s="844">
        <f t="shared" si="0"/>
        <v>0</v>
      </c>
      <c r="N51" s="845">
        <f t="shared" si="2"/>
        <v>0</v>
      </c>
      <c r="O51" s="845">
        <f t="shared" si="1"/>
        <v>0</v>
      </c>
      <c r="P51" s="31"/>
      <c r="Q51" s="31"/>
      <c r="R51" s="31"/>
      <c r="S51" s="31"/>
      <c r="T51" s="31"/>
      <c r="U51" s="31"/>
      <c r="V51" s="31"/>
      <c r="W51" s="31"/>
      <c r="X51" s="31"/>
    </row>
    <row r="52" spans="1:24" s="30" customFormat="1" ht="47.45" customHeight="1" thickBot="1" x14ac:dyDescent="0.3">
      <c r="A52" s="622" t="s">
        <v>491</v>
      </c>
      <c r="B52" s="628">
        <f>COUNTIFS('דיווח פרטני'!$C:$C,'צריכת דלק של כלי רכב'!$A$42,'דיווח פרטני'!$D:$D,'צריכת דלק של כלי רכב'!A52,'דיווח פרטני'!$F:$F,'צריכת דלק של כלי רכב'!$B$48)</f>
        <v>0</v>
      </c>
      <c r="C52" s="820">
        <f>SUMIFS('דיווח פרטני'!$J:$J,'דיווח פרטני'!$C:$C,'צריכת דלק של כלי רכב'!$A$48,'דיווח פרטני'!D:D,'צריכת דלק של כלי רכב'!A52,'דיווח פרטני'!F:F,'צריכת דלק של כלי רכב'!$B$48)</f>
        <v>0</v>
      </c>
      <c r="D52" s="818"/>
      <c r="E52" s="860"/>
      <c r="F52" s="821">
        <f t="shared" si="11"/>
        <v>2.6928000000000001</v>
      </c>
      <c r="G52" s="822">
        <f t="shared" si="9"/>
        <v>4.4159999999999998E-3</v>
      </c>
      <c r="H52" s="822">
        <f t="shared" si="10"/>
        <v>1.44E-4</v>
      </c>
      <c r="I52" s="823">
        <f>+D52*(F52+G52*GWP!$E$14+'צריכת דלק של כלי רכב'!H52*GWP!$E$15)/1000</f>
        <v>0</v>
      </c>
      <c r="J52" s="818"/>
      <c r="K52" s="608"/>
      <c r="L52" s="31"/>
      <c r="M52" s="844">
        <f t="shared" si="0"/>
        <v>0</v>
      </c>
      <c r="N52" s="845">
        <f t="shared" si="2"/>
        <v>0</v>
      </c>
      <c r="O52" s="845">
        <f t="shared" si="1"/>
        <v>0</v>
      </c>
      <c r="P52" s="31"/>
      <c r="Q52" s="31"/>
      <c r="R52" s="31"/>
      <c r="S52" s="31"/>
      <c r="T52" s="31"/>
      <c r="U52" s="31"/>
      <c r="V52" s="31"/>
      <c r="W52" s="31"/>
      <c r="X52" s="31"/>
    </row>
    <row r="53" spans="1:24" s="30" customFormat="1" ht="24" customHeight="1" thickBot="1" x14ac:dyDescent="0.3">
      <c r="A53" s="619" t="s">
        <v>189</v>
      </c>
      <c r="B53" s="628">
        <f>COUNTIFS('דיווח פרטני'!$C:$C,'צריכת דלק של כלי רכב'!$A$42,'דיווח פרטני'!$D:$D,'צריכת דלק של כלי רכב'!A53,'דיווח פרטני'!$F:$F,'צריכת דלק של כלי רכב'!$B$48)</f>
        <v>0</v>
      </c>
      <c r="C53" s="820">
        <f>SUMIFS('דיווח פרטני'!$J:$J,'דיווח פרטני'!$C:$C,'צריכת דלק של כלי רכב'!$A$48,'דיווח פרטני'!D:D,'צריכת דלק של כלי רכב'!A53,'דיווח פרטני'!F:F,'צריכת דלק של כלי רכב'!$B$48)</f>
        <v>0</v>
      </c>
      <c r="D53" s="818"/>
      <c r="E53" s="860"/>
      <c r="F53" s="821">
        <f t="shared" si="11"/>
        <v>1.3999262808698858</v>
      </c>
      <c r="G53" s="822">
        <f t="shared" si="9"/>
        <v>6.4000000000000005E-4</v>
      </c>
      <c r="H53" s="822">
        <f t="shared" si="10"/>
        <v>6.9999999999999994E-5</v>
      </c>
      <c r="I53" s="823">
        <f>+D53*(F53+G53*GWP!$E$14+'צריכת דלק של כלי רכב'!H53*GWP!$E$15)/1000</f>
        <v>0</v>
      </c>
      <c r="J53" s="818"/>
      <c r="K53" s="608"/>
      <c r="L53" s="31"/>
      <c r="M53" s="844">
        <f t="shared" si="0"/>
        <v>0</v>
      </c>
      <c r="N53" s="845">
        <f t="shared" si="2"/>
        <v>0</v>
      </c>
      <c r="O53" s="845">
        <f t="shared" si="1"/>
        <v>0</v>
      </c>
      <c r="P53" s="31"/>
      <c r="Q53" s="31"/>
      <c r="R53" s="31"/>
      <c r="S53" s="31"/>
      <c r="T53" s="31"/>
      <c r="U53" s="31"/>
      <c r="V53" s="31"/>
      <c r="W53" s="31"/>
      <c r="X53" s="31"/>
    </row>
    <row r="54" spans="1:24" s="30" customFormat="1" ht="24" customHeight="1" thickBot="1" x14ac:dyDescent="0.3">
      <c r="A54" s="616" t="s">
        <v>4</v>
      </c>
      <c r="B54" s="632" t="s">
        <v>257</v>
      </c>
      <c r="C54" s="617"/>
      <c r="D54" s="633"/>
      <c r="E54" s="633"/>
      <c r="F54" s="633"/>
      <c r="G54" s="633"/>
      <c r="H54" s="633"/>
      <c r="I54" s="633"/>
      <c r="J54" s="633"/>
      <c r="K54" s="633"/>
      <c r="L54" s="31"/>
      <c r="M54" s="844"/>
      <c r="N54" s="845"/>
      <c r="O54" s="845"/>
      <c r="P54" s="31"/>
      <c r="Q54" s="31"/>
      <c r="R54" s="31"/>
      <c r="S54" s="31"/>
      <c r="T54" s="31"/>
      <c r="U54" s="31"/>
      <c r="V54" s="31"/>
      <c r="W54" s="31"/>
      <c r="X54" s="31"/>
    </row>
    <row r="55" spans="1:24" s="30" customFormat="1" ht="24" hidden="1" customHeight="1" thickTop="1" thickBot="1" x14ac:dyDescent="0.4">
      <c r="A55" s="619" t="s">
        <v>71</v>
      </c>
      <c r="B55" s="620"/>
      <c r="C55" s="824"/>
      <c r="D55" s="825"/>
      <c r="E55" s="825"/>
      <c r="F55" s="826">
        <f>+F49</f>
        <v>2.2779326000000002</v>
      </c>
      <c r="G55" s="827">
        <f t="shared" ref="G55:G59" si="12">+G49</f>
        <v>1.2E-4</v>
      </c>
      <c r="H55" s="827">
        <f t="shared" ref="H55:H59" si="13">+H49</f>
        <v>1.9000000000000001E-4</v>
      </c>
      <c r="I55" s="828">
        <f>+D55*(F55+G55*[1]GWP!$E$16+'צריכת דלק של כלי רכב'!H55*[1]GWP!$E$17)/1000</f>
        <v>0</v>
      </c>
      <c r="J55" s="829"/>
      <c r="K55" s="621"/>
      <c r="L55" s="31"/>
      <c r="M55" s="844">
        <f t="shared" si="0"/>
        <v>0</v>
      </c>
      <c r="N55" s="845">
        <f t="shared" si="2"/>
        <v>0</v>
      </c>
      <c r="O55" s="845">
        <f t="shared" si="1"/>
        <v>0</v>
      </c>
      <c r="P55" s="31"/>
      <c r="Q55" s="31"/>
      <c r="R55" s="31"/>
      <c r="S55" s="31"/>
      <c r="T55" s="31"/>
      <c r="U55" s="31"/>
      <c r="V55" s="31"/>
      <c r="W55" s="31"/>
      <c r="X55" s="31"/>
    </row>
    <row r="56" spans="1:24" s="30" customFormat="1" ht="24" customHeight="1" thickBot="1" x14ac:dyDescent="0.3">
      <c r="A56" s="619" t="s">
        <v>86</v>
      </c>
      <c r="B56" s="628">
        <f>COUNTIFS('דיווח פרטני'!$C:$C,'צריכת דלק של כלי רכב'!$A$42,'דיווח פרטני'!$D:$D,'צריכת דלק של כלי רכב'!A56,'דיווח פרטני'!$F:$F,'צריכת דלק של כלי רכב'!$B$54)</f>
        <v>0</v>
      </c>
      <c r="C56" s="820">
        <f>SUMIFS('דיווח פרטני'!$J:$J,'דיווח פרטני'!$C:$C,'צריכת דלק של כלי רכב'!$A$54,'דיווח פרטני'!D:D,'צריכת דלק של כלי רכב'!A56,'דיווח פרטני'!F:F,'צריכת דלק של כלי רכב'!$B$54)</f>
        <v>0</v>
      </c>
      <c r="D56" s="818"/>
      <c r="E56" s="860"/>
      <c r="F56" s="821">
        <f t="shared" ref="F56:F59" si="14">+F50</f>
        <v>2.6997520000000002</v>
      </c>
      <c r="G56" s="822">
        <f t="shared" si="12"/>
        <v>1.3999999999999999E-4</v>
      </c>
      <c r="H56" s="822">
        <f t="shared" si="13"/>
        <v>1.3999999999999999E-4</v>
      </c>
      <c r="I56" s="823">
        <f>+D56*(F56+G56*GWP!$E$14+'צריכת דלק של כלי רכב'!H56*GWP!$E$15)/1000</f>
        <v>0</v>
      </c>
      <c r="J56" s="818"/>
      <c r="K56" s="608"/>
      <c r="L56" s="31"/>
      <c r="M56" s="844">
        <f t="shared" si="0"/>
        <v>0</v>
      </c>
      <c r="N56" s="845">
        <f t="shared" si="2"/>
        <v>0</v>
      </c>
      <c r="O56" s="845">
        <f t="shared" si="1"/>
        <v>0</v>
      </c>
      <c r="P56" s="31"/>
      <c r="Q56" s="31"/>
      <c r="R56" s="31"/>
      <c r="S56" s="31"/>
      <c r="T56" s="31"/>
      <c r="U56" s="31"/>
      <c r="V56" s="31"/>
      <c r="W56" s="31"/>
      <c r="X56" s="31"/>
    </row>
    <row r="57" spans="1:24" s="30" customFormat="1" ht="71.45" customHeight="1" thickBot="1" x14ac:dyDescent="0.3">
      <c r="A57" s="619" t="s">
        <v>188</v>
      </c>
      <c r="B57" s="628">
        <f>COUNTIFS('דיווח פרטני'!$C:$C,'צריכת דלק של כלי רכב'!$A$42,'דיווח פרטני'!$D:$D,'צריכת דלק של כלי רכב'!A57,'דיווח פרטני'!$F:$F,'צריכת דלק של כלי רכב'!$B$54)</f>
        <v>0</v>
      </c>
      <c r="C57" s="820">
        <f>SUMIFS('דיווח פרטני'!$J:$J,'דיווח פרטני'!$C:$C,'צריכת דלק של כלי רכב'!$A$54,'דיווח פרטני'!D:D,'צריכת דלק של כלי רכב'!A57,'דיווח פרטני'!F:F,'צריכת דלק של כלי רכב'!$B$54)</f>
        <v>0</v>
      </c>
      <c r="D57" s="818"/>
      <c r="E57" s="860"/>
      <c r="F57" s="821">
        <f t="shared" si="14"/>
        <v>2.6576</v>
      </c>
      <c r="G57" s="822">
        <f t="shared" si="12"/>
        <v>9.0000000000000006E-5</v>
      </c>
      <c r="H57" s="822">
        <f t="shared" si="13"/>
        <v>9.0000000000000006E-5</v>
      </c>
      <c r="I57" s="823">
        <f>+D57*(F57+G57*GWP!$E$14+'צריכת דלק של כלי רכב'!H57*GWP!$E$15)/1000</f>
        <v>0</v>
      </c>
      <c r="J57" s="818"/>
      <c r="K57" s="608"/>
      <c r="L57" s="31"/>
      <c r="M57" s="844">
        <f t="shared" si="0"/>
        <v>0</v>
      </c>
      <c r="N57" s="845">
        <f t="shared" si="2"/>
        <v>0</v>
      </c>
      <c r="O57" s="845">
        <f t="shared" si="1"/>
        <v>0</v>
      </c>
      <c r="P57" s="31"/>
      <c r="Q57" s="31"/>
      <c r="R57" s="31"/>
      <c r="S57" s="31"/>
      <c r="T57" s="31"/>
      <c r="U57" s="31"/>
      <c r="V57" s="31"/>
      <c r="W57" s="31"/>
      <c r="X57" s="31"/>
    </row>
    <row r="58" spans="1:24" s="30" customFormat="1" ht="51.95" customHeight="1" thickBot="1" x14ac:dyDescent="0.3">
      <c r="A58" s="622" t="s">
        <v>491</v>
      </c>
      <c r="B58" s="628">
        <f>COUNTIFS('דיווח פרטני'!$C:$C,'צריכת דלק של כלי רכב'!$A$42,'דיווח פרטני'!$D:$D,'צריכת דלק של כלי רכב'!A58,'דיווח פרטני'!$F:$F,'צריכת דלק של כלי רכב'!$B$54)</f>
        <v>0</v>
      </c>
      <c r="C58" s="820">
        <f>SUMIFS('דיווח פרטני'!$J:$J,'דיווח פרטני'!$C:$C,'צריכת דלק של כלי רכב'!$A$54,'דיווח פרטני'!D:D,'צריכת דלק של כלי רכב'!A58,'דיווח פרטני'!F:F,'צריכת דלק של כלי רכב'!$B$54)</f>
        <v>0</v>
      </c>
      <c r="D58" s="818"/>
      <c r="E58" s="860"/>
      <c r="F58" s="821">
        <f t="shared" si="14"/>
        <v>2.6928000000000001</v>
      </c>
      <c r="G58" s="822">
        <f t="shared" si="12"/>
        <v>4.4159999999999998E-3</v>
      </c>
      <c r="H58" s="822">
        <f t="shared" si="13"/>
        <v>1.44E-4</v>
      </c>
      <c r="I58" s="823">
        <f>+D58*(F58+G58*GWP!$E$14+'צריכת דלק של כלי רכב'!H58*GWP!$E$15)/1000</f>
        <v>0</v>
      </c>
      <c r="J58" s="818"/>
      <c r="K58" s="608"/>
      <c r="L58" s="31"/>
      <c r="M58" s="844">
        <f t="shared" si="0"/>
        <v>0</v>
      </c>
      <c r="N58" s="845">
        <f t="shared" si="2"/>
        <v>0</v>
      </c>
      <c r="O58" s="845">
        <f t="shared" si="1"/>
        <v>0</v>
      </c>
      <c r="P58" s="31"/>
      <c r="Q58" s="31"/>
      <c r="R58" s="31"/>
      <c r="S58" s="31"/>
      <c r="T58" s="31"/>
      <c r="U58" s="31"/>
      <c r="V58" s="31"/>
      <c r="W58" s="31"/>
      <c r="X58" s="31"/>
    </row>
    <row r="59" spans="1:24" s="30" customFormat="1" ht="24" customHeight="1" thickBot="1" x14ac:dyDescent="0.3">
      <c r="A59" s="619" t="s">
        <v>189</v>
      </c>
      <c r="B59" s="628">
        <f>COUNTIFS('דיווח פרטני'!$C:$C,'צריכת דלק של כלי רכב'!$A$42,'דיווח פרטני'!$D:$D,'צריכת דלק של כלי רכב'!A59,'דיווח פרטני'!$F:$F,'צריכת דלק של כלי רכב'!$B$54)</f>
        <v>0</v>
      </c>
      <c r="C59" s="820">
        <f>SUMIFS('דיווח פרטני'!$J:$J,'דיווח פרטני'!$C:$C,'צריכת דלק של כלי רכב'!$A$54,'דיווח פרטני'!D:D,'צריכת דלק של כלי רכב'!A59,'דיווח פרטני'!F:F,'צריכת דלק של כלי רכב'!$B$54)</f>
        <v>0</v>
      </c>
      <c r="D59" s="818"/>
      <c r="E59" s="860"/>
      <c r="F59" s="821">
        <f t="shared" si="14"/>
        <v>1.3999262808698858</v>
      </c>
      <c r="G59" s="822">
        <f t="shared" si="12"/>
        <v>6.4000000000000005E-4</v>
      </c>
      <c r="H59" s="822">
        <f t="shared" si="13"/>
        <v>6.9999999999999994E-5</v>
      </c>
      <c r="I59" s="823">
        <f>+D59*(F59+G59*GWP!$E$14+'צריכת דלק של כלי רכב'!H59*GWP!$E$15)/1000</f>
        <v>0</v>
      </c>
      <c r="J59" s="818"/>
      <c r="K59" s="608"/>
      <c r="L59" s="31"/>
      <c r="M59" s="844">
        <f t="shared" si="0"/>
        <v>0</v>
      </c>
      <c r="N59" s="845">
        <f t="shared" si="2"/>
        <v>0</v>
      </c>
      <c r="O59" s="845">
        <f t="shared" si="1"/>
        <v>0</v>
      </c>
      <c r="P59" s="31"/>
      <c r="Q59" s="31"/>
      <c r="R59" s="31"/>
      <c r="S59" s="31"/>
      <c r="T59" s="31"/>
      <c r="U59" s="31"/>
      <c r="V59" s="31"/>
      <c r="W59" s="31"/>
      <c r="X59" s="31"/>
    </row>
    <row r="60" spans="1:24" s="30" customFormat="1" ht="24" customHeight="1" thickBot="1" x14ac:dyDescent="0.3">
      <c r="A60" s="616" t="s">
        <v>254</v>
      </c>
      <c r="B60" s="632" t="s">
        <v>262</v>
      </c>
      <c r="C60" s="617"/>
      <c r="D60" s="633"/>
      <c r="E60" s="633"/>
      <c r="F60" s="633"/>
      <c r="G60" s="633"/>
      <c r="H60" s="633"/>
      <c r="I60" s="633"/>
      <c r="J60" s="633"/>
      <c r="K60" s="633"/>
      <c r="L60" s="31"/>
      <c r="M60" s="844"/>
      <c r="N60" s="845"/>
      <c r="O60" s="845"/>
      <c r="P60" s="31"/>
      <c r="Q60" s="31"/>
      <c r="R60" s="31"/>
      <c r="S60" s="31"/>
      <c r="T60" s="31"/>
      <c r="U60" s="31"/>
      <c r="V60" s="31"/>
      <c r="W60" s="31"/>
      <c r="X60" s="31"/>
    </row>
    <row r="61" spans="1:24" s="30" customFormat="1" ht="24" hidden="1" customHeight="1" thickTop="1" thickBot="1" x14ac:dyDescent="0.4">
      <c r="A61" s="619" t="s">
        <v>71</v>
      </c>
      <c r="B61" s="620"/>
      <c r="C61" s="824"/>
      <c r="D61" s="825"/>
      <c r="E61" s="825"/>
      <c r="F61" s="826">
        <f>+F55</f>
        <v>2.2779326000000002</v>
      </c>
      <c r="G61" s="827">
        <f t="shared" ref="G61:G65" si="15">+G55</f>
        <v>1.2E-4</v>
      </c>
      <c r="H61" s="827">
        <f t="shared" ref="H61:H65" si="16">+H55</f>
        <v>1.9000000000000001E-4</v>
      </c>
      <c r="I61" s="828">
        <f>+D61*(F61+G61*[1]GWP!$E$16+'צריכת דלק של כלי רכב'!H61*[1]GWP!$E$17)/1000</f>
        <v>0</v>
      </c>
      <c r="J61" s="829"/>
      <c r="K61" s="621"/>
      <c r="L61" s="31"/>
      <c r="M61" s="844">
        <f t="shared" si="0"/>
        <v>0</v>
      </c>
      <c r="N61" s="845">
        <f t="shared" si="2"/>
        <v>0</v>
      </c>
      <c r="O61" s="845">
        <f t="shared" si="1"/>
        <v>0</v>
      </c>
      <c r="P61" s="31"/>
      <c r="Q61" s="31"/>
      <c r="R61" s="31"/>
      <c r="S61" s="31"/>
      <c r="T61" s="31"/>
      <c r="U61" s="31"/>
      <c r="V61" s="31"/>
      <c r="W61" s="31"/>
      <c r="X61" s="31"/>
    </row>
    <row r="62" spans="1:24" s="30" customFormat="1" ht="24" customHeight="1" thickBot="1" x14ac:dyDescent="0.3">
      <c r="A62" s="619" t="s">
        <v>86</v>
      </c>
      <c r="B62" s="628">
        <f>COUNTIFS('דיווח פרטני'!$C:$C,'צריכת דלק של כלי רכב'!$A$42,'דיווח פרטני'!$D:$D,'צריכת דלק של כלי רכב'!A62,'דיווח פרטני'!$F:$F,'צריכת דלק של כלי רכב'!$B$60)</f>
        <v>0</v>
      </c>
      <c r="C62" s="820">
        <f>SUMIFS('דיווח פרטני'!$J:$J,'דיווח פרטני'!$C:$C,'צריכת דלק של כלי רכב'!$A$42,'דיווח פרטני'!D:D,'צריכת דלק של כלי רכב'!A62,'דיווח פרטני'!F:F,'צריכת דלק של כלי רכב'!$B$60)</f>
        <v>0</v>
      </c>
      <c r="D62" s="818"/>
      <c r="E62" s="860"/>
      <c r="F62" s="821">
        <f t="shared" ref="F62:F65" si="17">+F56</f>
        <v>2.6997520000000002</v>
      </c>
      <c r="G62" s="822">
        <f t="shared" si="15"/>
        <v>1.3999999999999999E-4</v>
      </c>
      <c r="H62" s="822">
        <f t="shared" si="16"/>
        <v>1.3999999999999999E-4</v>
      </c>
      <c r="I62" s="823">
        <f>+D62*(F62+G62*GWP!$E$14+'צריכת דלק של כלי רכב'!H62*GWP!$E$15)/1000</f>
        <v>0</v>
      </c>
      <c r="J62" s="818"/>
      <c r="K62" s="608"/>
      <c r="L62" s="31"/>
      <c r="M62" s="844">
        <f t="shared" si="0"/>
        <v>0</v>
      </c>
      <c r="N62" s="845">
        <f t="shared" si="2"/>
        <v>0</v>
      </c>
      <c r="O62" s="845">
        <f t="shared" si="1"/>
        <v>0</v>
      </c>
      <c r="P62" s="31"/>
      <c r="Q62" s="31"/>
      <c r="R62" s="31"/>
      <c r="S62" s="31"/>
      <c r="T62" s="31"/>
      <c r="U62" s="31"/>
      <c r="V62" s="31"/>
      <c r="W62" s="31"/>
      <c r="X62" s="31"/>
    </row>
    <row r="63" spans="1:24" s="30" customFormat="1" ht="39.950000000000003" customHeight="1" thickBot="1" x14ac:dyDescent="0.3">
      <c r="A63" s="619" t="s">
        <v>188</v>
      </c>
      <c r="B63" s="628">
        <f>COUNTIFS('דיווח פרטני'!$C:$C,'צריכת דלק של כלי רכב'!$A$42,'דיווח פרטני'!$D:$D,'צריכת דלק של כלי רכב'!A63,'דיווח פרטני'!$F:$F,'צריכת דלק של כלי רכב'!$B$60)</f>
        <v>0</v>
      </c>
      <c r="C63" s="820">
        <f>SUMIFS('דיווח פרטני'!$J:$J,'דיווח פרטני'!$C:$C,'צריכת דלק של כלי רכב'!$A$42,'דיווח פרטני'!D:D,'צריכת דלק של כלי רכב'!A63,'דיווח פרטני'!F:F,'צריכת דלק של כלי רכב'!$B$60)</f>
        <v>0</v>
      </c>
      <c r="D63" s="818"/>
      <c r="E63" s="860"/>
      <c r="F63" s="821">
        <f t="shared" si="17"/>
        <v>2.6576</v>
      </c>
      <c r="G63" s="822">
        <f t="shared" si="15"/>
        <v>9.0000000000000006E-5</v>
      </c>
      <c r="H63" s="822">
        <f t="shared" si="16"/>
        <v>9.0000000000000006E-5</v>
      </c>
      <c r="I63" s="823">
        <f>+D63*(F63+G63*GWP!$E$14+'צריכת דלק של כלי רכב'!H63*GWP!$E$15)/1000</f>
        <v>0</v>
      </c>
      <c r="J63" s="818"/>
      <c r="K63" s="608"/>
      <c r="L63" s="31"/>
      <c r="M63" s="844">
        <f t="shared" si="0"/>
        <v>0</v>
      </c>
      <c r="N63" s="845">
        <f t="shared" si="2"/>
        <v>0</v>
      </c>
      <c r="O63" s="845">
        <f t="shared" si="1"/>
        <v>0</v>
      </c>
      <c r="P63" s="31"/>
      <c r="Q63" s="31"/>
      <c r="R63" s="31"/>
      <c r="S63" s="31"/>
      <c r="T63" s="31"/>
      <c r="U63" s="31"/>
      <c r="V63" s="31"/>
      <c r="W63" s="31"/>
      <c r="X63" s="31"/>
    </row>
    <row r="64" spans="1:24" s="30" customFormat="1" ht="48.95" customHeight="1" thickBot="1" x14ac:dyDescent="0.3">
      <c r="A64" s="622" t="s">
        <v>491</v>
      </c>
      <c r="B64" s="628">
        <f>COUNTIFS('דיווח פרטני'!$C:$C,'צריכת דלק של כלי רכב'!$A$42,'דיווח פרטני'!$D:$D,'צריכת דלק של כלי רכב'!A64,'דיווח פרטני'!$F:$F,'צריכת דלק של כלי רכב'!$B$60)</f>
        <v>0</v>
      </c>
      <c r="C64" s="820">
        <f>SUMIFS('דיווח פרטני'!$J:$J,'דיווח פרטני'!$C:$C,'צריכת דלק של כלי רכב'!$A$42,'דיווח פרטני'!D:D,'צריכת דלק של כלי רכב'!A64,'דיווח פרטני'!F:F,'צריכת דלק של כלי רכב'!$B$60)</f>
        <v>0</v>
      </c>
      <c r="D64" s="818"/>
      <c r="E64" s="860"/>
      <c r="F64" s="821">
        <f t="shared" si="17"/>
        <v>2.6928000000000001</v>
      </c>
      <c r="G64" s="822">
        <f t="shared" si="15"/>
        <v>4.4159999999999998E-3</v>
      </c>
      <c r="H64" s="822">
        <f t="shared" si="16"/>
        <v>1.44E-4</v>
      </c>
      <c r="I64" s="823">
        <f>+D64*(F64+G64*GWP!$E$14+'צריכת דלק של כלי רכב'!H64*GWP!$E$15)/1000</f>
        <v>0</v>
      </c>
      <c r="J64" s="818"/>
      <c r="K64" s="608"/>
      <c r="L64" s="31"/>
      <c r="M64" s="844">
        <f t="shared" si="0"/>
        <v>0</v>
      </c>
      <c r="N64" s="845">
        <f t="shared" si="2"/>
        <v>0</v>
      </c>
      <c r="O64" s="845">
        <f t="shared" si="1"/>
        <v>0</v>
      </c>
      <c r="P64" s="31"/>
      <c r="Q64" s="31"/>
      <c r="R64" s="31"/>
      <c r="S64" s="31"/>
      <c r="T64" s="31"/>
      <c r="U64" s="31"/>
      <c r="V64" s="31"/>
      <c r="W64" s="31"/>
      <c r="X64" s="31"/>
    </row>
    <row r="65" spans="1:24" s="30" customFormat="1" ht="24" customHeight="1" thickBot="1" x14ac:dyDescent="0.3">
      <c r="A65" s="619" t="s">
        <v>189</v>
      </c>
      <c r="B65" s="628">
        <f>COUNTIFS('דיווח פרטני'!$C:$C,'צריכת דלק של כלי רכב'!$A$42,'דיווח פרטני'!$D:$D,'צריכת דלק של כלי רכב'!A65,'דיווח פרטני'!$F:$F,'צריכת דלק של כלי רכב'!$B$60)</f>
        <v>0</v>
      </c>
      <c r="C65" s="820">
        <f>SUMIFS('דיווח פרטני'!$J:$J,'דיווח פרטני'!$C:$C,'צריכת דלק של כלי רכב'!$A$42,'דיווח פרטני'!D:D,'צריכת דלק של כלי רכב'!A65,'דיווח פרטני'!F:F,'צריכת דלק של כלי רכב'!$B$60)</f>
        <v>0</v>
      </c>
      <c r="D65" s="818"/>
      <c r="E65" s="860"/>
      <c r="F65" s="821">
        <f t="shared" si="17"/>
        <v>1.3999262808698858</v>
      </c>
      <c r="G65" s="822">
        <f t="shared" si="15"/>
        <v>6.4000000000000005E-4</v>
      </c>
      <c r="H65" s="822">
        <f t="shared" si="16"/>
        <v>6.9999999999999994E-5</v>
      </c>
      <c r="I65" s="823">
        <f>+D65*(F65+G65*GWP!$E$14+'צריכת דלק של כלי רכב'!H65*GWP!$E$15)/1000</f>
        <v>0</v>
      </c>
      <c r="J65" s="818"/>
      <c r="K65" s="608"/>
      <c r="L65" s="31"/>
      <c r="M65" s="844">
        <f t="shared" si="0"/>
        <v>0</v>
      </c>
      <c r="N65" s="845">
        <f t="shared" si="2"/>
        <v>0</v>
      </c>
      <c r="O65" s="845">
        <f t="shared" si="1"/>
        <v>0</v>
      </c>
      <c r="P65" s="31"/>
      <c r="Q65" s="31"/>
      <c r="R65" s="31"/>
      <c r="S65" s="31"/>
      <c r="T65" s="31"/>
      <c r="U65" s="31"/>
      <c r="V65" s="31"/>
      <c r="W65" s="31"/>
      <c r="X65" s="31"/>
    </row>
    <row r="66" spans="1:24" s="30" customFormat="1" ht="24" customHeight="1" thickBot="1" x14ac:dyDescent="0.3">
      <c r="A66" s="616" t="s">
        <v>4</v>
      </c>
      <c r="B66" s="631" t="s">
        <v>258</v>
      </c>
      <c r="C66" s="617"/>
      <c r="D66" s="618"/>
      <c r="E66" s="618"/>
      <c r="F66" s="618"/>
      <c r="G66" s="618"/>
      <c r="H66" s="618"/>
      <c r="I66" s="618"/>
      <c r="J66" s="618"/>
      <c r="K66" s="618"/>
      <c r="L66" s="31"/>
      <c r="M66" s="844"/>
      <c r="N66" s="845"/>
      <c r="O66" s="845"/>
      <c r="P66" s="31"/>
      <c r="Q66" s="31"/>
      <c r="R66" s="31"/>
      <c r="S66" s="31"/>
      <c r="T66" s="31"/>
      <c r="U66" s="31"/>
      <c r="V66" s="31"/>
      <c r="W66" s="31"/>
      <c r="X66" s="31"/>
    </row>
    <row r="67" spans="1:24" s="30" customFormat="1" ht="24" hidden="1" customHeight="1" thickTop="1" thickBot="1" x14ac:dyDescent="0.4">
      <c r="A67" s="619" t="s">
        <v>71</v>
      </c>
      <c r="B67" s="620"/>
      <c r="C67" s="824"/>
      <c r="D67" s="825"/>
      <c r="E67" s="825"/>
      <c r="F67" s="826">
        <f>+F61</f>
        <v>2.2779326000000002</v>
      </c>
      <c r="G67" s="827">
        <f t="shared" ref="G67:G71" si="18">+G61</f>
        <v>1.2E-4</v>
      </c>
      <c r="H67" s="827">
        <f t="shared" ref="H67:H71" si="19">+H61</f>
        <v>1.9000000000000001E-4</v>
      </c>
      <c r="I67" s="828">
        <f>+D67*(F67+G67*[1]GWP!$E$16+'צריכת דלק של כלי רכב'!H67*[1]GWP!$E$17)/1000</f>
        <v>0</v>
      </c>
      <c r="J67" s="829"/>
      <c r="K67" s="621"/>
      <c r="L67" s="31"/>
      <c r="M67" s="844">
        <f t="shared" si="0"/>
        <v>0</v>
      </c>
      <c r="N67" s="845">
        <f t="shared" si="2"/>
        <v>0</v>
      </c>
      <c r="O67" s="845">
        <f t="shared" si="1"/>
        <v>0</v>
      </c>
      <c r="P67" s="31"/>
      <c r="Q67" s="31"/>
      <c r="R67" s="31"/>
      <c r="S67" s="31"/>
      <c r="T67" s="31"/>
      <c r="U67" s="31"/>
      <c r="V67" s="31"/>
      <c r="W67" s="31"/>
      <c r="X67" s="31"/>
    </row>
    <row r="68" spans="1:24" s="30" customFormat="1" ht="24" customHeight="1" thickBot="1" x14ac:dyDescent="0.3">
      <c r="A68" s="619" t="s">
        <v>86</v>
      </c>
      <c r="B68" s="628">
        <f>COUNTIFS('דיווח פרטני'!$C:$C,'צריכת דלק של כלי רכב'!$A$42,'דיווח פרטני'!$D:$D,'צריכת דלק של כלי רכב'!A68,'דיווח פרטני'!$F:$F,'צריכת דלק של כלי רכב'!$B$66)</f>
        <v>0</v>
      </c>
      <c r="C68" s="820">
        <f>SUMIFS('דיווח פרטני'!$J:$J,'דיווח פרטני'!$C:$C,'צריכת דלק של כלי רכב'!$A$66,'דיווח פרטני'!D:D,'צריכת דלק של כלי רכב'!A68,'דיווח פרטני'!F:F,'צריכת דלק של כלי רכב'!$B$66)</f>
        <v>0</v>
      </c>
      <c r="D68" s="818"/>
      <c r="E68" s="860"/>
      <c r="F68" s="821">
        <f t="shared" ref="F68:F71" si="20">+F62</f>
        <v>2.6997520000000002</v>
      </c>
      <c r="G68" s="822">
        <f t="shared" si="18"/>
        <v>1.3999999999999999E-4</v>
      </c>
      <c r="H68" s="822">
        <f t="shared" si="19"/>
        <v>1.3999999999999999E-4</v>
      </c>
      <c r="I68" s="823">
        <f>+D68*(F68+G68*GWP!$E$14+'צריכת דלק של כלי רכב'!H68*GWP!$E$15)/1000</f>
        <v>0</v>
      </c>
      <c r="J68" s="818"/>
      <c r="K68" s="608"/>
      <c r="L68" s="31"/>
      <c r="M68" s="844">
        <f t="shared" si="0"/>
        <v>0</v>
      </c>
      <c r="N68" s="845">
        <f t="shared" si="2"/>
        <v>0</v>
      </c>
      <c r="O68" s="845">
        <f t="shared" si="1"/>
        <v>0</v>
      </c>
      <c r="P68" s="31"/>
      <c r="Q68" s="31"/>
      <c r="R68" s="31"/>
      <c r="S68" s="31"/>
      <c r="T68" s="31"/>
      <c r="U68" s="31"/>
      <c r="V68" s="31"/>
      <c r="W68" s="31"/>
      <c r="X68" s="31"/>
    </row>
    <row r="69" spans="1:24" s="30" customFormat="1" ht="81.95" customHeight="1" thickBot="1" x14ac:dyDescent="0.3">
      <c r="A69" s="619" t="s">
        <v>188</v>
      </c>
      <c r="B69" s="628">
        <f>COUNTIFS('דיווח פרטני'!$C:$C,'צריכת דלק של כלי רכב'!$A$42,'דיווח פרטני'!$D:$D,'צריכת דלק של כלי רכב'!A69,'דיווח פרטני'!$F:$F,'צריכת דלק של כלי רכב'!$B$66)</f>
        <v>0</v>
      </c>
      <c r="C69" s="820">
        <f>SUMIFS('דיווח פרטני'!$J:$J,'דיווח פרטני'!$C:$C,'צריכת דלק של כלי רכב'!$A$66,'דיווח פרטני'!D:D,'צריכת דלק של כלי רכב'!A69,'דיווח פרטני'!F:F,'צריכת דלק של כלי רכב'!$B$66)</f>
        <v>0</v>
      </c>
      <c r="D69" s="818"/>
      <c r="E69" s="860"/>
      <c r="F69" s="821">
        <f t="shared" si="20"/>
        <v>2.6576</v>
      </c>
      <c r="G69" s="822">
        <f t="shared" si="18"/>
        <v>9.0000000000000006E-5</v>
      </c>
      <c r="H69" s="822">
        <f t="shared" si="19"/>
        <v>9.0000000000000006E-5</v>
      </c>
      <c r="I69" s="823">
        <f>+D69*(F69+G69*GWP!$E$14+'צריכת דלק של כלי רכב'!H69*GWP!$E$15)/1000</f>
        <v>0</v>
      </c>
      <c r="J69" s="818"/>
      <c r="K69" s="608"/>
      <c r="L69" s="31"/>
      <c r="M69" s="844">
        <f t="shared" si="0"/>
        <v>0</v>
      </c>
      <c r="N69" s="845">
        <f t="shared" si="2"/>
        <v>0</v>
      </c>
      <c r="O69" s="845">
        <f t="shared" si="1"/>
        <v>0</v>
      </c>
      <c r="P69" s="31"/>
      <c r="Q69" s="31"/>
      <c r="R69" s="31"/>
      <c r="S69" s="31"/>
      <c r="T69" s="31"/>
      <c r="U69" s="31"/>
      <c r="V69" s="31"/>
      <c r="W69" s="31"/>
      <c r="X69" s="31"/>
    </row>
    <row r="70" spans="1:24" s="30" customFormat="1" ht="49.5" customHeight="1" thickBot="1" x14ac:dyDescent="0.3">
      <c r="A70" s="622" t="s">
        <v>491</v>
      </c>
      <c r="B70" s="628">
        <f>COUNTIFS('דיווח פרטני'!$C:$C,'צריכת דלק של כלי רכב'!$A$42,'דיווח פרטני'!$D:$D,'צריכת דלק של כלי רכב'!A70,'דיווח פרטני'!$F:$F,'צריכת דלק של כלי רכב'!$B$66)</f>
        <v>0</v>
      </c>
      <c r="C70" s="820">
        <f>SUMIFS('דיווח פרטני'!$J:$J,'דיווח פרטני'!$C:$C,'צריכת דלק של כלי רכב'!$A$66,'דיווח פרטני'!D:D,'צריכת דלק של כלי רכב'!A70,'דיווח פרטני'!F:F,'צריכת דלק של כלי רכב'!$B$66)</f>
        <v>0</v>
      </c>
      <c r="D70" s="818"/>
      <c r="E70" s="860"/>
      <c r="F70" s="821">
        <f t="shared" si="20"/>
        <v>2.6928000000000001</v>
      </c>
      <c r="G70" s="822">
        <f t="shared" si="18"/>
        <v>4.4159999999999998E-3</v>
      </c>
      <c r="H70" s="822">
        <f t="shared" si="19"/>
        <v>1.44E-4</v>
      </c>
      <c r="I70" s="823">
        <f>+D70*(F70+G70*GWP!$E$14+'צריכת דלק של כלי רכב'!H70*GWP!$E$15)/1000</f>
        <v>0</v>
      </c>
      <c r="J70" s="818"/>
      <c r="K70" s="608"/>
      <c r="L70" s="31"/>
      <c r="M70" s="844">
        <f t="shared" si="0"/>
        <v>0</v>
      </c>
      <c r="N70" s="845">
        <f t="shared" si="2"/>
        <v>0</v>
      </c>
      <c r="O70" s="845">
        <f t="shared" si="1"/>
        <v>0</v>
      </c>
      <c r="P70" s="31"/>
      <c r="Q70" s="31"/>
      <c r="R70" s="31"/>
      <c r="S70" s="31"/>
      <c r="T70" s="31"/>
      <c r="U70" s="31"/>
      <c r="V70" s="31"/>
      <c r="W70" s="31"/>
      <c r="X70" s="31"/>
    </row>
    <row r="71" spans="1:24" s="30" customFormat="1" ht="24" customHeight="1" thickBot="1" x14ac:dyDescent="0.3">
      <c r="A71" s="619" t="s">
        <v>189</v>
      </c>
      <c r="B71" s="628">
        <f>COUNTIFS('דיווח פרטני'!$C:$C,'צריכת דלק של כלי רכב'!$A$42,'דיווח פרטני'!$D:$D,'צריכת דלק של כלי רכב'!A71,'דיווח פרטני'!$F:$F,'צריכת דלק של כלי רכב'!$B$66)</f>
        <v>0</v>
      </c>
      <c r="C71" s="820">
        <f>SUMIFS('דיווח פרטני'!$J:$J,'דיווח פרטני'!$C:$C,'צריכת דלק של כלי רכב'!$A$66,'דיווח פרטני'!D:D,'צריכת דלק של כלי רכב'!A71,'דיווח פרטני'!F:F,'צריכת דלק של כלי רכב'!$B$66)</f>
        <v>0</v>
      </c>
      <c r="D71" s="818"/>
      <c r="E71" s="860"/>
      <c r="F71" s="821">
        <f t="shared" si="20"/>
        <v>1.3999262808698858</v>
      </c>
      <c r="G71" s="822">
        <f t="shared" si="18"/>
        <v>6.4000000000000005E-4</v>
      </c>
      <c r="H71" s="822">
        <f t="shared" si="19"/>
        <v>6.9999999999999994E-5</v>
      </c>
      <c r="I71" s="823">
        <f>+D71*(F71+G71*GWP!$E$14+'צריכת דלק של כלי רכב'!H71*GWP!$E$15)/1000</f>
        <v>0</v>
      </c>
      <c r="J71" s="818"/>
      <c r="K71" s="608"/>
      <c r="L71" s="31"/>
      <c r="M71" s="844">
        <f t="shared" si="0"/>
        <v>0</v>
      </c>
      <c r="N71" s="845">
        <f t="shared" si="2"/>
        <v>0</v>
      </c>
      <c r="O71" s="845">
        <f t="shared" si="1"/>
        <v>0</v>
      </c>
      <c r="P71" s="31"/>
      <c r="Q71" s="31"/>
      <c r="R71" s="31"/>
      <c r="S71" s="31"/>
      <c r="T71" s="31"/>
      <c r="U71" s="31"/>
      <c r="V71" s="31"/>
      <c r="W71" s="31"/>
      <c r="X71" s="31"/>
    </row>
    <row r="72" spans="1:24" s="30" customFormat="1" ht="24" customHeight="1" thickBot="1" x14ac:dyDescent="0.3">
      <c r="A72" s="616" t="s">
        <v>4</v>
      </c>
      <c r="B72" s="631" t="s">
        <v>259</v>
      </c>
      <c r="C72" s="617"/>
      <c r="D72" s="618"/>
      <c r="E72" s="618"/>
      <c r="F72" s="618"/>
      <c r="G72" s="618"/>
      <c r="H72" s="618"/>
      <c r="I72" s="618"/>
      <c r="J72" s="618"/>
      <c r="K72" s="618"/>
      <c r="L72" s="31"/>
      <c r="M72" s="844"/>
      <c r="N72" s="845"/>
      <c r="O72" s="845"/>
      <c r="P72" s="31"/>
      <c r="Q72" s="31"/>
      <c r="R72" s="31"/>
      <c r="S72" s="31"/>
      <c r="T72" s="31"/>
      <c r="U72" s="31"/>
      <c r="V72" s="31"/>
      <c r="W72" s="31"/>
      <c r="X72" s="31"/>
    </row>
    <row r="73" spans="1:24" s="30" customFormat="1" ht="24" hidden="1" customHeight="1" thickTop="1" thickBot="1" x14ac:dyDescent="0.4">
      <c r="A73" s="619" t="s">
        <v>71</v>
      </c>
      <c r="B73" s="620"/>
      <c r="C73" s="824"/>
      <c r="D73" s="825"/>
      <c r="E73" s="825"/>
      <c r="F73" s="826">
        <f>+F67</f>
        <v>2.2779326000000002</v>
      </c>
      <c r="G73" s="827">
        <f t="shared" ref="G73:G77" si="21">+G67</f>
        <v>1.2E-4</v>
      </c>
      <c r="H73" s="827">
        <f t="shared" ref="H73:H77" si="22">+H67</f>
        <v>1.9000000000000001E-4</v>
      </c>
      <c r="I73" s="828">
        <f>+D73*(F73+G73*[1]GWP!$E$16+'צריכת דלק של כלי רכב'!H73*[1]GWP!$E$17)/1000</f>
        <v>0</v>
      </c>
      <c r="J73" s="829"/>
      <c r="K73" s="621"/>
      <c r="L73" s="31"/>
      <c r="M73" s="844">
        <f t="shared" si="0"/>
        <v>0</v>
      </c>
      <c r="N73" s="845">
        <f t="shared" si="2"/>
        <v>0</v>
      </c>
      <c r="O73" s="845">
        <f t="shared" si="1"/>
        <v>0</v>
      </c>
      <c r="P73" s="31"/>
      <c r="Q73" s="31"/>
      <c r="R73" s="31"/>
      <c r="S73" s="31"/>
      <c r="T73" s="31"/>
      <c r="U73" s="31"/>
      <c r="V73" s="31"/>
      <c r="W73" s="31"/>
      <c r="X73" s="31"/>
    </row>
    <row r="74" spans="1:24" s="30" customFormat="1" ht="24" customHeight="1" thickBot="1" x14ac:dyDescent="0.3">
      <c r="A74" s="619" t="s">
        <v>86</v>
      </c>
      <c r="B74" s="628">
        <f>COUNTIFS('דיווח פרטני'!$C:$C,'צריכת דלק של כלי רכב'!$A$42,'דיווח פרטני'!$D:$D,'צריכת דלק של כלי רכב'!A74,'דיווח פרטני'!$F:$F,'צריכת דלק של כלי רכב'!$B$72)</f>
        <v>0</v>
      </c>
      <c r="C74" s="820">
        <f>SUMIFS('דיווח פרטני'!$J:$J,'דיווח פרטני'!$C:$C,'צריכת דלק של כלי רכב'!$A$72,'דיווח פרטני'!D:D,'צריכת דלק של כלי רכב'!A74,'דיווח פרטני'!F:F,'צריכת דלק של כלי רכב'!$B$72)</f>
        <v>0</v>
      </c>
      <c r="D74" s="818"/>
      <c r="E74" s="860"/>
      <c r="F74" s="821">
        <f t="shared" ref="F74:F77" si="23">+F68</f>
        <v>2.6997520000000002</v>
      </c>
      <c r="G74" s="822">
        <f t="shared" si="21"/>
        <v>1.3999999999999999E-4</v>
      </c>
      <c r="H74" s="822">
        <f t="shared" si="22"/>
        <v>1.3999999999999999E-4</v>
      </c>
      <c r="I74" s="823">
        <f>+D74*(F74+G74*GWP!$E$14+'צריכת דלק של כלי רכב'!H74*GWP!$E$15)/1000</f>
        <v>0</v>
      </c>
      <c r="J74" s="818"/>
      <c r="K74" s="608"/>
      <c r="L74" s="31"/>
      <c r="M74" s="844">
        <f t="shared" si="0"/>
        <v>0</v>
      </c>
      <c r="N74" s="845">
        <f t="shared" si="2"/>
        <v>0</v>
      </c>
      <c r="O74" s="845">
        <f t="shared" si="1"/>
        <v>0</v>
      </c>
      <c r="P74" s="31"/>
      <c r="Q74" s="31"/>
      <c r="R74" s="31"/>
      <c r="S74" s="31"/>
      <c r="T74" s="31"/>
      <c r="U74" s="31"/>
      <c r="V74" s="31"/>
      <c r="W74" s="31"/>
      <c r="X74" s="31"/>
    </row>
    <row r="75" spans="1:24" s="30" customFormat="1" ht="81.599999999999994" customHeight="1" thickBot="1" x14ac:dyDescent="0.3">
      <c r="A75" s="619" t="s">
        <v>188</v>
      </c>
      <c r="B75" s="628">
        <f>COUNTIFS('דיווח פרטני'!$C:$C,'צריכת דלק של כלי רכב'!$A$42,'דיווח פרטני'!$D:$D,'צריכת דלק של כלי רכב'!A75,'דיווח פרטני'!$F:$F,'צריכת דלק של כלי רכב'!$B$72)</f>
        <v>0</v>
      </c>
      <c r="C75" s="820">
        <f>SUMIFS('דיווח פרטני'!$J:$J,'דיווח פרטני'!$C:$C,'צריכת דלק של כלי רכב'!$A$72,'דיווח פרטני'!D:D,'צריכת דלק של כלי רכב'!A75,'דיווח פרטני'!F:F,'צריכת דלק של כלי רכב'!$B$72)</f>
        <v>0</v>
      </c>
      <c r="D75" s="818"/>
      <c r="E75" s="860"/>
      <c r="F75" s="821">
        <f t="shared" si="23"/>
        <v>2.6576</v>
      </c>
      <c r="G75" s="822">
        <f t="shared" si="21"/>
        <v>9.0000000000000006E-5</v>
      </c>
      <c r="H75" s="822">
        <f t="shared" si="22"/>
        <v>9.0000000000000006E-5</v>
      </c>
      <c r="I75" s="823">
        <f>+D75*(F75+G75*GWP!$E$14+'צריכת דלק של כלי רכב'!H75*GWP!$E$15)/1000</f>
        <v>0</v>
      </c>
      <c r="J75" s="818"/>
      <c r="K75" s="608"/>
      <c r="L75" s="31"/>
      <c r="M75" s="844">
        <f t="shared" si="0"/>
        <v>0</v>
      </c>
      <c r="N75" s="845">
        <f t="shared" si="2"/>
        <v>0</v>
      </c>
      <c r="O75" s="845">
        <f t="shared" si="1"/>
        <v>0</v>
      </c>
      <c r="P75" s="31"/>
      <c r="Q75" s="31"/>
      <c r="R75" s="31"/>
      <c r="S75" s="31"/>
      <c r="T75" s="31"/>
      <c r="U75" s="31"/>
      <c r="V75" s="31"/>
      <c r="W75" s="31"/>
      <c r="X75" s="31"/>
    </row>
    <row r="76" spans="1:24" s="30" customFormat="1" ht="51.95" customHeight="1" thickBot="1" x14ac:dyDescent="0.3">
      <c r="A76" s="622" t="s">
        <v>491</v>
      </c>
      <c r="B76" s="628">
        <f>COUNTIFS('דיווח פרטני'!$C:$C,'צריכת דלק של כלי רכב'!$A$42,'דיווח פרטני'!$D:$D,'צריכת דלק של כלי רכב'!A76,'דיווח פרטני'!$F:$F,'צריכת דלק של כלי רכב'!$B$72)</f>
        <v>0</v>
      </c>
      <c r="C76" s="820">
        <f>SUMIFS('דיווח פרטני'!$J:$J,'דיווח פרטני'!$C:$C,'צריכת דלק של כלי רכב'!$A$72,'דיווח פרטני'!D:D,'צריכת דלק של כלי רכב'!A76,'דיווח פרטני'!F:F,'צריכת דלק של כלי רכב'!$B$72)</f>
        <v>0</v>
      </c>
      <c r="D76" s="818"/>
      <c r="E76" s="860"/>
      <c r="F76" s="821">
        <f t="shared" si="23"/>
        <v>2.6928000000000001</v>
      </c>
      <c r="G76" s="822">
        <f t="shared" si="21"/>
        <v>4.4159999999999998E-3</v>
      </c>
      <c r="H76" s="822">
        <f t="shared" si="22"/>
        <v>1.44E-4</v>
      </c>
      <c r="I76" s="823">
        <f>+D76*(F76+G76*GWP!$E$14+'צריכת דלק של כלי רכב'!H76*GWP!$E$15)/1000</f>
        <v>0</v>
      </c>
      <c r="J76" s="818"/>
      <c r="K76" s="608"/>
      <c r="L76" s="31"/>
      <c r="M76" s="844">
        <f t="shared" si="0"/>
        <v>0</v>
      </c>
      <c r="N76" s="845">
        <f t="shared" si="2"/>
        <v>0</v>
      </c>
      <c r="O76" s="845">
        <f t="shared" si="1"/>
        <v>0</v>
      </c>
      <c r="P76" s="31"/>
      <c r="Q76" s="31"/>
      <c r="R76" s="31"/>
      <c r="S76" s="31"/>
      <c r="T76" s="31"/>
      <c r="U76" s="31"/>
      <c r="V76" s="31"/>
      <c r="W76" s="31"/>
      <c r="X76" s="31"/>
    </row>
    <row r="77" spans="1:24" s="30" customFormat="1" ht="24" customHeight="1" thickBot="1" x14ac:dyDescent="0.3">
      <c r="A77" s="619" t="s">
        <v>189</v>
      </c>
      <c r="B77" s="628">
        <f>COUNTIFS('דיווח פרטני'!$C:$C,'צריכת דלק של כלי רכב'!$A$42,'דיווח פרטני'!$D:$D,'צריכת דלק של כלי רכב'!A77,'דיווח פרטני'!$F:$F,'צריכת דלק של כלי רכב'!$B$72)</f>
        <v>0</v>
      </c>
      <c r="C77" s="820">
        <f>SUMIFS('דיווח פרטני'!$J:$J,'דיווח פרטני'!$C:$C,'צריכת דלק של כלי רכב'!$A$72,'דיווח פרטני'!D:D,'צריכת דלק של כלי רכב'!A77,'דיווח פרטני'!F:F,'צריכת דלק של כלי רכב'!$B$72)</f>
        <v>0</v>
      </c>
      <c r="D77" s="818"/>
      <c r="E77" s="860"/>
      <c r="F77" s="821">
        <f t="shared" si="23"/>
        <v>1.3999262808698858</v>
      </c>
      <c r="G77" s="822">
        <f t="shared" si="21"/>
        <v>6.4000000000000005E-4</v>
      </c>
      <c r="H77" s="822">
        <f t="shared" si="22"/>
        <v>6.9999999999999994E-5</v>
      </c>
      <c r="I77" s="823">
        <f>+D77*(F77+G77*GWP!$E$14+'צריכת דלק של כלי רכב'!H77*GWP!$E$15)/1000</f>
        <v>0</v>
      </c>
      <c r="J77" s="818"/>
      <c r="K77" s="608"/>
      <c r="L77" s="31"/>
      <c r="M77" s="844">
        <f t="shared" si="0"/>
        <v>0</v>
      </c>
      <c r="N77" s="845">
        <f t="shared" si="2"/>
        <v>0</v>
      </c>
      <c r="O77" s="845">
        <f t="shared" si="1"/>
        <v>0</v>
      </c>
      <c r="P77" s="31"/>
      <c r="Q77" s="31"/>
      <c r="R77" s="31"/>
      <c r="S77" s="31"/>
      <c r="T77" s="31"/>
      <c r="U77" s="31"/>
      <c r="V77" s="31"/>
      <c r="W77" s="31"/>
      <c r="X77" s="31"/>
    </row>
    <row r="78" spans="1:24" s="30" customFormat="1" ht="24" customHeight="1" thickBot="1" x14ac:dyDescent="0.3">
      <c r="A78" s="616" t="s">
        <v>4</v>
      </c>
      <c r="B78" s="632" t="s">
        <v>260</v>
      </c>
      <c r="C78" s="617"/>
      <c r="D78" s="633"/>
      <c r="E78" s="633"/>
      <c r="F78" s="633"/>
      <c r="G78" s="633"/>
      <c r="H78" s="633"/>
      <c r="I78" s="633"/>
      <c r="J78" s="633"/>
      <c r="K78" s="633"/>
      <c r="L78" s="31"/>
      <c r="M78" s="844"/>
      <c r="N78" s="845"/>
      <c r="O78" s="845"/>
      <c r="P78" s="31"/>
      <c r="Q78" s="31"/>
      <c r="R78" s="31"/>
      <c r="S78" s="31"/>
      <c r="T78" s="31"/>
      <c r="U78" s="31"/>
      <c r="V78" s="31"/>
      <c r="W78" s="31"/>
      <c r="X78" s="31"/>
    </row>
    <row r="79" spans="1:24" s="30" customFormat="1" ht="24" hidden="1" customHeight="1" thickTop="1" thickBot="1" x14ac:dyDescent="0.4">
      <c r="A79" s="619" t="s">
        <v>71</v>
      </c>
      <c r="B79" s="620"/>
      <c r="C79" s="824"/>
      <c r="D79" s="825"/>
      <c r="E79" s="825"/>
      <c r="F79" s="826">
        <f>+F73</f>
        <v>2.2779326000000002</v>
      </c>
      <c r="G79" s="827">
        <f t="shared" ref="G79:G83" si="24">+G73</f>
        <v>1.2E-4</v>
      </c>
      <c r="H79" s="827">
        <f t="shared" ref="H79:H83" si="25">+H73</f>
        <v>1.9000000000000001E-4</v>
      </c>
      <c r="I79" s="828">
        <f>+D79*(F79+G79*[1]GWP!$E$16+'צריכת דלק של כלי רכב'!H79*[1]GWP!$E$17)/1000</f>
        <v>0</v>
      </c>
      <c r="J79" s="829"/>
      <c r="K79" s="621"/>
      <c r="L79" s="31"/>
      <c r="M79" s="844">
        <f t="shared" si="0"/>
        <v>0</v>
      </c>
      <c r="N79" s="845">
        <f t="shared" si="2"/>
        <v>0</v>
      </c>
      <c r="O79" s="845">
        <f t="shared" si="1"/>
        <v>0</v>
      </c>
      <c r="P79" s="31"/>
      <c r="Q79" s="31"/>
      <c r="R79" s="31"/>
      <c r="S79" s="31"/>
      <c r="T79" s="31"/>
      <c r="U79" s="31"/>
      <c r="V79" s="31"/>
      <c r="W79" s="31"/>
      <c r="X79" s="31"/>
    </row>
    <row r="80" spans="1:24" s="30" customFormat="1" ht="24" customHeight="1" thickBot="1" x14ac:dyDescent="0.3">
      <c r="A80" s="619" t="s">
        <v>86</v>
      </c>
      <c r="B80" s="628">
        <f>COUNTIFS('דיווח פרטני'!$C:$C,'צריכת דלק של כלי רכב'!$A$42,'דיווח פרטני'!$D:$D,'צריכת דלק של כלי רכב'!A80,'דיווח פרטני'!$F:$F,'צריכת דלק של כלי רכב'!$B$78)</f>
        <v>0</v>
      </c>
      <c r="C80" s="820">
        <f>SUMIFS('דיווח פרטני'!$J:$J,'דיווח פרטני'!$C:$C,'צריכת דלק של כלי רכב'!$A$78,'דיווח פרטני'!D:D,'צריכת דלק של כלי רכב'!A80,'דיווח פרטני'!F:F,'צריכת דלק של כלי רכב'!$B$78)</f>
        <v>0</v>
      </c>
      <c r="D80" s="818">
        <v>6554</v>
      </c>
      <c r="E80" s="860">
        <v>65</v>
      </c>
      <c r="F80" s="821">
        <f t="shared" ref="F80:F83" si="26">+F74</f>
        <v>2.6997520000000002</v>
      </c>
      <c r="G80" s="822">
        <f t="shared" si="24"/>
        <v>1.3999999999999999E-4</v>
      </c>
      <c r="H80" s="822">
        <f t="shared" si="25"/>
        <v>1.3999999999999999E-4</v>
      </c>
      <c r="I80" s="823">
        <f>+D80*(F80+G80*GWP!$E$14+'צריכת דלק של כלי רכב'!H80*GWP!$E$15)/1000</f>
        <v>17.963019687999999</v>
      </c>
      <c r="J80" s="818"/>
      <c r="K80" s="608"/>
      <c r="L80" s="31"/>
      <c r="M80" s="844">
        <f t="shared" si="0"/>
        <v>17694.174608000001</v>
      </c>
      <c r="N80" s="845">
        <f t="shared" si="2"/>
        <v>0.91755999999999993</v>
      </c>
      <c r="O80" s="845">
        <f t="shared" si="1"/>
        <v>0.91755999999999993</v>
      </c>
      <c r="P80" s="31"/>
      <c r="Q80" s="31"/>
      <c r="R80" s="31"/>
      <c r="S80" s="31"/>
      <c r="T80" s="31"/>
      <c r="U80" s="31"/>
      <c r="V80" s="31"/>
      <c r="W80" s="31"/>
      <c r="X80" s="31"/>
    </row>
    <row r="81" spans="1:24" s="30" customFormat="1" ht="63.6" customHeight="1" thickBot="1" x14ac:dyDescent="0.3">
      <c r="A81" s="619" t="s">
        <v>188</v>
      </c>
      <c r="B81" s="628">
        <f>COUNTIFS('דיווח פרטני'!$C:$C,'צריכת דלק של כלי רכב'!$A$42,'דיווח פרטני'!$D:$D,'צריכת דלק של כלי רכב'!A81,'דיווח פרטני'!$F:$F,'צריכת דלק של כלי רכב'!$B$78)</f>
        <v>0</v>
      </c>
      <c r="C81" s="820">
        <f>SUMIFS('דיווח פרטני'!$J:$J,'דיווח פרטני'!$C:$C,'צריכת דלק של כלי רכב'!$A$78,'דיווח פרטני'!D:D,'צריכת דלק של כלי רכב'!A81,'דיווח פרטני'!F:F,'צריכת דלק של כלי רכב'!$B$78)</f>
        <v>0</v>
      </c>
      <c r="D81" s="818"/>
      <c r="E81" s="860"/>
      <c r="F81" s="821">
        <f t="shared" si="26"/>
        <v>2.6576</v>
      </c>
      <c r="G81" s="822">
        <f t="shared" si="24"/>
        <v>9.0000000000000006E-5</v>
      </c>
      <c r="H81" s="822">
        <f t="shared" si="25"/>
        <v>9.0000000000000006E-5</v>
      </c>
      <c r="I81" s="823">
        <f>+D81*(F81+G81*GWP!$E$14+'צריכת דלק של כלי רכב'!H81*GWP!$E$15)/1000</f>
        <v>0</v>
      </c>
      <c r="J81" s="818"/>
      <c r="K81" s="608"/>
      <c r="L81" s="31"/>
      <c r="M81" s="844">
        <f t="shared" si="0"/>
        <v>0</v>
      </c>
      <c r="N81" s="845">
        <f t="shared" si="2"/>
        <v>0</v>
      </c>
      <c r="O81" s="845">
        <f t="shared" si="1"/>
        <v>0</v>
      </c>
      <c r="P81" s="31"/>
      <c r="Q81" s="31"/>
      <c r="R81" s="31"/>
      <c r="S81" s="31"/>
      <c r="T81" s="31"/>
      <c r="U81" s="31"/>
      <c r="V81" s="31"/>
      <c r="W81" s="31"/>
      <c r="X81" s="31"/>
    </row>
    <row r="82" spans="1:24" s="30" customFormat="1" ht="45.95" customHeight="1" thickBot="1" x14ac:dyDescent="0.3">
      <c r="A82" s="622" t="s">
        <v>491</v>
      </c>
      <c r="B82" s="628">
        <f>COUNTIFS('דיווח פרטני'!$C:$C,'צריכת דלק של כלי רכב'!$A$42,'דיווח פרטני'!$D:$D,'צריכת דלק של כלי רכב'!A82,'דיווח פרטני'!$F:$F,'צריכת דלק של כלי רכב'!$B$78)</f>
        <v>0</v>
      </c>
      <c r="C82" s="820">
        <f>SUMIFS('דיווח פרטני'!$J:$J,'דיווח פרטני'!$C:$C,'צריכת דלק של כלי רכב'!$A$78,'דיווח פרטני'!D:D,'צריכת דלק של כלי רכב'!A82,'דיווח פרטני'!F:F,'צריכת דלק של כלי רכב'!$B$78)</f>
        <v>0</v>
      </c>
      <c r="D82" s="818"/>
      <c r="E82" s="860"/>
      <c r="F82" s="821">
        <f t="shared" si="26"/>
        <v>2.6928000000000001</v>
      </c>
      <c r="G82" s="822">
        <f t="shared" si="24"/>
        <v>4.4159999999999998E-3</v>
      </c>
      <c r="H82" s="822">
        <f t="shared" si="25"/>
        <v>1.44E-4</v>
      </c>
      <c r="I82" s="823">
        <f>+D82*(F82+G82*GWP!$E$14+'צריכת דלק של כלי רכב'!H82*GWP!$E$15)/1000</f>
        <v>0</v>
      </c>
      <c r="J82" s="818"/>
      <c r="K82" s="608"/>
      <c r="L82" s="31"/>
      <c r="M82" s="844">
        <f t="shared" si="0"/>
        <v>0</v>
      </c>
      <c r="N82" s="845">
        <f t="shared" si="2"/>
        <v>0</v>
      </c>
      <c r="O82" s="845">
        <f t="shared" si="1"/>
        <v>0</v>
      </c>
      <c r="P82" s="31"/>
      <c r="Q82" s="31"/>
      <c r="R82" s="31"/>
      <c r="S82" s="31"/>
      <c r="T82" s="31"/>
      <c r="U82" s="31"/>
      <c r="V82" s="31"/>
      <c r="W82" s="31"/>
      <c r="X82" s="31"/>
    </row>
    <row r="83" spans="1:24" s="30" customFormat="1" ht="24" customHeight="1" thickBot="1" x14ac:dyDescent="0.3">
      <c r="A83" s="619" t="s">
        <v>189</v>
      </c>
      <c r="B83" s="628">
        <f>COUNTIFS('דיווח פרטני'!$C:$C,'צריכת דלק של כלי רכב'!$A$42,'דיווח פרטני'!$D:$D,'צריכת דלק של כלי רכב'!A83,'דיווח פרטני'!$F:$F,'צריכת דלק של כלי רכב'!$B$78)</f>
        <v>0</v>
      </c>
      <c r="C83" s="820">
        <f>SUMIFS('דיווח פרטני'!$J:$J,'דיווח פרטני'!$C:$C,'צריכת דלק של כלי רכב'!$A$78,'דיווח פרטני'!D:D,'צריכת דלק של כלי רכב'!A83,'דיווח פרטני'!F:F,'צריכת דלק של כלי רכב'!$B$78)</f>
        <v>0</v>
      </c>
      <c r="D83" s="818"/>
      <c r="E83" s="860"/>
      <c r="F83" s="821">
        <f t="shared" si="26"/>
        <v>1.3999262808698858</v>
      </c>
      <c r="G83" s="822">
        <f t="shared" si="24"/>
        <v>6.4000000000000005E-4</v>
      </c>
      <c r="H83" s="822">
        <f t="shared" si="25"/>
        <v>6.9999999999999994E-5</v>
      </c>
      <c r="I83" s="823">
        <f>+D83*(F83+G83*GWP!$E$14+'צריכת דלק של כלי רכב'!H83*GWP!$E$15)/1000</f>
        <v>0</v>
      </c>
      <c r="J83" s="818"/>
      <c r="K83" s="608"/>
      <c r="L83" s="31"/>
      <c r="M83" s="844">
        <f t="shared" si="0"/>
        <v>0</v>
      </c>
      <c r="N83" s="845">
        <f t="shared" si="2"/>
        <v>0</v>
      </c>
      <c r="O83" s="845">
        <f t="shared" si="1"/>
        <v>0</v>
      </c>
      <c r="P83" s="31"/>
      <c r="Q83" s="31"/>
      <c r="R83" s="31"/>
      <c r="S83" s="31"/>
      <c r="T83" s="31"/>
      <c r="U83" s="31"/>
      <c r="V83" s="31"/>
      <c r="W83" s="31"/>
      <c r="X83" s="31"/>
    </row>
    <row r="84" spans="1:24" s="30" customFormat="1" ht="24" customHeight="1" thickBot="1" x14ac:dyDescent="0.3">
      <c r="A84" s="634" t="s">
        <v>4</v>
      </c>
      <c r="B84" s="632" t="s">
        <v>261</v>
      </c>
      <c r="C84" s="617"/>
      <c r="D84" s="633"/>
      <c r="E84" s="633"/>
      <c r="F84" s="633"/>
      <c r="G84" s="633"/>
      <c r="H84" s="633"/>
      <c r="I84" s="633"/>
      <c r="J84" s="633"/>
      <c r="K84" s="633"/>
      <c r="L84" s="31"/>
      <c r="M84" s="844"/>
      <c r="N84" s="845"/>
      <c r="O84" s="845"/>
      <c r="P84" s="31"/>
      <c r="Q84" s="31"/>
      <c r="R84" s="31"/>
      <c r="S84" s="31"/>
      <c r="T84" s="31"/>
      <c r="U84" s="31"/>
      <c r="V84" s="31"/>
      <c r="W84" s="31"/>
      <c r="X84" s="31"/>
    </row>
    <row r="85" spans="1:24" s="30" customFormat="1" ht="24" hidden="1" customHeight="1" thickTop="1" thickBot="1" x14ac:dyDescent="0.4">
      <c r="A85" s="619" t="s">
        <v>71</v>
      </c>
      <c r="B85" s="620"/>
      <c r="C85" s="824"/>
      <c r="D85" s="825"/>
      <c r="E85" s="825"/>
      <c r="F85" s="826">
        <f>+F79</f>
        <v>2.2779326000000002</v>
      </c>
      <c r="G85" s="827">
        <f t="shared" ref="G85:G89" si="27">+G79</f>
        <v>1.2E-4</v>
      </c>
      <c r="H85" s="827">
        <f t="shared" ref="H85:H89" si="28">+H79</f>
        <v>1.9000000000000001E-4</v>
      </c>
      <c r="I85" s="828">
        <f>+D85*(F85+G85*[1]GWP!$E$16+'צריכת דלק של כלי רכב'!H85*[1]GWP!$E$17)/1000</f>
        <v>0</v>
      </c>
      <c r="J85" s="829"/>
      <c r="K85" s="621"/>
      <c r="L85" s="31"/>
      <c r="M85" s="844">
        <f t="shared" si="0"/>
        <v>0</v>
      </c>
      <c r="N85" s="845">
        <f t="shared" si="2"/>
        <v>0</v>
      </c>
      <c r="O85" s="845">
        <f t="shared" si="1"/>
        <v>0</v>
      </c>
      <c r="P85" s="31"/>
      <c r="Q85" s="31"/>
      <c r="R85" s="31"/>
      <c r="S85" s="31"/>
      <c r="T85" s="31"/>
      <c r="U85" s="31"/>
      <c r="V85" s="31"/>
      <c r="W85" s="31"/>
      <c r="X85" s="31"/>
    </row>
    <row r="86" spans="1:24" s="30" customFormat="1" ht="24" customHeight="1" thickBot="1" x14ac:dyDescent="0.3">
      <c r="A86" s="619" t="s">
        <v>86</v>
      </c>
      <c r="B86" s="628">
        <f>COUNTIFS('דיווח פרטני'!$C:$C,'צריכת דלק של כלי רכב'!$A$42,'דיווח פרטני'!$D:$D,'צריכת דלק של כלי רכב'!A86,'דיווח פרטני'!$F:$F,'צריכת דלק של כלי רכב'!$B$84)</f>
        <v>0</v>
      </c>
      <c r="C86" s="820">
        <f>SUMIFS('דיווח פרטני'!$J:$J,'דיווח פרטני'!$C:$C,'צריכת דלק של כלי רכב'!$A$84,'דיווח פרטני'!D:D,'צריכת דלק של כלי רכב'!A86,'דיווח פרטני'!F:F,'צריכת דלק של כלי רכב'!$B$84)</f>
        <v>0</v>
      </c>
      <c r="D86" s="818"/>
      <c r="E86" s="860"/>
      <c r="F86" s="821">
        <f t="shared" ref="F86:F89" si="29">+F80</f>
        <v>2.6997520000000002</v>
      </c>
      <c r="G86" s="822">
        <f t="shared" si="27"/>
        <v>1.3999999999999999E-4</v>
      </c>
      <c r="H86" s="822">
        <f t="shared" si="28"/>
        <v>1.3999999999999999E-4</v>
      </c>
      <c r="I86" s="823">
        <f>+D86*(F86+G86*GWP!$E$14+'צריכת דלק של כלי רכב'!H86*GWP!$E$15)/1000</f>
        <v>0</v>
      </c>
      <c r="J86" s="818"/>
      <c r="K86" s="608"/>
      <c r="L86" s="31"/>
      <c r="M86" s="844">
        <f t="shared" si="0"/>
        <v>0</v>
      </c>
      <c r="N86" s="845">
        <f t="shared" si="2"/>
        <v>0</v>
      </c>
      <c r="O86" s="845">
        <f t="shared" si="1"/>
        <v>0</v>
      </c>
      <c r="P86" s="31"/>
      <c r="Q86" s="31"/>
      <c r="R86" s="31"/>
      <c r="S86" s="31"/>
      <c r="T86" s="31"/>
      <c r="U86" s="31"/>
      <c r="V86" s="31"/>
      <c r="W86" s="31"/>
      <c r="X86" s="31"/>
    </row>
    <row r="87" spans="1:24" s="30" customFormat="1" ht="80.45" customHeight="1" thickBot="1" x14ac:dyDescent="0.3">
      <c r="A87" s="619" t="s">
        <v>188</v>
      </c>
      <c r="B87" s="628">
        <f>COUNTIFS('דיווח פרטני'!$C:$C,'צריכת דלק של כלי רכב'!$A$42,'דיווח פרטני'!$D:$D,'צריכת דלק של כלי רכב'!A87,'דיווח פרטני'!$F:$F,'צריכת דלק של כלי רכב'!$B$84)</f>
        <v>0</v>
      </c>
      <c r="C87" s="820">
        <f>SUMIFS('דיווח פרטני'!$J:$J,'דיווח פרטני'!$C:$C,'צריכת דלק של כלי רכב'!$A$84,'דיווח פרטני'!D:D,'צריכת דלק של כלי רכב'!A87,'דיווח פרטני'!F:F,'צריכת דלק של כלי רכב'!$B$84)</f>
        <v>0</v>
      </c>
      <c r="D87" s="818"/>
      <c r="E87" s="860"/>
      <c r="F87" s="821">
        <f t="shared" si="29"/>
        <v>2.6576</v>
      </c>
      <c r="G87" s="822">
        <f t="shared" si="27"/>
        <v>9.0000000000000006E-5</v>
      </c>
      <c r="H87" s="822">
        <f t="shared" si="28"/>
        <v>9.0000000000000006E-5</v>
      </c>
      <c r="I87" s="823">
        <f>+D87*(F87+G87*GWP!$E$14+'צריכת דלק של כלי רכב'!H87*GWP!$E$15)/1000</f>
        <v>0</v>
      </c>
      <c r="J87" s="818"/>
      <c r="K87" s="608"/>
      <c r="L87" s="31"/>
      <c r="M87" s="844">
        <f t="shared" si="0"/>
        <v>0</v>
      </c>
      <c r="N87" s="845">
        <f t="shared" si="2"/>
        <v>0</v>
      </c>
      <c r="O87" s="845">
        <f t="shared" si="1"/>
        <v>0</v>
      </c>
      <c r="P87" s="31"/>
      <c r="Q87" s="31"/>
      <c r="R87" s="31"/>
      <c r="S87" s="31"/>
      <c r="T87" s="31"/>
      <c r="U87" s="31"/>
      <c r="V87" s="31"/>
      <c r="W87" s="31"/>
      <c r="X87" s="31"/>
    </row>
    <row r="88" spans="1:24" s="30" customFormat="1" ht="51.95" customHeight="1" thickBot="1" x14ac:dyDescent="0.3">
      <c r="A88" s="622" t="s">
        <v>491</v>
      </c>
      <c r="B88" s="628">
        <f>COUNTIFS('דיווח פרטני'!$C:$C,'צריכת דלק של כלי רכב'!$A$42,'דיווח פרטני'!$D:$D,'צריכת דלק של כלי רכב'!A88,'דיווח פרטני'!$F:$F,'צריכת דלק של כלי רכב'!$B$84)</f>
        <v>0</v>
      </c>
      <c r="C88" s="820">
        <f>SUMIFS('דיווח פרטני'!$J:$J,'דיווח פרטני'!$C:$C,'צריכת דלק של כלי רכב'!$A$84,'דיווח פרטני'!D:D,'צריכת דלק של כלי רכב'!A88,'דיווח פרטני'!F:F,'צריכת דלק של כלי רכב'!$B$84)</f>
        <v>0</v>
      </c>
      <c r="D88" s="818"/>
      <c r="E88" s="860"/>
      <c r="F88" s="821">
        <f t="shared" si="29"/>
        <v>2.6928000000000001</v>
      </c>
      <c r="G88" s="822">
        <f t="shared" si="27"/>
        <v>4.4159999999999998E-3</v>
      </c>
      <c r="H88" s="822">
        <f t="shared" si="28"/>
        <v>1.44E-4</v>
      </c>
      <c r="I88" s="823">
        <f>+D88*(F88+G88*GWP!$E$14+'צריכת דלק של כלי רכב'!H88*GWP!$E$15)/1000</f>
        <v>0</v>
      </c>
      <c r="J88" s="818"/>
      <c r="K88" s="608"/>
      <c r="L88" s="31"/>
      <c r="M88" s="844">
        <f t="shared" si="0"/>
        <v>0</v>
      </c>
      <c r="N88" s="845">
        <f t="shared" si="2"/>
        <v>0</v>
      </c>
      <c r="O88" s="845">
        <f t="shared" si="1"/>
        <v>0</v>
      </c>
      <c r="P88" s="31"/>
      <c r="Q88" s="31"/>
      <c r="R88" s="31"/>
      <c r="S88" s="31"/>
      <c r="T88" s="31"/>
      <c r="U88" s="31"/>
      <c r="V88" s="31"/>
      <c r="W88" s="31"/>
      <c r="X88" s="31"/>
    </row>
    <row r="89" spans="1:24" s="30" customFormat="1" ht="24" customHeight="1" thickBot="1" x14ac:dyDescent="0.3">
      <c r="A89" s="619" t="s">
        <v>189</v>
      </c>
      <c r="B89" s="628">
        <f>COUNTIFS('דיווח פרטני'!$C:$C,'צריכת דלק של כלי רכב'!$A$42,'דיווח פרטני'!$D:$D,'צריכת דלק של כלי רכב'!A89,'דיווח פרטני'!$F:$F,'צריכת דלק של כלי רכב'!$B$84)</f>
        <v>0</v>
      </c>
      <c r="C89" s="820">
        <f>SUMIFS('דיווח פרטני'!$J:$J,'דיווח פרטני'!$C:$C,'צריכת דלק של כלי רכב'!$A$84,'דיווח פרטני'!D:D,'צריכת דלק של כלי רכב'!A89,'דיווח פרטני'!F:F,'צריכת דלק של כלי רכב'!$B$84)</f>
        <v>0</v>
      </c>
      <c r="D89" s="818"/>
      <c r="E89" s="860"/>
      <c r="F89" s="821">
        <f t="shared" si="29"/>
        <v>1.3999262808698858</v>
      </c>
      <c r="G89" s="822">
        <f t="shared" si="27"/>
        <v>6.4000000000000005E-4</v>
      </c>
      <c r="H89" s="822">
        <f t="shared" si="28"/>
        <v>6.9999999999999994E-5</v>
      </c>
      <c r="I89" s="823">
        <f>+D89*(F89+G89*GWP!$E$14+'צריכת דלק של כלי רכב'!H89*GWP!$E$15)/1000</f>
        <v>0</v>
      </c>
      <c r="J89" s="818"/>
      <c r="K89" s="608"/>
      <c r="L89" s="31"/>
      <c r="M89" s="844">
        <f t="shared" ref="M89" si="30">+F89*D89</f>
        <v>0</v>
      </c>
      <c r="N89" s="845">
        <f t="shared" ref="N89" si="31">+G89*D89</f>
        <v>0</v>
      </c>
      <c r="O89" s="845">
        <f t="shared" ref="O89" si="32">+H89*D89</f>
        <v>0</v>
      </c>
      <c r="P89" s="31"/>
      <c r="Q89" s="31"/>
      <c r="R89" s="31"/>
      <c r="S89" s="31"/>
      <c r="T89" s="31"/>
      <c r="U89" s="31"/>
      <c r="V89" s="31"/>
      <c r="W89" s="31"/>
      <c r="X89" s="31"/>
    </row>
    <row r="90" spans="1:24" s="30" customFormat="1" ht="24" customHeight="1" thickBot="1" x14ac:dyDescent="0.3">
      <c r="J90" s="31"/>
      <c r="K90" s="31"/>
      <c r="L90" s="31"/>
      <c r="M90" s="31"/>
      <c r="N90" s="31"/>
      <c r="O90" s="31"/>
      <c r="P90" s="31"/>
      <c r="Q90" s="31"/>
      <c r="R90" s="31"/>
      <c r="S90" s="31"/>
      <c r="T90" s="31"/>
      <c r="U90" s="31"/>
      <c r="V90" s="31"/>
      <c r="W90" s="31"/>
      <c r="X90" s="31"/>
    </row>
    <row r="91" spans="1:24" s="34" customFormat="1" ht="24" customHeight="1" x14ac:dyDescent="0.2">
      <c r="A91" s="635" t="s">
        <v>127</v>
      </c>
      <c r="B91" s="636"/>
      <c r="C91" s="637"/>
      <c r="D91" s="48"/>
      <c r="E91" s="48"/>
      <c r="F91" s="48"/>
      <c r="G91" s="48"/>
      <c r="H91" s="48"/>
      <c r="J91" s="27"/>
      <c r="K91" s="27"/>
      <c r="L91" s="27"/>
      <c r="M91" s="27"/>
      <c r="N91" s="27"/>
      <c r="O91" s="27"/>
      <c r="P91" s="27"/>
      <c r="Q91" s="27"/>
      <c r="R91" s="27"/>
      <c r="S91" s="27"/>
      <c r="T91" s="27"/>
      <c r="U91" s="27"/>
      <c r="V91" s="27"/>
      <c r="W91" s="27"/>
      <c r="X91" s="27"/>
    </row>
    <row r="92" spans="1:24" s="34" customFormat="1" ht="24" customHeight="1" x14ac:dyDescent="0.2">
      <c r="A92" s="638"/>
      <c r="B92" s="862" t="s">
        <v>128</v>
      </c>
      <c r="C92" s="863" t="s">
        <v>129</v>
      </c>
      <c r="D92" s="48"/>
      <c r="E92" s="48"/>
      <c r="F92" s="48"/>
      <c r="G92" s="48"/>
      <c r="H92" s="48"/>
      <c r="J92" s="27"/>
      <c r="K92" s="27"/>
      <c r="L92" s="27"/>
      <c r="M92" s="27"/>
      <c r="N92" s="27"/>
      <c r="O92" s="27"/>
      <c r="P92" s="27"/>
      <c r="Q92" s="27"/>
      <c r="R92" s="27"/>
      <c r="S92" s="27"/>
      <c r="T92" s="27"/>
      <c r="U92" s="27"/>
      <c r="V92" s="27"/>
      <c r="W92" s="27"/>
      <c r="X92" s="27"/>
    </row>
    <row r="93" spans="1:24" s="34" customFormat="1" ht="24" customHeight="1" x14ac:dyDescent="0.35">
      <c r="A93" s="639" t="s">
        <v>147</v>
      </c>
      <c r="B93" s="864">
        <f>G19+SUM(M22:M89)/1000</f>
        <v>6131.7712337200001</v>
      </c>
      <c r="C93" s="640">
        <f>+B93</f>
        <v>6131.7712337200001</v>
      </c>
      <c r="D93" s="48"/>
      <c r="E93" s="48"/>
      <c r="F93" s="48"/>
      <c r="G93" s="48"/>
      <c r="H93" s="48"/>
      <c r="J93" s="27"/>
      <c r="K93" s="27"/>
      <c r="L93" s="27"/>
      <c r="M93" s="27"/>
      <c r="N93" s="27"/>
      <c r="O93" s="27"/>
      <c r="P93" s="27"/>
      <c r="Q93" s="27"/>
      <c r="R93" s="27"/>
      <c r="S93" s="27"/>
      <c r="T93" s="27"/>
      <c r="U93" s="27"/>
      <c r="V93" s="27"/>
      <c r="W93" s="27"/>
      <c r="X93" s="27"/>
    </row>
    <row r="94" spans="1:24" s="34" customFormat="1" ht="24" customHeight="1" x14ac:dyDescent="0.35">
      <c r="A94" s="639" t="s">
        <v>149</v>
      </c>
      <c r="B94" s="865">
        <f>SUM(O22:O89)/1000</f>
        <v>0.31797289999999995</v>
      </c>
      <c r="C94" s="640">
        <f>+B94*GWP!E15</f>
        <v>84.26281849999998</v>
      </c>
      <c r="D94" s="48"/>
      <c r="E94" s="48"/>
      <c r="F94" s="48"/>
      <c r="G94" s="48"/>
      <c r="H94" s="48"/>
      <c r="J94" s="27"/>
      <c r="K94" s="27"/>
      <c r="O94" s="27"/>
      <c r="P94" s="27"/>
      <c r="Q94" s="27"/>
      <c r="R94" s="27"/>
      <c r="S94" s="27"/>
      <c r="T94" s="27"/>
      <c r="U94" s="27"/>
      <c r="V94" s="27"/>
      <c r="W94" s="27"/>
    </row>
    <row r="95" spans="1:24" s="34" customFormat="1" ht="24" customHeight="1" thickBot="1" x14ac:dyDescent="0.4">
      <c r="A95" s="641" t="s">
        <v>148</v>
      </c>
      <c r="B95" s="642">
        <f>SUM(N22:N89)/1000</f>
        <v>0.31797289999999995</v>
      </c>
      <c r="C95" s="643">
        <f>+B95*GWP!E14</f>
        <v>8.9032411999999983</v>
      </c>
      <c r="D95" s="48"/>
      <c r="E95" s="48"/>
      <c r="F95" s="48"/>
      <c r="G95" s="48"/>
      <c r="H95" s="48"/>
      <c r="J95" s="27"/>
      <c r="K95" s="27"/>
      <c r="O95" s="27"/>
      <c r="P95" s="27"/>
      <c r="Q95" s="27"/>
      <c r="R95" s="27"/>
      <c r="S95" s="27"/>
      <c r="T95" s="27"/>
      <c r="U95" s="27"/>
      <c r="V95" s="27"/>
      <c r="W95" s="27"/>
    </row>
    <row r="96" spans="1:24" s="34" customFormat="1" ht="24" hidden="1" customHeight="1" x14ac:dyDescent="0.25">
      <c r="A96" s="52" t="s">
        <v>193</v>
      </c>
      <c r="B96" s="53"/>
      <c r="C96" s="493"/>
      <c r="D96" s="48"/>
      <c r="E96" s="48"/>
      <c r="F96" s="48"/>
      <c r="G96" s="48"/>
      <c r="H96" s="48"/>
      <c r="J96" s="27"/>
      <c r="K96" s="27"/>
      <c r="O96" s="27"/>
      <c r="P96" s="27"/>
      <c r="Q96" s="27"/>
      <c r="R96" s="27"/>
      <c r="S96" s="27"/>
      <c r="T96" s="27"/>
      <c r="U96" s="27"/>
      <c r="V96" s="27"/>
      <c r="W96" s="27"/>
    </row>
    <row r="97" spans="1:23" s="48" customFormat="1" ht="24" hidden="1" customHeight="1" x14ac:dyDescent="0.25">
      <c r="A97" s="52" t="s">
        <v>130</v>
      </c>
      <c r="B97" s="53"/>
      <c r="C97" s="816"/>
      <c r="J97" s="27"/>
      <c r="K97" s="27"/>
      <c r="L97" s="34"/>
      <c r="M97" s="34"/>
      <c r="N97" s="34"/>
      <c r="O97" s="27"/>
      <c r="P97" s="27"/>
      <c r="Q97" s="27"/>
      <c r="R97" s="27"/>
      <c r="S97" s="27"/>
      <c r="T97" s="27"/>
      <c r="U97" s="27"/>
      <c r="V97" s="27"/>
      <c r="W97" s="27"/>
    </row>
    <row r="98" spans="1:23" s="48" customFormat="1" ht="24" hidden="1" customHeight="1" thickBot="1" x14ac:dyDescent="0.3">
      <c r="A98" s="54" t="s">
        <v>131</v>
      </c>
      <c r="B98" s="55"/>
      <c r="C98" s="817"/>
      <c r="J98" s="27"/>
      <c r="K98" s="27"/>
      <c r="L98" s="34"/>
      <c r="M98" s="34"/>
      <c r="N98" s="34"/>
      <c r="O98" s="27"/>
      <c r="P98" s="27"/>
      <c r="Q98" s="27"/>
      <c r="R98" s="27"/>
      <c r="S98" s="27"/>
      <c r="T98" s="27"/>
      <c r="U98" s="27"/>
      <c r="V98" s="27"/>
      <c r="W98" s="27"/>
    </row>
    <row r="99" spans="1:23" ht="24" customHeight="1" x14ac:dyDescent="0.2">
      <c r="C99" s="56"/>
    </row>
  </sheetData>
  <sheetProtection algorithmName="SHA-512" hashValue="zeNAaxkdlVM3/ZcASuH0smuOjd71GYARnCzagL7nc1ikE3NTuLNNqfzJF0uTg2wjDSA+SGWHRmfvmo6XEFasFA==" saltValue="IT7gsoIxRpnHXkfQnsj8pw==" spinCount="100000" sheet="1" selectLockedCells="1"/>
  <mergeCells count="1">
    <mergeCell ref="D36:E36"/>
  </mergeCells>
  <conditionalFormatting sqref="B23:B27">
    <cfRule type="expression" dxfId="63" priority="51">
      <formula>SUM(#REF!)&lt;&gt;0</formula>
    </cfRule>
  </conditionalFormatting>
  <conditionalFormatting sqref="B29:E33">
    <cfRule type="expression" dxfId="62" priority="40">
      <formula>SUM(#REF!)&lt;&gt;0</formula>
    </cfRule>
  </conditionalFormatting>
  <conditionalFormatting sqref="B35:E35 B37:E39 B36:C36">
    <cfRule type="expression" dxfId="61" priority="39">
      <formula>SUM(#REF!)&lt;&gt;0</formula>
    </cfRule>
  </conditionalFormatting>
  <conditionalFormatting sqref="C19">
    <cfRule type="expression" dxfId="60" priority="3">
      <formula>SUM(#REF!)&lt;&gt;0</formula>
    </cfRule>
  </conditionalFormatting>
  <conditionalFormatting sqref="C23:E27 B43:E47 B49:E53 B55:E59 B61:E65 B67:E71 B73:E77 B79:E83 B85:E89">
    <cfRule type="expression" dxfId="59" priority="38">
      <formula>SUM(#REF!)&lt;&gt;0</formula>
    </cfRule>
  </conditionalFormatting>
  <conditionalFormatting sqref="G19">
    <cfRule type="expression" dxfId="58" priority="113" stopIfTrue="1">
      <formula>AND(G19&lt;25000,H19&lt;0.05)</formula>
    </cfRule>
  </conditionalFormatting>
  <conditionalFormatting sqref="H19">
    <cfRule type="expression" dxfId="57" priority="117">
      <formula>AND($H19&lt;0.05,$G19&lt;25000)</formula>
    </cfRule>
  </conditionalFormatting>
  <conditionalFormatting sqref="I23:I27 I29:I33 I35:I39 I43:I47 I49:I53 I55:I59 I61:I65 I67:I71 I73:I77 I79:I83 I85:I89">
    <cfRule type="expression" dxfId="56" priority="111" stopIfTrue="1">
      <formula>AND(I23&lt;25000,#REF!&lt;0.05)</formula>
    </cfRule>
  </conditionalFormatting>
  <conditionalFormatting sqref="J19">
    <cfRule type="expression" dxfId="55" priority="2">
      <formula>SUM(#REF!)&lt;&gt;0</formula>
    </cfRule>
  </conditionalFormatting>
  <conditionalFormatting sqref="J23 J29 J35">
    <cfRule type="expression" dxfId="54" priority="76" stopIfTrue="1">
      <formula>AND(J23&lt;0.05,#REF!&lt;25000)</formula>
    </cfRule>
  </conditionalFormatting>
  <conditionalFormatting sqref="J43">
    <cfRule type="expression" dxfId="53" priority="74" stopIfTrue="1">
      <formula>AND(J43&lt;0.05,#REF!&lt;25000)</formula>
    </cfRule>
  </conditionalFormatting>
  <conditionalFormatting sqref="J49">
    <cfRule type="expression" dxfId="52" priority="72" stopIfTrue="1">
      <formula>AND(J49&lt;0.05,#REF!&lt;25000)</formula>
    </cfRule>
  </conditionalFormatting>
  <conditionalFormatting sqref="J55">
    <cfRule type="expression" dxfId="51" priority="70" stopIfTrue="1">
      <formula>AND(J55&lt;0.05,#REF!&lt;25000)</formula>
    </cfRule>
  </conditionalFormatting>
  <conditionalFormatting sqref="J61">
    <cfRule type="expression" dxfId="50" priority="68" stopIfTrue="1">
      <formula>AND(J61&lt;0.05,#REF!&lt;25000)</formula>
    </cfRule>
  </conditionalFormatting>
  <conditionalFormatting sqref="J67">
    <cfRule type="expression" dxfId="49" priority="66" stopIfTrue="1">
      <formula>AND(J67&lt;0.05,#REF!&lt;25000)</formula>
    </cfRule>
  </conditionalFormatting>
  <conditionalFormatting sqref="J73">
    <cfRule type="expression" dxfId="48" priority="64" stopIfTrue="1">
      <formula>AND(J73&lt;0.05,#REF!&lt;25000)</formula>
    </cfRule>
  </conditionalFormatting>
  <conditionalFormatting sqref="J79">
    <cfRule type="expression" dxfId="47" priority="62" stopIfTrue="1">
      <formula>AND(J79&lt;0.05,#REF!&lt;25000)</formula>
    </cfRule>
  </conditionalFormatting>
  <conditionalFormatting sqref="J85">
    <cfRule type="expression" dxfId="46" priority="60" stopIfTrue="1">
      <formula>AND(J85&lt;0.05,#REF!&lt;25000)</formula>
    </cfRule>
  </conditionalFormatting>
  <conditionalFormatting sqref="K24:K27">
    <cfRule type="expression" dxfId="45" priority="16">
      <formula>SUM(#REF!)&lt;&gt;0</formula>
    </cfRule>
  </conditionalFormatting>
  <conditionalFormatting sqref="K30:K33">
    <cfRule type="expression" dxfId="44" priority="15">
      <formula>SUM(#REF!)&lt;&gt;0</formula>
    </cfRule>
  </conditionalFormatting>
  <conditionalFormatting sqref="K36:K39">
    <cfRule type="expression" dxfId="43" priority="14">
      <formula>SUM(#REF!)&lt;&gt;0</formula>
    </cfRule>
  </conditionalFormatting>
  <conditionalFormatting sqref="K44:K47">
    <cfRule type="expression" dxfId="42" priority="13">
      <formula>SUM(#REF!)&lt;&gt;0</formula>
    </cfRule>
  </conditionalFormatting>
  <conditionalFormatting sqref="K50:K53">
    <cfRule type="expression" dxfId="41" priority="12">
      <formula>SUM(#REF!)&lt;&gt;0</formula>
    </cfRule>
  </conditionalFormatting>
  <conditionalFormatting sqref="K56:K59">
    <cfRule type="expression" dxfId="40" priority="11">
      <formula>SUM(#REF!)&lt;&gt;0</formula>
    </cfRule>
  </conditionalFormatting>
  <conditionalFormatting sqref="K62:K65">
    <cfRule type="expression" dxfId="39" priority="10">
      <formula>SUM(#REF!)&lt;&gt;0</formula>
    </cfRule>
  </conditionalFormatting>
  <conditionalFormatting sqref="K68:K71">
    <cfRule type="expression" dxfId="38" priority="9">
      <formula>SUM(#REF!)&lt;&gt;0</formula>
    </cfRule>
  </conditionalFormatting>
  <conditionalFormatting sqref="K74:K77">
    <cfRule type="expression" dxfId="37" priority="8">
      <formula>SUM(#REF!)&lt;&gt;0</formula>
    </cfRule>
  </conditionalFormatting>
  <conditionalFormatting sqref="K80:K83">
    <cfRule type="expression" dxfId="36" priority="7">
      <formula>SUM(#REF!)&lt;&gt;0</formula>
    </cfRule>
  </conditionalFormatting>
  <conditionalFormatting sqref="K86:K89">
    <cfRule type="expression" dxfId="35" priority="6">
      <formula>SUM(#REF!)&lt;&gt;0</formula>
    </cfRule>
  </conditionalFormatting>
  <conditionalFormatting sqref="D36:E36">
    <cfRule type="expression" dxfId="0" priority="1">
      <formula>SUM(#REF!)&lt;&gt;0</formula>
    </cfRule>
  </conditionalFormatting>
  <dataValidations count="3">
    <dataValidation allowBlank="1" showInputMessage="1" showErrorMessage="1" promptTitle="יחידות מידה שונות" prompt="עבור גט&quot;ד יש להזין צריכת דלק בק&quot;ג" sqref="D26 D32 D38 D46 D52 D58 D64 D70 D76 D82 D88" xr:uid="{00000000-0002-0000-0300-000000000000}"/>
    <dataValidation type="list" allowBlank="1" showInputMessage="1" showErrorMessage="1" sqref="J23 J28:J29 J34:J35 J40 J43 J49 J55 J61 J67 J73 J79 J85" xr:uid="{00000000-0002-0000-0300-000001000000}">
      <formula1>list18</formula1>
    </dataValidation>
    <dataValidation showInputMessage="1" showErrorMessage="1" promptTitle="יחידות מידה" sqref="D19" xr:uid="{00000000-0002-0000-0300-000002000000}"/>
  </dataValidations>
  <pageMargins left="0.70866141732283472" right="0.70866141732283472" top="0.74803149606299213" bottom="0.74803149606299213" header="0.31496062992125984" footer="0.31496062992125984"/>
  <pageSetup paperSize="9" scale="72" orientation="landscape" r:id="rId1"/>
  <headerFooter>
    <oddFooter>&amp;CPage &amp;P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3000000}">
          <x14:formula1>
            <xm:f>'מיפוי שמות'!$F$2:$F$5</xm:f>
          </x14:formula1>
          <xm:sqref>I19 J24:J27 J30:J33 J36:J39 J44:J47 J50:J53 J56:J59 J62:J65 J68:J71 J74:J77 J80:J83 J86:J89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697954-217D-48FC-93A6-0C2DB9807000}">
  <sheetPr>
    <tabColor rgb="FF2ACC32"/>
  </sheetPr>
  <dimension ref="A1:AJ83"/>
  <sheetViews>
    <sheetView rightToLeft="1" topLeftCell="A14" zoomScale="70" zoomScaleNormal="70" workbookViewId="0">
      <selection activeCell="A19" sqref="A19"/>
    </sheetView>
  </sheetViews>
  <sheetFormatPr defaultColWidth="8.25" defaultRowHeight="24" customHeight="1" x14ac:dyDescent="0.2"/>
  <cols>
    <col min="1" max="11" width="15.625" style="28" customWidth="1"/>
    <col min="12" max="12" width="15.625" style="34" customWidth="1"/>
    <col min="13" max="15" width="8.25" style="34"/>
    <col min="16" max="16" width="8.25" style="61"/>
    <col min="17" max="18" width="8.25" style="34"/>
    <col min="19" max="36" width="8.25" style="33"/>
    <col min="37" max="16384" width="8.25" style="28"/>
  </cols>
  <sheetData>
    <row r="1" spans="1:22" ht="24" customHeight="1" x14ac:dyDescent="0.2">
      <c r="A1" s="644"/>
      <c r="B1" s="644" t="s">
        <v>468</v>
      </c>
      <c r="C1" s="644"/>
      <c r="D1" s="644"/>
      <c r="E1" s="644"/>
      <c r="F1" s="644"/>
      <c r="G1" s="644"/>
      <c r="H1" s="644"/>
      <c r="I1" s="644"/>
      <c r="J1" s="644"/>
      <c r="K1" s="644"/>
      <c r="L1" s="644"/>
    </row>
    <row r="2" spans="1:22" ht="24" customHeight="1" x14ac:dyDescent="0.2">
      <c r="A2" s="644"/>
      <c r="B2" s="644"/>
      <c r="C2" s="644"/>
      <c r="D2" s="644"/>
      <c r="E2" s="644"/>
      <c r="F2" s="644"/>
      <c r="G2" s="644"/>
      <c r="H2" s="644"/>
      <c r="I2" s="644"/>
      <c r="J2" s="644"/>
      <c r="K2" s="644"/>
      <c r="L2" s="644"/>
    </row>
    <row r="3" spans="1:22" ht="24" customHeight="1" x14ac:dyDescent="0.2">
      <c r="A3" s="62"/>
      <c r="B3" s="62"/>
      <c r="C3" s="62"/>
      <c r="D3" s="62"/>
      <c r="E3" s="62"/>
      <c r="F3" s="62"/>
      <c r="G3" s="62"/>
      <c r="H3" s="62"/>
      <c r="I3" s="62"/>
    </row>
    <row r="4" spans="1:22" ht="24" customHeight="1" x14ac:dyDescent="0.35">
      <c r="A4" s="598" t="s">
        <v>494</v>
      </c>
      <c r="B4" s="483"/>
      <c r="C4" s="484"/>
      <c r="D4" s="484"/>
      <c r="E4" s="484"/>
      <c r="F4" s="484"/>
      <c r="G4" s="598" t="str">
        <f>'פרטי המדווח'!$E$6</f>
        <v>מאיה תור בע"מ</v>
      </c>
      <c r="H4" s="518"/>
      <c r="I4" s="518"/>
      <c r="J4" s="518"/>
      <c r="K4" s="598" t="s">
        <v>495</v>
      </c>
      <c r="L4" s="654">
        <f>'פרטי המדווח'!$E$7</f>
        <v>511039448</v>
      </c>
    </row>
    <row r="5" spans="1:22" ht="24" customHeight="1" x14ac:dyDescent="0.2">
      <c r="A5" s="598" t="s">
        <v>496</v>
      </c>
      <c r="B5" s="483"/>
      <c r="C5" s="484"/>
      <c r="D5" s="484"/>
      <c r="E5" s="484"/>
      <c r="F5" s="484"/>
      <c r="G5" s="518"/>
      <c r="H5" s="518"/>
      <c r="I5" s="518"/>
      <c r="J5" s="483"/>
      <c r="K5" s="482"/>
      <c r="L5" s="483"/>
    </row>
    <row r="6" spans="1:22" ht="24" customHeight="1" x14ac:dyDescent="0.2">
      <c r="L6" s="28"/>
      <c r="M6" s="28"/>
      <c r="N6" s="28"/>
      <c r="O6" s="28"/>
      <c r="P6" s="28"/>
      <c r="Q6" s="28"/>
      <c r="R6" s="28"/>
      <c r="S6" s="28"/>
      <c r="T6" s="28"/>
      <c r="U6" s="28"/>
      <c r="V6" s="28"/>
    </row>
    <row r="7" spans="1:22" ht="24" customHeight="1" x14ac:dyDescent="0.2">
      <c r="A7" s="645" t="s">
        <v>89</v>
      </c>
      <c r="B7" s="63"/>
      <c r="C7" s="64"/>
      <c r="D7" s="64"/>
      <c r="E7" s="64"/>
      <c r="F7" s="64"/>
      <c r="G7" s="64"/>
      <c r="H7" s="65"/>
      <c r="I7" s="65"/>
      <c r="J7" s="65"/>
      <c r="K7" s="65"/>
      <c r="L7" s="65"/>
      <c r="M7" s="27"/>
    </row>
    <row r="8" spans="1:22" ht="24" customHeight="1" x14ac:dyDescent="0.2">
      <c r="A8" s="656" t="s">
        <v>90</v>
      </c>
      <c r="B8" s="657"/>
      <c r="C8" s="657"/>
      <c r="D8" s="657"/>
      <c r="E8" s="657"/>
      <c r="F8" s="657"/>
      <c r="G8" s="657"/>
      <c r="H8" s="657"/>
      <c r="I8" s="657"/>
      <c r="J8" s="39"/>
      <c r="K8" s="39"/>
      <c r="L8" s="774"/>
    </row>
    <row r="9" spans="1:22" ht="24" customHeight="1" x14ac:dyDescent="0.2">
      <c r="A9" s="658" t="s">
        <v>91</v>
      </c>
      <c r="B9" s="657"/>
      <c r="C9" s="657"/>
      <c r="D9" s="657"/>
      <c r="E9" s="657"/>
      <c r="F9" s="657"/>
      <c r="G9" s="657"/>
      <c r="H9" s="657"/>
      <c r="I9" s="657"/>
      <c r="J9" s="39"/>
      <c r="K9" s="39"/>
      <c r="L9" s="774"/>
    </row>
    <row r="10" spans="1:22" ht="24" customHeight="1" x14ac:dyDescent="0.2">
      <c r="A10" s="656"/>
      <c r="B10" s="657"/>
      <c r="C10" s="657"/>
      <c r="D10" s="657"/>
      <c r="E10" s="657"/>
      <c r="F10" s="657"/>
      <c r="G10" s="657"/>
      <c r="H10" s="657"/>
      <c r="I10" s="657"/>
      <c r="J10" s="39"/>
      <c r="K10" s="39"/>
      <c r="L10" s="774"/>
    </row>
    <row r="11" spans="1:22" ht="24" customHeight="1" x14ac:dyDescent="0.2">
      <c r="A11" s="656" t="s">
        <v>519</v>
      </c>
      <c r="B11" s="657"/>
      <c r="C11" s="657"/>
      <c r="D11" s="657"/>
      <c r="E11" s="657"/>
      <c r="F11" s="657"/>
      <c r="G11" s="657"/>
      <c r="H11" s="657"/>
      <c r="I11" s="657"/>
      <c r="J11" s="39"/>
      <c r="K11" s="39"/>
      <c r="L11" s="774"/>
    </row>
    <row r="12" spans="1:22" ht="24" customHeight="1" x14ac:dyDescent="0.2">
      <c r="A12" s="659" t="s">
        <v>453</v>
      </c>
      <c r="B12" s="660"/>
      <c r="C12" s="660"/>
      <c r="D12" s="660"/>
      <c r="E12" s="660"/>
      <c r="F12" s="660"/>
      <c r="G12" s="660"/>
      <c r="H12" s="660"/>
      <c r="I12" s="660"/>
      <c r="J12" s="40"/>
      <c r="K12" s="40"/>
      <c r="L12" s="775"/>
    </row>
    <row r="13" spans="1:22" ht="24" customHeight="1" thickBot="1" x14ac:dyDescent="0.25">
      <c r="G13" s="34"/>
    </row>
    <row r="14" spans="1:22" ht="24" customHeight="1" thickBot="1" x14ac:dyDescent="0.25">
      <c r="D14" s="720" t="s">
        <v>92</v>
      </c>
      <c r="E14" s="721"/>
      <c r="F14" s="722">
        <f>SUM(F19:F24)</f>
        <v>0</v>
      </c>
      <c r="G14" s="724" t="s">
        <v>93</v>
      </c>
      <c r="H14" s="723"/>
    </row>
    <row r="15" spans="1:22" ht="24" customHeight="1" x14ac:dyDescent="0.2">
      <c r="G15" s="34"/>
    </row>
    <row r="16" spans="1:22" ht="24" customHeight="1" x14ac:dyDescent="0.25">
      <c r="A16" s="661" t="s">
        <v>252</v>
      </c>
      <c r="B16" s="66"/>
      <c r="C16" s="67"/>
      <c r="D16" s="67"/>
      <c r="E16" s="67"/>
      <c r="F16" s="67"/>
      <c r="G16" s="67"/>
      <c r="H16" s="67"/>
      <c r="I16" s="67"/>
      <c r="L16" s="43"/>
      <c r="M16" s="43"/>
      <c r="N16" s="43"/>
      <c r="O16" s="43"/>
      <c r="P16" s="43"/>
    </row>
    <row r="17" spans="1:36" ht="24" customHeight="1" x14ac:dyDescent="0.25">
      <c r="A17" s="494" t="s">
        <v>94</v>
      </c>
      <c r="B17" s="495"/>
      <c r="C17" s="495"/>
      <c r="D17" s="495"/>
      <c r="E17" s="495"/>
      <c r="F17" s="495"/>
      <c r="G17" s="68"/>
      <c r="H17" s="68"/>
      <c r="I17" s="68"/>
      <c r="L17" s="43"/>
      <c r="M17" s="43"/>
      <c r="N17" s="43"/>
      <c r="O17" s="43"/>
      <c r="P17" s="43"/>
    </row>
    <row r="18" spans="1:36" ht="90" customHeight="1" thickBot="1" x14ac:dyDescent="0.3">
      <c r="A18" s="770" t="s">
        <v>95</v>
      </c>
      <c r="B18" s="770" t="s">
        <v>250</v>
      </c>
      <c r="C18" s="771" t="s">
        <v>96</v>
      </c>
      <c r="D18" s="771" t="s">
        <v>97</v>
      </c>
      <c r="E18" s="771" t="s">
        <v>98</v>
      </c>
      <c r="F18" s="771" t="s">
        <v>99</v>
      </c>
      <c r="G18" s="770" t="s">
        <v>100</v>
      </c>
      <c r="H18" s="770" t="s">
        <v>101</v>
      </c>
      <c r="I18" s="770" t="s">
        <v>102</v>
      </c>
      <c r="J18" s="43"/>
      <c r="K18" s="43"/>
      <c r="L18" s="43"/>
      <c r="M18" s="43"/>
      <c r="N18" s="43"/>
      <c r="P18" s="34"/>
      <c r="Q18" s="33"/>
      <c r="R18" s="33"/>
      <c r="AI18" s="28"/>
      <c r="AJ18" s="28"/>
    </row>
    <row r="19" spans="1:36" ht="24" customHeight="1" thickBot="1" x14ac:dyDescent="0.3">
      <c r="A19" s="16"/>
      <c r="B19" s="772"/>
      <c r="C19" s="757" t="s">
        <v>104</v>
      </c>
      <c r="D19" s="69">
        <v>100</v>
      </c>
      <c r="E19" s="758" t="str">
        <f t="shared" ref="E19:E24" si="0">IFERROR(VLOOKUP(A19,$A$39:$B$56,2,FALSE),"")</f>
        <v/>
      </c>
      <c r="F19" s="759" t="str">
        <f t="shared" ref="F19:F24" si="1">IFERROR(+B19*D19/100*E19/1000,"")</f>
        <v/>
      </c>
      <c r="G19" s="760" t="str">
        <f>IFERROR(F19/'סיכום מצבת ופליטות- אוטומטי'!$B$41,"")</f>
        <v/>
      </c>
      <c r="H19" s="756"/>
      <c r="I19" s="772"/>
      <c r="J19" s="43"/>
      <c r="K19" s="43"/>
      <c r="L19" s="43"/>
      <c r="M19" s="43"/>
      <c r="N19" s="43"/>
      <c r="P19" s="34"/>
      <c r="Q19" s="33"/>
      <c r="R19" s="33"/>
      <c r="AI19" s="28"/>
      <c r="AJ19" s="28"/>
    </row>
    <row r="20" spans="1:36" ht="24" customHeight="1" thickBot="1" x14ac:dyDescent="0.3">
      <c r="A20" s="16"/>
      <c r="B20" s="772"/>
      <c r="C20" s="761" t="s">
        <v>104</v>
      </c>
      <c r="D20" s="70">
        <v>100</v>
      </c>
      <c r="E20" s="758" t="str">
        <f t="shared" si="0"/>
        <v/>
      </c>
      <c r="F20" s="762" t="str">
        <f t="shared" si="1"/>
        <v/>
      </c>
      <c r="G20" s="760" t="str">
        <f>IFERROR(F20/'סיכום מצבת ופליטות- אוטומטי'!$B$41,"")</f>
        <v/>
      </c>
      <c r="H20" s="756"/>
      <c r="I20" s="772"/>
      <c r="J20" s="43"/>
      <c r="K20" s="43"/>
      <c r="L20" s="43"/>
      <c r="M20" s="43"/>
      <c r="N20" s="43"/>
      <c r="P20" s="34"/>
      <c r="Q20" s="33"/>
      <c r="R20" s="33"/>
      <c r="AI20" s="28"/>
      <c r="AJ20" s="28"/>
    </row>
    <row r="21" spans="1:36" ht="24" customHeight="1" thickBot="1" x14ac:dyDescent="0.3">
      <c r="A21" s="16"/>
      <c r="B21" s="773"/>
      <c r="C21" s="761" t="s">
        <v>104</v>
      </c>
      <c r="D21" s="70">
        <v>100</v>
      </c>
      <c r="E21" s="758" t="str">
        <f t="shared" si="0"/>
        <v/>
      </c>
      <c r="F21" s="762" t="str">
        <f t="shared" si="1"/>
        <v/>
      </c>
      <c r="G21" s="760" t="str">
        <f>IFERROR(F21/'סיכום מצבת ופליטות- אוטומטי'!$B$41,"")</f>
        <v/>
      </c>
      <c r="H21" s="756"/>
      <c r="I21" s="772"/>
      <c r="J21" s="43"/>
      <c r="K21" s="43"/>
      <c r="L21" s="43"/>
      <c r="M21" s="43"/>
      <c r="N21" s="43"/>
      <c r="P21" s="34"/>
      <c r="Q21" s="33"/>
      <c r="R21" s="33"/>
      <c r="AI21" s="28"/>
      <c r="AJ21" s="28"/>
    </row>
    <row r="22" spans="1:36" ht="24" customHeight="1" thickBot="1" x14ac:dyDescent="0.3">
      <c r="A22" s="16"/>
      <c r="B22" s="772"/>
      <c r="C22" s="761" t="s">
        <v>104</v>
      </c>
      <c r="D22" s="70">
        <v>100</v>
      </c>
      <c r="E22" s="758" t="str">
        <f t="shared" si="0"/>
        <v/>
      </c>
      <c r="F22" s="762" t="str">
        <f t="shared" si="1"/>
        <v/>
      </c>
      <c r="G22" s="760" t="str">
        <f>IFERROR(F22/'סיכום מצבת ופליטות- אוטומטי'!$B$41,"")</f>
        <v/>
      </c>
      <c r="H22" s="756"/>
      <c r="I22" s="772"/>
      <c r="J22" s="43"/>
      <c r="K22" s="43"/>
      <c r="L22" s="43"/>
      <c r="M22" s="43"/>
      <c r="N22" s="43"/>
      <c r="P22" s="34"/>
      <c r="Q22" s="33"/>
      <c r="R22" s="33"/>
      <c r="AI22" s="28"/>
      <c r="AJ22" s="28"/>
    </row>
    <row r="23" spans="1:36" ht="24" customHeight="1" thickBot="1" x14ac:dyDescent="0.3">
      <c r="A23" s="16"/>
      <c r="B23" s="772"/>
      <c r="C23" s="761" t="s">
        <v>104</v>
      </c>
      <c r="D23" s="70">
        <v>100</v>
      </c>
      <c r="E23" s="758" t="str">
        <f t="shared" si="0"/>
        <v/>
      </c>
      <c r="F23" s="762" t="str">
        <f t="shared" si="1"/>
        <v/>
      </c>
      <c r="G23" s="760" t="str">
        <f>IFERROR(F23/'סיכום מצבת ופליטות- אוטומטי'!$B$41,"")</f>
        <v/>
      </c>
      <c r="H23" s="756"/>
      <c r="I23" s="772"/>
      <c r="J23" s="43"/>
      <c r="K23" s="43"/>
      <c r="L23" s="43"/>
      <c r="M23" s="43"/>
      <c r="N23" s="43"/>
      <c r="P23" s="34"/>
      <c r="Q23" s="33"/>
      <c r="R23" s="33"/>
      <c r="AI23" s="28"/>
      <c r="AJ23" s="28"/>
    </row>
    <row r="24" spans="1:36" ht="24" customHeight="1" thickBot="1" x14ac:dyDescent="0.3">
      <c r="A24" s="16"/>
      <c r="B24" s="772"/>
      <c r="C24" s="761" t="s">
        <v>104</v>
      </c>
      <c r="D24" s="70">
        <v>100</v>
      </c>
      <c r="E24" s="758" t="str">
        <f t="shared" si="0"/>
        <v/>
      </c>
      <c r="F24" s="762" t="str">
        <f t="shared" si="1"/>
        <v/>
      </c>
      <c r="G24" s="760" t="str">
        <f>IFERROR(F24/'סיכום מצבת ופליטות- אוטומטי'!$B$41,"")</f>
        <v/>
      </c>
      <c r="H24" s="756"/>
      <c r="I24" s="772"/>
      <c r="J24" s="43"/>
      <c r="K24" s="43"/>
      <c r="L24" s="43"/>
      <c r="M24" s="43"/>
      <c r="N24" s="43"/>
      <c r="P24" s="34"/>
      <c r="Q24" s="33"/>
      <c r="R24" s="33"/>
      <c r="AI24" s="28"/>
      <c r="AJ24" s="28"/>
    </row>
    <row r="25" spans="1:36" ht="52.5" customHeight="1" x14ac:dyDescent="0.25">
      <c r="A25" s="30"/>
      <c r="B25" s="30"/>
      <c r="C25" s="30"/>
      <c r="D25" s="30"/>
      <c r="E25" s="30"/>
      <c r="F25" s="71"/>
      <c r="G25" s="30"/>
      <c r="H25" s="30"/>
      <c r="I25" s="30"/>
      <c r="J25" s="43"/>
      <c r="K25" s="43"/>
      <c r="L25" s="43"/>
      <c r="M25" s="43"/>
      <c r="N25" s="43"/>
      <c r="P25" s="34"/>
      <c r="Q25" s="33"/>
      <c r="R25" s="33"/>
      <c r="AI25" s="28"/>
      <c r="AJ25" s="28"/>
    </row>
    <row r="26" spans="1:36" ht="25.5" hidden="1" customHeight="1" x14ac:dyDescent="0.25">
      <c r="A26" s="41" t="s">
        <v>105</v>
      </c>
      <c r="B26" s="72"/>
      <c r="C26" s="36"/>
      <c r="D26" s="36"/>
      <c r="E26" s="36"/>
      <c r="F26" s="73"/>
      <c r="G26" s="36"/>
      <c r="H26" s="36"/>
      <c r="I26" s="36"/>
      <c r="J26" s="43"/>
      <c r="K26" s="43"/>
      <c r="L26" s="43"/>
      <c r="M26" s="43"/>
      <c r="N26" s="43"/>
      <c r="P26" s="34"/>
      <c r="Q26" s="33"/>
      <c r="R26" s="33"/>
      <c r="AI26" s="28"/>
      <c r="AJ26" s="28"/>
    </row>
    <row r="27" spans="1:36" ht="21.75" hidden="1" customHeight="1" x14ac:dyDescent="0.25">
      <c r="A27" s="74"/>
      <c r="B27" s="38"/>
      <c r="C27" s="38"/>
      <c r="D27" s="38"/>
      <c r="E27" s="38"/>
      <c r="F27" s="75"/>
      <c r="G27" s="38"/>
      <c r="H27" s="38"/>
      <c r="I27" s="38"/>
      <c r="J27" s="43"/>
      <c r="K27" s="43"/>
      <c r="L27" s="43"/>
      <c r="M27" s="43"/>
      <c r="N27" s="43"/>
      <c r="P27" s="34"/>
      <c r="Q27" s="33"/>
      <c r="R27" s="33"/>
      <c r="AI27" s="28"/>
      <c r="AJ27" s="28"/>
    </row>
    <row r="28" spans="1:36" ht="30" hidden="1" customHeight="1" x14ac:dyDescent="0.25">
      <c r="A28" s="12" t="s">
        <v>95</v>
      </c>
      <c r="B28" s="14" t="s">
        <v>251</v>
      </c>
      <c r="C28" s="9" t="s">
        <v>96</v>
      </c>
      <c r="D28" s="14" t="s">
        <v>97</v>
      </c>
      <c r="E28" s="14" t="s">
        <v>98</v>
      </c>
      <c r="F28" s="7" t="s">
        <v>99</v>
      </c>
      <c r="G28" s="14" t="s">
        <v>100</v>
      </c>
      <c r="H28" s="14" t="s">
        <v>101</v>
      </c>
      <c r="I28" s="14" t="s">
        <v>102</v>
      </c>
      <c r="J28" s="43"/>
      <c r="K28" s="43"/>
      <c r="L28" s="43"/>
      <c r="M28" s="43"/>
      <c r="N28" s="43"/>
      <c r="P28" s="34"/>
      <c r="Q28" s="33"/>
      <c r="R28" s="33"/>
      <c r="AI28" s="28"/>
      <c r="AJ28" s="28"/>
    </row>
    <row r="29" spans="1:36" ht="44.25" hidden="1" customHeight="1" thickBot="1" x14ac:dyDescent="0.3">
      <c r="A29" s="11"/>
      <c r="B29" s="10"/>
      <c r="C29" s="8"/>
      <c r="D29" s="13"/>
      <c r="E29" s="13"/>
      <c r="F29" s="6"/>
      <c r="G29" s="13"/>
      <c r="H29" s="13"/>
      <c r="I29" s="13"/>
      <c r="J29" s="43"/>
      <c r="K29" s="43"/>
      <c r="L29" s="43"/>
      <c r="M29" s="43"/>
      <c r="N29" s="43"/>
      <c r="P29" s="34"/>
      <c r="Q29" s="33"/>
      <c r="R29" s="33"/>
      <c r="AI29" s="28"/>
      <c r="AJ29" s="28"/>
    </row>
    <row r="30" spans="1:36" ht="24" hidden="1" customHeight="1" thickBot="1" x14ac:dyDescent="0.3">
      <c r="A30" s="76"/>
      <c r="B30" s="751"/>
      <c r="C30" s="752" t="s">
        <v>104</v>
      </c>
      <c r="D30" s="77">
        <v>100</v>
      </c>
      <c r="E30" s="753" t="str">
        <f t="shared" ref="E30:E36" si="2">IFERROR(VLOOKUP(A30,$A$39:$B$56,2,FALSE),"")</f>
        <v/>
      </c>
      <c r="F30" s="754" t="str">
        <f t="shared" ref="F30:F36" si="3">IFERROR(+B30*D30/100*E30/1000,"")</f>
        <v/>
      </c>
      <c r="G30" s="755" t="str">
        <f>IFERROR(+F30/[2]סיכום!$C$34,"")</f>
        <v/>
      </c>
      <c r="H30" s="750"/>
      <c r="I30" s="750"/>
      <c r="J30" s="43"/>
      <c r="K30" s="43"/>
      <c r="L30" s="43"/>
      <c r="M30" s="43"/>
      <c r="N30" s="43"/>
      <c r="P30" s="34"/>
      <c r="Q30" s="33"/>
      <c r="R30" s="33"/>
      <c r="AI30" s="28"/>
      <c r="AJ30" s="28"/>
    </row>
    <row r="31" spans="1:36" ht="24" hidden="1" customHeight="1" thickBot="1" x14ac:dyDescent="0.3">
      <c r="A31" s="76"/>
      <c r="B31" s="751"/>
      <c r="C31" s="752" t="s">
        <v>104</v>
      </c>
      <c r="D31" s="77">
        <v>100</v>
      </c>
      <c r="E31" s="753" t="str">
        <f t="shared" si="2"/>
        <v/>
      </c>
      <c r="F31" s="754" t="str">
        <f t="shared" si="3"/>
        <v/>
      </c>
      <c r="G31" s="755" t="str">
        <f>IFERROR(+F31/[2]סיכום!$C$34,"")</f>
        <v/>
      </c>
      <c r="H31" s="750"/>
      <c r="I31" s="750"/>
      <c r="J31" s="43"/>
      <c r="K31" s="43"/>
      <c r="L31" s="43"/>
      <c r="M31" s="43"/>
      <c r="N31" s="43"/>
      <c r="P31" s="34"/>
      <c r="Q31" s="33"/>
      <c r="R31" s="33"/>
      <c r="AI31" s="28"/>
      <c r="AJ31" s="28"/>
    </row>
    <row r="32" spans="1:36" ht="24" hidden="1" customHeight="1" thickBot="1" x14ac:dyDescent="0.3">
      <c r="A32" s="76"/>
      <c r="B32" s="751"/>
      <c r="C32" s="752" t="s">
        <v>104</v>
      </c>
      <c r="D32" s="77">
        <v>100</v>
      </c>
      <c r="E32" s="753" t="str">
        <f t="shared" si="2"/>
        <v/>
      </c>
      <c r="F32" s="754" t="str">
        <f t="shared" si="3"/>
        <v/>
      </c>
      <c r="G32" s="755" t="str">
        <f>IFERROR(+F32/[2]סיכום!$C$34,"")</f>
        <v/>
      </c>
      <c r="H32" s="750"/>
      <c r="I32" s="750"/>
      <c r="J32" s="43"/>
      <c r="K32" s="43"/>
      <c r="L32" s="43"/>
      <c r="M32" s="43"/>
      <c r="N32" s="43"/>
      <c r="P32" s="34"/>
      <c r="Q32" s="33"/>
      <c r="R32" s="33"/>
      <c r="AI32" s="28"/>
      <c r="AJ32" s="28"/>
    </row>
    <row r="33" spans="1:36" ht="24" hidden="1" customHeight="1" thickBot="1" x14ac:dyDescent="0.3">
      <c r="A33" s="76"/>
      <c r="B33" s="751"/>
      <c r="C33" s="752" t="s">
        <v>104</v>
      </c>
      <c r="D33" s="77">
        <v>100</v>
      </c>
      <c r="E33" s="753" t="str">
        <f t="shared" si="2"/>
        <v/>
      </c>
      <c r="F33" s="754" t="str">
        <f t="shared" si="3"/>
        <v/>
      </c>
      <c r="G33" s="755" t="str">
        <f>IFERROR(+F33/[2]סיכום!$C$34,"")</f>
        <v/>
      </c>
      <c r="H33" s="750"/>
      <c r="I33" s="750"/>
      <c r="J33" s="43"/>
      <c r="K33" s="43"/>
      <c r="L33" s="43"/>
      <c r="M33" s="43"/>
      <c r="N33" s="43"/>
      <c r="P33" s="34"/>
      <c r="Q33" s="33"/>
      <c r="R33" s="33"/>
      <c r="AI33" s="28"/>
      <c r="AJ33" s="28"/>
    </row>
    <row r="34" spans="1:36" ht="24" hidden="1" customHeight="1" thickBot="1" x14ac:dyDescent="0.3">
      <c r="A34" s="76"/>
      <c r="B34" s="751"/>
      <c r="C34" s="752" t="s">
        <v>104</v>
      </c>
      <c r="D34" s="77">
        <v>100</v>
      </c>
      <c r="E34" s="753" t="str">
        <f t="shared" si="2"/>
        <v/>
      </c>
      <c r="F34" s="754" t="str">
        <f t="shared" si="3"/>
        <v/>
      </c>
      <c r="G34" s="755" t="str">
        <f>IFERROR(+F34/[2]סיכום!$C$34,"")</f>
        <v/>
      </c>
      <c r="H34" s="750"/>
      <c r="I34" s="750"/>
      <c r="J34" s="43"/>
      <c r="K34" s="43"/>
      <c r="L34" s="43"/>
      <c r="M34" s="43"/>
      <c r="N34" s="43"/>
      <c r="P34" s="34"/>
      <c r="Q34" s="33"/>
      <c r="R34" s="33"/>
      <c r="AI34" s="28"/>
      <c r="AJ34" s="28"/>
    </row>
    <row r="35" spans="1:36" ht="24" hidden="1" customHeight="1" thickBot="1" x14ac:dyDescent="0.3">
      <c r="A35" s="76"/>
      <c r="B35" s="751"/>
      <c r="C35" s="752" t="s">
        <v>104</v>
      </c>
      <c r="D35" s="77">
        <v>100</v>
      </c>
      <c r="E35" s="753" t="str">
        <f t="shared" si="2"/>
        <v/>
      </c>
      <c r="F35" s="754" t="str">
        <f t="shared" si="3"/>
        <v/>
      </c>
      <c r="G35" s="755" t="str">
        <f>IFERROR(+F35/[2]סיכום!$C$34,"")</f>
        <v/>
      </c>
      <c r="H35" s="750"/>
      <c r="I35" s="750"/>
      <c r="J35" s="43"/>
      <c r="K35" s="43"/>
      <c r="L35" s="43"/>
      <c r="M35" s="43"/>
      <c r="N35" s="43"/>
      <c r="P35" s="34"/>
      <c r="Q35" s="33"/>
      <c r="R35" s="33"/>
      <c r="AI35" s="28"/>
      <c r="AJ35" s="28"/>
    </row>
    <row r="36" spans="1:36" ht="24" hidden="1" customHeight="1" x14ac:dyDescent="0.25">
      <c r="A36" s="764"/>
      <c r="B36" s="769"/>
      <c r="C36" s="768" t="s">
        <v>104</v>
      </c>
      <c r="D36" s="765">
        <v>100</v>
      </c>
      <c r="E36" s="753" t="str">
        <f t="shared" si="2"/>
        <v/>
      </c>
      <c r="F36" s="754" t="str">
        <f t="shared" si="3"/>
        <v/>
      </c>
      <c r="G36" s="755" t="str">
        <f>IFERROR(+F36/[2]סיכום!$C$34,"")</f>
        <v/>
      </c>
      <c r="H36" s="750"/>
      <c r="I36" s="750"/>
      <c r="J36" s="43"/>
      <c r="K36" s="43"/>
      <c r="L36" s="43"/>
      <c r="M36" s="43"/>
      <c r="N36" s="43"/>
      <c r="P36" s="34"/>
      <c r="Q36" s="33"/>
      <c r="R36" s="33"/>
      <c r="AI36" s="28"/>
      <c r="AJ36" s="28"/>
    </row>
    <row r="37" spans="1:36" ht="45" customHeight="1" x14ac:dyDescent="0.25">
      <c r="A37" s="766" t="s">
        <v>106</v>
      </c>
      <c r="B37" s="766"/>
      <c r="C37" s="766"/>
      <c r="D37" s="766"/>
      <c r="E37" s="767"/>
      <c r="F37" s="30"/>
      <c r="G37" s="30"/>
      <c r="H37" s="30"/>
      <c r="I37" s="30"/>
      <c r="J37" s="30"/>
      <c r="K37" s="30"/>
      <c r="L37" s="30"/>
      <c r="M37" s="43"/>
      <c r="N37" s="43"/>
      <c r="O37" s="43"/>
      <c r="P37" s="43"/>
    </row>
    <row r="38" spans="1:36" ht="95.1" customHeight="1" x14ac:dyDescent="0.25">
      <c r="A38" s="78" t="s">
        <v>107</v>
      </c>
      <c r="B38" s="776" t="s">
        <v>108</v>
      </c>
      <c r="C38" s="79" t="s">
        <v>109</v>
      </c>
      <c r="D38" s="79" t="s">
        <v>110</v>
      </c>
      <c r="E38" s="79"/>
      <c r="F38" s="30"/>
      <c r="G38" s="30"/>
      <c r="H38" s="30"/>
      <c r="I38" s="30"/>
      <c r="J38" s="30"/>
      <c r="K38" s="30"/>
      <c r="L38" s="30"/>
      <c r="M38" s="43"/>
      <c r="N38" s="43"/>
      <c r="O38" s="43"/>
      <c r="P38" s="43"/>
    </row>
    <row r="39" spans="1:36" ht="24" customHeight="1" x14ac:dyDescent="0.3">
      <c r="A39" s="80" t="s">
        <v>111</v>
      </c>
      <c r="B39" s="763">
        <f>GWP!E17</f>
        <v>10200</v>
      </c>
      <c r="C39" s="81">
        <f t="shared" ref="C39:C56" si="4">+IF($A$19=A39,$B$19*$D$19/100)+IF($A$20=A39,$B$20*$D$20/100)+IF($A$21=A39,$B$21*$D$21/100)+IF($A$22=A39,$B$22*$D$22/100)+IF($A$23=A39,$B$23*$D$23/100)+IF($A$24=A39,$B$24*$D$24/100)+IF($A$30=A39,$B$30*$D$30/100)+IF($A$31=A39,$B$31*$D$31/100)+IF($A$32=A39,$B$32*$D$32/100)+IF($A$33=A39,$B$33*$D$33/100)+IF($A$34=A39,$B$34*$D$34/100)+IF($A$35=A39,$B$35*$D$35/100)+IF($A$36=A39,$B$36*$D$36/100)</f>
        <v>0</v>
      </c>
      <c r="D39" s="81">
        <f t="shared" ref="D39:D56" si="5">+C39/1000*B39</f>
        <v>0</v>
      </c>
      <c r="E39" s="81"/>
      <c r="F39" s="30"/>
      <c r="G39" s="30"/>
      <c r="H39" s="30"/>
      <c r="I39" s="30"/>
      <c r="J39" s="30"/>
      <c r="K39" s="30"/>
      <c r="L39" s="30"/>
      <c r="M39" s="43"/>
      <c r="N39" s="43"/>
      <c r="O39" s="43"/>
      <c r="P39" s="43"/>
    </row>
    <row r="40" spans="1:36" ht="24" customHeight="1" x14ac:dyDescent="0.3">
      <c r="A40" s="80" t="s">
        <v>112</v>
      </c>
      <c r="B40" s="763">
        <f>GWP!E19</f>
        <v>79</v>
      </c>
      <c r="C40" s="81">
        <f t="shared" si="4"/>
        <v>0</v>
      </c>
      <c r="D40" s="81">
        <f t="shared" si="5"/>
        <v>0</v>
      </c>
      <c r="E40" s="81"/>
      <c r="F40" s="30"/>
      <c r="G40" s="30"/>
      <c r="H40" s="30"/>
      <c r="I40" s="30"/>
      <c r="J40" s="30"/>
      <c r="K40" s="30"/>
      <c r="L40" s="30"/>
      <c r="M40" s="43"/>
      <c r="N40" s="43"/>
      <c r="O40" s="43"/>
      <c r="P40" s="43"/>
    </row>
    <row r="41" spans="1:36" ht="24" customHeight="1" x14ac:dyDescent="0.3">
      <c r="A41" s="80" t="s">
        <v>103</v>
      </c>
      <c r="B41" s="763">
        <f>GWP!E18</f>
        <v>1760</v>
      </c>
      <c r="C41" s="81">
        <f t="shared" si="4"/>
        <v>0</v>
      </c>
      <c r="D41" s="81">
        <f t="shared" si="5"/>
        <v>0</v>
      </c>
      <c r="E41" s="81"/>
      <c r="F41" s="30"/>
      <c r="G41" s="30"/>
      <c r="H41" s="30"/>
      <c r="I41" s="30"/>
      <c r="J41" s="30"/>
      <c r="K41" s="30"/>
      <c r="L41" s="30"/>
      <c r="M41" s="43"/>
      <c r="N41" s="43"/>
      <c r="O41" s="43"/>
      <c r="P41" s="43"/>
    </row>
    <row r="42" spans="1:36" ht="24" customHeight="1" x14ac:dyDescent="0.3">
      <c r="A42" s="80" t="s">
        <v>113</v>
      </c>
      <c r="B42" s="763">
        <f>GWP!E25</f>
        <v>1300</v>
      </c>
      <c r="C42" s="81">
        <f t="shared" si="4"/>
        <v>0</v>
      </c>
      <c r="D42" s="81">
        <f t="shared" si="5"/>
        <v>0</v>
      </c>
      <c r="E42" s="81"/>
      <c r="F42" s="30"/>
      <c r="G42" s="30"/>
      <c r="H42" s="30"/>
      <c r="I42" s="30"/>
      <c r="J42" s="30"/>
      <c r="K42" s="30"/>
      <c r="L42" s="30"/>
      <c r="M42" s="43"/>
      <c r="N42" s="43"/>
      <c r="O42" s="43"/>
      <c r="P42" s="43"/>
    </row>
    <row r="43" spans="1:36" ht="24" customHeight="1" x14ac:dyDescent="0.3">
      <c r="A43" s="80" t="s">
        <v>114</v>
      </c>
      <c r="B43" s="763">
        <f>GWP!E31</f>
        <v>3350</v>
      </c>
      <c r="C43" s="81">
        <f t="shared" si="4"/>
        <v>0</v>
      </c>
      <c r="D43" s="81">
        <f t="shared" si="5"/>
        <v>0</v>
      </c>
      <c r="E43" s="81"/>
      <c r="F43" s="30"/>
      <c r="G43" s="30"/>
      <c r="H43" s="30"/>
      <c r="I43" s="30"/>
      <c r="J43" s="30"/>
      <c r="K43" s="30"/>
      <c r="L43" s="30"/>
      <c r="M43" s="43"/>
      <c r="N43" s="43"/>
      <c r="O43" s="43"/>
      <c r="P43" s="43"/>
    </row>
    <row r="44" spans="1:36" ht="22.5" customHeight="1" x14ac:dyDescent="0.3">
      <c r="A44" s="80" t="s">
        <v>115</v>
      </c>
      <c r="B44" s="763">
        <f>GWP!E41</f>
        <v>11100</v>
      </c>
      <c r="C44" s="81">
        <f t="shared" si="4"/>
        <v>0</v>
      </c>
      <c r="D44" s="81">
        <f t="shared" si="5"/>
        <v>0</v>
      </c>
      <c r="E44" s="81"/>
      <c r="F44" s="30"/>
      <c r="G44" s="30"/>
      <c r="H44" s="30"/>
      <c r="I44" s="30"/>
      <c r="J44" s="30"/>
      <c r="K44" s="30"/>
      <c r="L44" s="30"/>
      <c r="M44" s="43"/>
      <c r="N44" s="43"/>
      <c r="O44" s="43"/>
      <c r="P44" s="43"/>
    </row>
    <row r="45" spans="1:36" ht="24" customHeight="1" x14ac:dyDescent="0.3">
      <c r="A45" s="80" t="s">
        <v>116</v>
      </c>
      <c r="B45" s="763">
        <f>GWP!E40</f>
        <v>6630</v>
      </c>
      <c r="C45" s="81">
        <f t="shared" si="4"/>
        <v>0</v>
      </c>
      <c r="D45" s="81">
        <f t="shared" si="5"/>
        <v>0</v>
      </c>
      <c r="E45" s="81"/>
      <c r="F45" s="30"/>
      <c r="G45" s="30"/>
      <c r="H45" s="30"/>
      <c r="I45" s="30"/>
      <c r="J45" s="30"/>
      <c r="K45" s="30"/>
      <c r="L45" s="30"/>
      <c r="M45" s="43"/>
      <c r="N45" s="43"/>
      <c r="O45" s="43"/>
      <c r="P45" s="43"/>
    </row>
    <row r="46" spans="1:36" ht="24" customHeight="1" x14ac:dyDescent="0.3">
      <c r="A46" s="80" t="s">
        <v>117</v>
      </c>
      <c r="B46" s="763">
        <f>GWP!E42</f>
        <v>8900</v>
      </c>
      <c r="C46" s="81">
        <f t="shared" si="4"/>
        <v>0</v>
      </c>
      <c r="D46" s="81">
        <f t="shared" si="5"/>
        <v>0</v>
      </c>
      <c r="E46" s="81"/>
      <c r="F46" s="30"/>
      <c r="G46" s="30"/>
      <c r="H46" s="30"/>
      <c r="I46" s="30"/>
      <c r="J46" s="30"/>
      <c r="K46" s="30"/>
      <c r="L46" s="30"/>
      <c r="M46" s="43"/>
      <c r="N46" s="43"/>
      <c r="O46" s="43"/>
      <c r="P46" s="43"/>
    </row>
    <row r="47" spans="1:36" ht="24" customHeight="1" x14ac:dyDescent="0.3">
      <c r="A47" s="80" t="s">
        <v>118</v>
      </c>
      <c r="B47" s="763">
        <f>GWP!E43</f>
        <v>9540</v>
      </c>
      <c r="C47" s="81">
        <f t="shared" si="4"/>
        <v>0</v>
      </c>
      <c r="D47" s="81">
        <f t="shared" si="5"/>
        <v>0</v>
      </c>
      <c r="E47" s="81"/>
      <c r="F47" s="30"/>
      <c r="G47" s="30"/>
      <c r="H47" s="30"/>
      <c r="I47" s="30"/>
      <c r="J47" s="30"/>
      <c r="K47" s="30"/>
      <c r="L47" s="30"/>
      <c r="M47" s="43"/>
      <c r="N47" s="43"/>
      <c r="O47" s="43"/>
      <c r="P47" s="43"/>
    </row>
    <row r="48" spans="1:36" ht="24" customHeight="1" x14ac:dyDescent="0.3">
      <c r="A48" s="80" t="str">
        <f>[2]GWP!$J$46</f>
        <v>PFC-31-10</v>
      </c>
      <c r="B48" s="763">
        <f>GWP!E44</f>
        <v>9200</v>
      </c>
      <c r="C48" s="81">
        <f t="shared" si="4"/>
        <v>0</v>
      </c>
      <c r="D48" s="81">
        <f t="shared" si="5"/>
        <v>0</v>
      </c>
      <c r="E48" s="81"/>
      <c r="F48" s="30"/>
      <c r="G48" s="30"/>
      <c r="H48" s="30"/>
      <c r="I48" s="30"/>
      <c r="J48" s="30"/>
      <c r="K48" s="30"/>
      <c r="L48" s="30"/>
      <c r="M48" s="43"/>
      <c r="N48" s="43"/>
      <c r="O48" s="43"/>
      <c r="P48" s="43"/>
    </row>
    <row r="49" spans="1:36" ht="24" customHeight="1" x14ac:dyDescent="0.3">
      <c r="A49" s="80" t="str">
        <f>[2]GWP!$J$48</f>
        <v>PFC-51-14</v>
      </c>
      <c r="B49" s="763">
        <f>GWP!E46</f>
        <v>7910</v>
      </c>
      <c r="C49" s="81">
        <f t="shared" si="4"/>
        <v>0</v>
      </c>
      <c r="D49" s="81">
        <f t="shared" si="5"/>
        <v>0</v>
      </c>
      <c r="E49" s="81"/>
      <c r="F49" s="30"/>
      <c r="G49" s="30"/>
      <c r="H49" s="30"/>
      <c r="I49" s="30"/>
      <c r="J49" s="30"/>
      <c r="K49" s="30"/>
      <c r="L49" s="30"/>
      <c r="M49" s="43"/>
      <c r="N49" s="43"/>
      <c r="O49" s="43"/>
      <c r="P49" s="43"/>
    </row>
    <row r="50" spans="1:36" ht="24" customHeight="1" x14ac:dyDescent="0.3">
      <c r="A50" s="80" t="s">
        <v>119</v>
      </c>
      <c r="B50" s="763">
        <v>3943</v>
      </c>
      <c r="C50" s="81">
        <f t="shared" si="4"/>
        <v>0</v>
      </c>
      <c r="D50" s="81">
        <f t="shared" si="5"/>
        <v>0</v>
      </c>
      <c r="E50" s="81"/>
      <c r="F50" s="30"/>
      <c r="G50" s="30"/>
      <c r="H50" s="30"/>
      <c r="I50" s="30"/>
      <c r="J50" s="30"/>
      <c r="K50" s="30"/>
      <c r="L50" s="30"/>
      <c r="M50" s="43"/>
      <c r="N50" s="43"/>
      <c r="O50" s="43"/>
      <c r="P50" s="43"/>
    </row>
    <row r="51" spans="1:36" ht="24" customHeight="1" x14ac:dyDescent="0.3">
      <c r="A51" s="80" t="s">
        <v>120</v>
      </c>
      <c r="B51" s="763">
        <v>1624</v>
      </c>
      <c r="C51" s="81">
        <f t="shared" si="4"/>
        <v>0</v>
      </c>
      <c r="D51" s="81">
        <f t="shared" si="5"/>
        <v>0</v>
      </c>
      <c r="E51" s="81"/>
      <c r="F51" s="30"/>
      <c r="G51" s="30"/>
      <c r="H51" s="30"/>
      <c r="I51" s="30"/>
      <c r="J51" s="30"/>
      <c r="K51" s="30"/>
      <c r="L51" s="30"/>
      <c r="M51" s="43"/>
      <c r="N51" s="43"/>
      <c r="O51" s="43"/>
      <c r="P51" s="43"/>
    </row>
    <row r="52" spans="1:36" ht="24" customHeight="1" x14ac:dyDescent="0.3">
      <c r="A52" s="80" t="s">
        <v>121</v>
      </c>
      <c r="B52" s="763">
        <v>1924</v>
      </c>
      <c r="C52" s="81">
        <f t="shared" si="4"/>
        <v>0</v>
      </c>
      <c r="D52" s="81">
        <f t="shared" si="5"/>
        <v>0</v>
      </c>
      <c r="E52" s="81"/>
      <c r="F52" s="30"/>
      <c r="G52" s="30"/>
      <c r="H52" s="30"/>
      <c r="I52" s="30"/>
      <c r="J52" s="30"/>
      <c r="K52" s="30"/>
      <c r="L52" s="30"/>
      <c r="M52" s="43"/>
      <c r="N52" s="43"/>
      <c r="O52" s="43"/>
      <c r="P52" s="43"/>
    </row>
    <row r="53" spans="1:36" ht="24" customHeight="1" x14ac:dyDescent="0.3">
      <c r="A53" s="80" t="s">
        <v>122</v>
      </c>
      <c r="B53" s="763">
        <v>3985</v>
      </c>
      <c r="C53" s="81">
        <f t="shared" si="4"/>
        <v>0</v>
      </c>
      <c r="D53" s="81">
        <f t="shared" si="5"/>
        <v>0</v>
      </c>
      <c r="E53" s="81"/>
      <c r="F53" s="30"/>
      <c r="G53" s="30"/>
      <c r="H53" s="30"/>
      <c r="I53" s="30"/>
      <c r="J53" s="30"/>
      <c r="K53" s="30"/>
      <c r="L53" s="30"/>
      <c r="M53" s="43"/>
      <c r="N53" s="43"/>
      <c r="O53" s="43"/>
      <c r="P53" s="43"/>
    </row>
    <row r="54" spans="1:36" ht="24" customHeight="1" x14ac:dyDescent="0.3">
      <c r="A54" s="80" t="s">
        <v>123</v>
      </c>
      <c r="B54" s="763">
        <v>4</v>
      </c>
      <c r="C54" s="81">
        <f t="shared" si="4"/>
        <v>0</v>
      </c>
      <c r="D54" s="81">
        <f t="shared" si="5"/>
        <v>0</v>
      </c>
      <c r="E54" s="81"/>
      <c r="F54" s="30"/>
      <c r="G54" s="30"/>
      <c r="H54" s="30"/>
      <c r="I54" s="30"/>
      <c r="J54" s="30"/>
      <c r="K54" s="30"/>
      <c r="L54" s="30"/>
      <c r="M54" s="43"/>
      <c r="N54" s="43"/>
      <c r="O54" s="43"/>
      <c r="P54" s="43"/>
    </row>
    <row r="55" spans="1:36" ht="24" customHeight="1" x14ac:dyDescent="0.3">
      <c r="A55" s="80" t="s">
        <v>124</v>
      </c>
      <c r="B55" s="763">
        <v>7</v>
      </c>
      <c r="C55" s="81">
        <f t="shared" si="4"/>
        <v>0</v>
      </c>
      <c r="D55" s="81">
        <f t="shared" si="5"/>
        <v>0</v>
      </c>
      <c r="E55" s="81"/>
      <c r="F55" s="30"/>
      <c r="G55" s="30"/>
      <c r="H55" s="30"/>
      <c r="I55" s="30"/>
      <c r="J55" s="30"/>
      <c r="K55" s="30"/>
      <c r="L55" s="30"/>
      <c r="M55" s="43"/>
      <c r="N55" s="43"/>
      <c r="O55" s="43"/>
      <c r="P55" s="43"/>
    </row>
    <row r="56" spans="1:36" ht="24" customHeight="1" x14ac:dyDescent="0.3">
      <c r="A56" s="80" t="s">
        <v>125</v>
      </c>
      <c r="B56" s="763">
        <v>4.5</v>
      </c>
      <c r="C56" s="81">
        <f t="shared" si="4"/>
        <v>0</v>
      </c>
      <c r="D56" s="81">
        <f t="shared" si="5"/>
        <v>0</v>
      </c>
      <c r="E56" s="81"/>
      <c r="F56" s="30"/>
      <c r="G56" s="30"/>
      <c r="H56" s="30"/>
      <c r="I56" s="30"/>
      <c r="J56" s="30"/>
      <c r="K56" s="30"/>
      <c r="L56" s="30"/>
      <c r="M56" s="43"/>
      <c r="N56" s="43"/>
      <c r="O56" s="43"/>
      <c r="P56" s="43"/>
    </row>
    <row r="57" spans="1:36" ht="24" customHeight="1" x14ac:dyDescent="0.25">
      <c r="A57" s="32"/>
      <c r="B57" s="32"/>
      <c r="C57" s="32"/>
      <c r="D57" s="32"/>
      <c r="E57" s="82"/>
      <c r="F57" s="30"/>
      <c r="I57" s="30"/>
      <c r="J57" s="30"/>
      <c r="K57" s="30"/>
      <c r="L57" s="30"/>
      <c r="M57" s="43"/>
      <c r="N57" s="43"/>
      <c r="O57" s="43"/>
      <c r="P57" s="43"/>
    </row>
    <row r="58" spans="1:36" ht="21" customHeight="1" x14ac:dyDescent="0.25">
      <c r="A58" s="666" t="s">
        <v>126</v>
      </c>
      <c r="B58" s="48"/>
      <c r="D58" s="48"/>
      <c r="E58" s="82"/>
      <c r="F58" s="32"/>
      <c r="G58" s="30"/>
      <c r="H58" s="30"/>
      <c r="I58" s="30"/>
      <c r="J58" s="30"/>
      <c r="K58" s="30"/>
      <c r="L58" s="30"/>
    </row>
    <row r="59" spans="1:36" ht="24" customHeight="1" thickBot="1" x14ac:dyDescent="0.3">
      <c r="E59" s="82"/>
      <c r="F59" s="30"/>
      <c r="G59" s="30"/>
      <c r="H59" s="30"/>
      <c r="I59" s="30"/>
      <c r="J59" s="30"/>
      <c r="K59" s="30"/>
      <c r="L59" s="43"/>
    </row>
    <row r="60" spans="1:36" ht="24" customHeight="1" x14ac:dyDescent="0.25">
      <c r="A60" s="667" t="s">
        <v>127</v>
      </c>
      <c r="B60" s="668"/>
      <c r="C60" s="669"/>
      <c r="D60" s="30"/>
      <c r="E60" s="82"/>
      <c r="F60" s="30"/>
      <c r="G60" s="30"/>
      <c r="H60" s="30"/>
      <c r="I60" s="30"/>
      <c r="J60" s="30"/>
      <c r="K60" s="30"/>
      <c r="L60" s="43"/>
    </row>
    <row r="61" spans="1:36" ht="21" customHeight="1" x14ac:dyDescent="0.25">
      <c r="A61" s="670"/>
      <c r="B61" s="777" t="s">
        <v>128</v>
      </c>
      <c r="C61" s="778" t="s">
        <v>129</v>
      </c>
      <c r="D61" s="30"/>
      <c r="E61" s="82"/>
      <c r="F61" s="30"/>
      <c r="G61" s="30"/>
      <c r="H61" s="30"/>
      <c r="I61" s="30"/>
      <c r="J61" s="30"/>
      <c r="K61" s="30"/>
      <c r="L61" s="43"/>
    </row>
    <row r="62" spans="1:36" ht="24" customHeight="1" x14ac:dyDescent="0.3">
      <c r="A62" s="671" t="s">
        <v>130</v>
      </c>
      <c r="B62" s="779">
        <f>+SUM(C39:C43)/1000</f>
        <v>0</v>
      </c>
      <c r="C62" s="780">
        <f>+SUM(D39:D43)</f>
        <v>0</v>
      </c>
      <c r="D62" s="30"/>
      <c r="E62" s="82"/>
      <c r="F62" s="30"/>
      <c r="G62" s="30"/>
      <c r="H62" s="30"/>
      <c r="I62" s="30"/>
      <c r="J62" s="30"/>
      <c r="K62" s="30"/>
      <c r="L62" s="30"/>
      <c r="M62" s="30"/>
      <c r="N62" s="30"/>
      <c r="O62" s="30"/>
      <c r="P62" s="650"/>
    </row>
    <row r="63" spans="1:36" ht="24" customHeight="1" x14ac:dyDescent="0.3">
      <c r="A63" s="671" t="s">
        <v>131</v>
      </c>
      <c r="B63" s="779">
        <f>SUM(C44:C49)/1000</f>
        <v>0</v>
      </c>
      <c r="C63" s="780">
        <f>SUM(D44:D49)</f>
        <v>0</v>
      </c>
      <c r="D63" s="30"/>
      <c r="E63" s="48"/>
      <c r="F63" s="30"/>
      <c r="G63" s="30"/>
      <c r="H63" s="30"/>
      <c r="I63" s="170"/>
      <c r="J63" s="30"/>
      <c r="K63" s="30"/>
      <c r="L63" s="30"/>
      <c r="M63" s="30"/>
      <c r="N63" s="30"/>
      <c r="O63" s="33"/>
      <c r="P63" s="33"/>
      <c r="Q63" s="33"/>
      <c r="R63" s="33"/>
      <c r="AG63" s="28"/>
      <c r="AH63" s="28"/>
      <c r="AI63" s="28"/>
      <c r="AJ63" s="28"/>
    </row>
    <row r="64" spans="1:36" ht="24" customHeight="1" thickBot="1" x14ac:dyDescent="0.35">
      <c r="A64" s="672" t="s">
        <v>132</v>
      </c>
      <c r="B64" s="673">
        <f>SUM(C50:C56)/1000</f>
        <v>0</v>
      </c>
      <c r="C64" s="781">
        <f>SUM(D50:D56)</f>
        <v>0</v>
      </c>
      <c r="D64" s="30"/>
      <c r="E64" s="48"/>
      <c r="I64" s="43"/>
      <c r="J64" s="34"/>
      <c r="K64" s="34"/>
      <c r="L64" s="61"/>
      <c r="O64" s="33"/>
      <c r="P64" s="33"/>
      <c r="Q64" s="33"/>
      <c r="R64" s="33"/>
      <c r="AG64" s="28"/>
      <c r="AH64" s="28"/>
      <c r="AI64" s="28"/>
      <c r="AJ64" s="28"/>
    </row>
    <row r="65" spans="1:36" ht="47.25" customHeight="1" x14ac:dyDescent="0.25">
      <c r="F65" s="30"/>
      <c r="G65" s="30"/>
      <c r="I65" s="43"/>
      <c r="J65" s="34"/>
      <c r="K65" s="34"/>
      <c r="L65" s="61"/>
      <c r="O65" s="33"/>
      <c r="P65" s="33"/>
      <c r="Q65" s="33"/>
      <c r="R65" s="33"/>
      <c r="AG65" s="28"/>
      <c r="AH65" s="28"/>
      <c r="AI65" s="28"/>
      <c r="AJ65" s="28"/>
    </row>
    <row r="66" spans="1:36" s="43" customFormat="1" ht="47.25" customHeight="1" x14ac:dyDescent="0.25">
      <c r="A66" s="28"/>
      <c r="B66" s="28"/>
      <c r="C66" s="28"/>
      <c r="D66" s="28"/>
      <c r="E66" s="28"/>
      <c r="L66" s="83"/>
      <c r="O66" s="32"/>
      <c r="P66" s="32"/>
      <c r="Q66" s="32"/>
      <c r="R66" s="32"/>
      <c r="S66" s="32"/>
      <c r="T66" s="32"/>
      <c r="U66" s="32"/>
      <c r="V66" s="32"/>
      <c r="W66" s="32"/>
      <c r="X66" s="32"/>
      <c r="Y66" s="32"/>
      <c r="Z66" s="32"/>
      <c r="AA66" s="32"/>
      <c r="AB66" s="32"/>
      <c r="AC66" s="32"/>
      <c r="AD66" s="32"/>
      <c r="AE66" s="32"/>
      <c r="AF66" s="32"/>
    </row>
    <row r="67" spans="1:36" s="34" customFormat="1" ht="39.75" customHeight="1" x14ac:dyDescent="0.2">
      <c r="A67" s="28"/>
      <c r="B67" s="28"/>
      <c r="C67" s="28"/>
      <c r="D67" s="28"/>
      <c r="E67" s="28"/>
      <c r="F67" s="33"/>
      <c r="G67" s="33"/>
      <c r="L67" s="61"/>
      <c r="O67" s="33"/>
      <c r="P67" s="33"/>
      <c r="Q67" s="33"/>
      <c r="R67" s="33"/>
      <c r="S67" s="33"/>
      <c r="T67" s="33"/>
      <c r="U67" s="33"/>
      <c r="V67" s="33"/>
      <c r="W67" s="33"/>
      <c r="X67" s="33"/>
      <c r="Y67" s="33"/>
      <c r="Z67" s="33"/>
      <c r="AA67" s="33"/>
      <c r="AB67" s="33"/>
      <c r="AC67" s="33"/>
      <c r="AD67" s="33"/>
      <c r="AE67" s="33"/>
      <c r="AF67" s="33"/>
    </row>
    <row r="68" spans="1:36" s="34" customFormat="1" ht="24" customHeight="1" x14ac:dyDescent="0.2">
      <c r="A68" s="28"/>
      <c r="B68" s="28"/>
      <c r="C68" s="28"/>
      <c r="D68" s="28"/>
      <c r="E68" s="28"/>
      <c r="F68" s="33"/>
      <c r="G68" s="33"/>
      <c r="L68" s="61"/>
      <c r="O68" s="33"/>
      <c r="P68" s="33"/>
      <c r="Q68" s="33"/>
      <c r="R68" s="33"/>
      <c r="S68" s="33"/>
      <c r="T68" s="33"/>
      <c r="U68" s="33"/>
      <c r="V68" s="33"/>
      <c r="W68" s="33"/>
      <c r="X68" s="33"/>
      <c r="Y68" s="33"/>
      <c r="Z68" s="33"/>
      <c r="AA68" s="33"/>
      <c r="AB68" s="33"/>
      <c r="AC68" s="33"/>
      <c r="AD68" s="33"/>
      <c r="AE68" s="33"/>
      <c r="AF68" s="33"/>
    </row>
    <row r="69" spans="1:36" s="34" customFormat="1" ht="24" customHeight="1" x14ac:dyDescent="0.2">
      <c r="A69" s="28"/>
      <c r="B69" s="28"/>
      <c r="C69" s="28"/>
      <c r="D69" s="28"/>
      <c r="E69" s="28"/>
      <c r="F69" s="33"/>
      <c r="G69" s="33"/>
      <c r="L69" s="61"/>
      <c r="O69" s="33"/>
      <c r="P69" s="33"/>
      <c r="Q69" s="33"/>
      <c r="R69" s="33"/>
      <c r="S69" s="33"/>
      <c r="T69" s="33"/>
      <c r="U69" s="33"/>
      <c r="V69" s="33"/>
      <c r="W69" s="33"/>
      <c r="X69" s="33"/>
      <c r="Y69" s="33"/>
      <c r="Z69" s="33"/>
      <c r="AA69" s="33"/>
      <c r="AB69" s="33"/>
      <c r="AC69" s="33"/>
      <c r="AD69" s="33"/>
      <c r="AE69" s="33"/>
      <c r="AF69" s="33"/>
    </row>
    <row r="70" spans="1:36" s="34" customFormat="1" ht="24" customHeight="1" x14ac:dyDescent="0.2">
      <c r="A70" s="28"/>
      <c r="B70" s="28"/>
      <c r="C70" s="28"/>
      <c r="D70" s="28"/>
      <c r="E70" s="28"/>
      <c r="F70" s="33"/>
      <c r="G70" s="33"/>
      <c r="L70" s="61"/>
      <c r="O70" s="33"/>
      <c r="P70" s="33"/>
      <c r="Q70" s="33"/>
      <c r="R70" s="33"/>
      <c r="S70" s="33"/>
      <c r="T70" s="33"/>
      <c r="U70" s="33"/>
      <c r="V70" s="33"/>
      <c r="W70" s="33"/>
      <c r="X70" s="33"/>
      <c r="Y70" s="33"/>
      <c r="Z70" s="33"/>
      <c r="AA70" s="33"/>
      <c r="AB70" s="33"/>
      <c r="AC70" s="33"/>
      <c r="AD70" s="33"/>
      <c r="AE70" s="33"/>
      <c r="AF70" s="33"/>
    </row>
    <row r="71" spans="1:36" s="34" customFormat="1" ht="24" customHeight="1" x14ac:dyDescent="0.2">
      <c r="A71" s="28"/>
      <c r="B71" s="28"/>
      <c r="C71" s="28"/>
      <c r="D71" s="28"/>
      <c r="E71" s="28"/>
      <c r="F71" s="33"/>
      <c r="O71" s="33"/>
      <c r="P71" s="33"/>
      <c r="Q71" s="33"/>
      <c r="R71" s="33"/>
      <c r="S71" s="33"/>
      <c r="T71" s="33"/>
      <c r="U71" s="33"/>
      <c r="V71" s="33"/>
      <c r="W71" s="33"/>
      <c r="X71" s="33"/>
      <c r="Y71" s="33"/>
      <c r="Z71" s="33"/>
      <c r="AA71" s="33"/>
      <c r="AB71" s="33"/>
      <c r="AC71" s="33"/>
      <c r="AD71" s="33"/>
      <c r="AE71" s="33"/>
      <c r="AF71" s="33"/>
    </row>
    <row r="72" spans="1:36" s="34" customFormat="1" ht="24" customHeight="1" x14ac:dyDescent="0.2">
      <c r="A72" s="28"/>
      <c r="B72" s="28"/>
      <c r="C72" s="28"/>
      <c r="D72" s="28"/>
      <c r="E72" s="28"/>
      <c r="F72" s="33"/>
      <c r="G72" s="33"/>
      <c r="L72" s="61"/>
      <c r="O72" s="33"/>
      <c r="P72" s="33"/>
      <c r="Q72" s="33"/>
      <c r="R72" s="33"/>
      <c r="S72" s="33"/>
      <c r="T72" s="33"/>
      <c r="U72" s="33"/>
      <c r="V72" s="33"/>
      <c r="W72" s="33"/>
      <c r="X72" s="33"/>
      <c r="Y72" s="33"/>
      <c r="Z72" s="33"/>
      <c r="AA72" s="33"/>
      <c r="AB72" s="33"/>
      <c r="AC72" s="33"/>
      <c r="AD72" s="33"/>
      <c r="AE72" s="33"/>
      <c r="AF72" s="33"/>
    </row>
    <row r="73" spans="1:36" s="34" customFormat="1" ht="24" customHeight="1" x14ac:dyDescent="0.2">
      <c r="A73" s="28"/>
      <c r="B73" s="28"/>
      <c r="C73" s="28"/>
      <c r="D73" s="28"/>
      <c r="E73" s="28"/>
      <c r="F73" s="33"/>
      <c r="G73" s="33"/>
      <c r="L73" s="61"/>
      <c r="O73" s="33"/>
      <c r="P73" s="33"/>
      <c r="Q73" s="33"/>
      <c r="R73" s="33"/>
      <c r="S73" s="33"/>
      <c r="T73" s="33"/>
      <c r="U73" s="33"/>
      <c r="V73" s="33"/>
      <c r="W73" s="33"/>
      <c r="X73" s="33"/>
      <c r="Y73" s="33"/>
      <c r="Z73" s="33"/>
      <c r="AA73" s="33"/>
      <c r="AB73" s="33"/>
      <c r="AC73" s="33"/>
      <c r="AD73" s="33"/>
      <c r="AE73" s="33"/>
      <c r="AF73" s="33"/>
    </row>
    <row r="74" spans="1:36" s="48" customFormat="1" ht="24" customHeight="1" x14ac:dyDescent="0.2">
      <c r="A74" s="28"/>
      <c r="B74" s="28"/>
      <c r="C74" s="28"/>
      <c r="D74" s="28"/>
      <c r="E74" s="28"/>
      <c r="F74" s="33"/>
      <c r="I74" s="34"/>
      <c r="J74" s="34"/>
      <c r="K74" s="34"/>
      <c r="L74" s="61"/>
      <c r="M74" s="34"/>
      <c r="N74" s="34"/>
      <c r="O74" s="33"/>
      <c r="P74" s="33"/>
      <c r="Q74" s="33"/>
      <c r="R74" s="33"/>
      <c r="S74" s="33"/>
      <c r="T74" s="33"/>
      <c r="U74" s="33"/>
      <c r="V74" s="33"/>
      <c r="W74" s="33"/>
      <c r="X74" s="33"/>
      <c r="Y74" s="33"/>
      <c r="Z74" s="33"/>
      <c r="AA74" s="33"/>
      <c r="AB74" s="33"/>
      <c r="AC74" s="33"/>
      <c r="AD74" s="33"/>
      <c r="AE74" s="33"/>
      <c r="AF74" s="33"/>
    </row>
    <row r="75" spans="1:36" s="48" customFormat="1" ht="24" customHeight="1" x14ac:dyDescent="0.2">
      <c r="A75" s="28"/>
      <c r="B75" s="28"/>
      <c r="C75" s="28"/>
      <c r="D75" s="28"/>
      <c r="E75" s="28"/>
      <c r="F75" s="33"/>
      <c r="I75" s="34"/>
      <c r="J75" s="34"/>
      <c r="K75" s="34"/>
      <c r="L75" s="61"/>
      <c r="M75" s="34"/>
      <c r="N75" s="34"/>
      <c r="O75" s="33"/>
      <c r="P75" s="33"/>
      <c r="Q75" s="33"/>
      <c r="R75" s="33"/>
      <c r="S75" s="33"/>
      <c r="T75" s="33"/>
      <c r="U75" s="33"/>
      <c r="V75" s="33"/>
      <c r="W75" s="33"/>
      <c r="X75" s="33"/>
      <c r="Y75" s="33"/>
      <c r="Z75" s="33"/>
      <c r="AA75" s="33"/>
      <c r="AB75" s="33"/>
      <c r="AC75" s="33"/>
      <c r="AD75" s="33"/>
      <c r="AE75" s="33"/>
      <c r="AF75" s="33"/>
    </row>
    <row r="76" spans="1:36" s="48" customFormat="1" ht="24" customHeight="1" x14ac:dyDescent="0.2">
      <c r="A76" s="28"/>
      <c r="B76" s="28"/>
      <c r="C76" s="28"/>
      <c r="D76" s="28"/>
      <c r="E76" s="28"/>
      <c r="F76" s="33"/>
      <c r="I76" s="34"/>
      <c r="J76" s="34"/>
      <c r="K76" s="34"/>
      <c r="L76" s="61"/>
      <c r="M76" s="34"/>
      <c r="N76" s="34"/>
      <c r="O76" s="33"/>
      <c r="P76" s="33"/>
      <c r="Q76" s="33"/>
      <c r="R76" s="33"/>
      <c r="S76" s="33"/>
      <c r="T76" s="33"/>
      <c r="U76" s="33"/>
      <c r="V76" s="33"/>
      <c r="W76" s="33"/>
      <c r="X76" s="33"/>
      <c r="Y76" s="33"/>
      <c r="Z76" s="33"/>
      <c r="AA76" s="33"/>
      <c r="AB76" s="33"/>
      <c r="AC76" s="33"/>
      <c r="AD76" s="33"/>
      <c r="AE76" s="33"/>
      <c r="AF76" s="33"/>
    </row>
    <row r="77" spans="1:36" s="48" customFormat="1" ht="24" customHeight="1" x14ac:dyDescent="0.2">
      <c r="A77" s="28"/>
      <c r="B77" s="28"/>
      <c r="C77" s="28"/>
      <c r="D77" s="28"/>
      <c r="E77" s="28"/>
      <c r="I77" s="34"/>
      <c r="J77" s="34"/>
      <c r="K77" s="34"/>
      <c r="L77" s="61"/>
      <c r="M77" s="34"/>
      <c r="N77" s="34"/>
      <c r="O77" s="33"/>
      <c r="P77" s="33"/>
      <c r="Q77" s="33"/>
      <c r="R77" s="33"/>
      <c r="S77" s="33"/>
      <c r="T77" s="33"/>
      <c r="U77" s="33"/>
      <c r="V77" s="33"/>
      <c r="W77" s="33"/>
      <c r="X77" s="33"/>
      <c r="Y77" s="33"/>
      <c r="Z77" s="33"/>
      <c r="AA77" s="33"/>
      <c r="AB77" s="33"/>
      <c r="AC77" s="33"/>
      <c r="AD77" s="33"/>
      <c r="AE77" s="33"/>
      <c r="AF77" s="33"/>
    </row>
    <row r="78" spans="1:36" s="48" customFormat="1" ht="24" customHeight="1" x14ac:dyDescent="0.2">
      <c r="A78" s="28"/>
      <c r="B78" s="28"/>
      <c r="C78" s="28"/>
      <c r="D78" s="28"/>
      <c r="E78" s="28"/>
      <c r="I78" s="34"/>
      <c r="J78" s="34"/>
      <c r="K78" s="34"/>
      <c r="L78" s="61"/>
      <c r="M78" s="34"/>
      <c r="N78" s="34"/>
      <c r="O78" s="33"/>
      <c r="P78" s="33"/>
      <c r="Q78" s="33"/>
      <c r="R78" s="33"/>
      <c r="S78" s="33"/>
      <c r="T78" s="33"/>
      <c r="U78" s="33"/>
      <c r="V78" s="33"/>
      <c r="W78" s="33"/>
      <c r="X78" s="33"/>
      <c r="Y78" s="33"/>
      <c r="Z78" s="33"/>
      <c r="AA78" s="33"/>
      <c r="AB78" s="33"/>
      <c r="AC78" s="33"/>
      <c r="AD78" s="33"/>
      <c r="AE78" s="33"/>
      <c r="AF78" s="33"/>
    </row>
    <row r="79" spans="1:36" s="48" customFormat="1" ht="24" customHeight="1" x14ac:dyDescent="0.2">
      <c r="A79" s="28"/>
      <c r="B79" s="28"/>
      <c r="C79" s="28"/>
      <c r="D79" s="28"/>
      <c r="E79" s="28"/>
      <c r="I79" s="34"/>
      <c r="J79" s="34"/>
      <c r="K79" s="34"/>
      <c r="L79" s="61"/>
      <c r="M79" s="34"/>
      <c r="N79" s="34"/>
      <c r="O79" s="33"/>
      <c r="P79" s="33"/>
      <c r="Q79" s="33"/>
      <c r="R79" s="33"/>
      <c r="S79" s="33"/>
      <c r="T79" s="33"/>
      <c r="U79" s="33"/>
      <c r="V79" s="33"/>
      <c r="W79" s="33"/>
      <c r="X79" s="33"/>
      <c r="Y79" s="33"/>
      <c r="Z79" s="33"/>
      <c r="AA79" s="33"/>
      <c r="AB79" s="33"/>
      <c r="AC79" s="33"/>
      <c r="AD79" s="33"/>
      <c r="AE79" s="33"/>
      <c r="AF79" s="33"/>
    </row>
    <row r="80" spans="1:36" s="48" customFormat="1" ht="24" customHeight="1" x14ac:dyDescent="0.2">
      <c r="A80" s="28"/>
      <c r="B80" s="28"/>
      <c r="C80" s="28"/>
      <c r="D80" s="28"/>
      <c r="E80" s="28"/>
      <c r="L80" s="34"/>
      <c r="M80" s="34"/>
      <c r="N80" s="34"/>
      <c r="O80" s="34"/>
      <c r="P80" s="61"/>
      <c r="Q80" s="34"/>
      <c r="R80" s="34"/>
      <c r="S80" s="33"/>
      <c r="T80" s="33"/>
      <c r="U80" s="33"/>
      <c r="V80" s="33"/>
      <c r="W80" s="33"/>
      <c r="X80" s="33"/>
      <c r="Y80" s="33"/>
      <c r="Z80" s="33"/>
      <c r="AA80" s="33"/>
      <c r="AB80" s="33"/>
      <c r="AC80" s="33"/>
      <c r="AD80" s="33"/>
      <c r="AE80" s="33"/>
      <c r="AF80" s="33"/>
      <c r="AG80" s="33"/>
      <c r="AH80" s="33"/>
      <c r="AI80" s="33"/>
      <c r="AJ80" s="33"/>
    </row>
    <row r="81" spans="1:36" s="48" customFormat="1" ht="24" customHeight="1" x14ac:dyDescent="0.2">
      <c r="A81" s="28"/>
      <c r="B81" s="28"/>
      <c r="C81" s="28"/>
      <c r="D81" s="28"/>
      <c r="E81" s="28"/>
      <c r="L81" s="34"/>
      <c r="M81" s="34"/>
      <c r="N81" s="34"/>
      <c r="O81" s="34"/>
      <c r="P81" s="61"/>
      <c r="Q81" s="34"/>
      <c r="R81" s="34"/>
      <c r="S81" s="33"/>
      <c r="T81" s="33"/>
      <c r="U81" s="33"/>
      <c r="V81" s="33"/>
      <c r="W81" s="33"/>
      <c r="X81" s="33"/>
      <c r="Y81" s="33"/>
      <c r="Z81" s="33"/>
      <c r="AA81" s="33"/>
      <c r="AB81" s="33"/>
      <c r="AC81" s="33"/>
      <c r="AD81" s="33"/>
      <c r="AE81" s="33"/>
      <c r="AF81" s="33"/>
      <c r="AG81" s="33"/>
      <c r="AH81" s="33"/>
      <c r="AI81" s="33"/>
      <c r="AJ81" s="33"/>
    </row>
    <row r="82" spans="1:36" s="48" customFormat="1" ht="24" customHeight="1" x14ac:dyDescent="0.2">
      <c r="A82" s="28"/>
      <c r="B82" s="28"/>
      <c r="C82" s="28"/>
      <c r="D82" s="28"/>
      <c r="E82" s="28"/>
      <c r="L82" s="34"/>
      <c r="M82" s="34"/>
      <c r="N82" s="34"/>
      <c r="O82" s="34"/>
      <c r="P82" s="61"/>
      <c r="Q82" s="34"/>
      <c r="R82" s="34"/>
      <c r="S82" s="33"/>
      <c r="T82" s="33"/>
      <c r="U82" s="33"/>
      <c r="V82" s="33"/>
      <c r="W82" s="33"/>
      <c r="X82" s="33"/>
      <c r="Y82" s="33"/>
      <c r="Z82" s="33"/>
      <c r="AA82" s="33"/>
      <c r="AB82" s="33"/>
      <c r="AC82" s="33"/>
      <c r="AD82" s="33"/>
      <c r="AE82" s="33"/>
      <c r="AF82" s="33"/>
      <c r="AG82" s="33"/>
      <c r="AH82" s="33"/>
      <c r="AI82" s="33"/>
      <c r="AJ82" s="33"/>
    </row>
    <row r="83" spans="1:36" s="48" customFormat="1" ht="24" customHeight="1" x14ac:dyDescent="0.2">
      <c r="A83" s="28"/>
      <c r="B83" s="28"/>
      <c r="C83" s="28"/>
      <c r="D83" s="28"/>
      <c r="E83" s="28"/>
      <c r="L83" s="34"/>
      <c r="M83" s="34"/>
      <c r="N83" s="34"/>
      <c r="O83" s="34"/>
      <c r="P83" s="61"/>
      <c r="Q83" s="34"/>
      <c r="R83" s="34"/>
      <c r="S83" s="33"/>
      <c r="T83" s="33"/>
      <c r="U83" s="33"/>
      <c r="V83" s="33"/>
      <c r="W83" s="33"/>
      <c r="X83" s="33"/>
      <c r="Y83" s="33"/>
      <c r="Z83" s="33"/>
      <c r="AA83" s="33"/>
      <c r="AB83" s="33"/>
      <c r="AC83" s="33"/>
      <c r="AD83" s="33"/>
      <c r="AE83" s="33"/>
      <c r="AF83" s="33"/>
      <c r="AG83" s="33"/>
      <c r="AH83" s="33"/>
      <c r="AI83" s="33"/>
      <c r="AJ83" s="33"/>
    </row>
  </sheetData>
  <sheetProtection algorithmName="SHA-512" hashValue="Gi4SpwvjknASlPXD+i0BJwul9zNviLKAr+QMptUFIvFaXmdHauqMN5T5FORqFMWvR/rrl1McDmiMG06vLyc4oA==" saltValue="DKMZLdsWfArBHnATcNVSmg==" spinCount="100000" sheet="1" selectLockedCells="1"/>
  <mergeCells count="9">
    <mergeCell ref="I28:I29"/>
    <mergeCell ref="A28:A29"/>
    <mergeCell ref="B28:B29"/>
    <mergeCell ref="C28:C29"/>
    <mergeCell ref="D28:D29"/>
    <mergeCell ref="E28:E29"/>
    <mergeCell ref="F28:F29"/>
    <mergeCell ref="G28:G29"/>
    <mergeCell ref="H28:H29"/>
  </mergeCells>
  <conditionalFormatting sqref="F19:F24 F30:F36">
    <cfRule type="expression" dxfId="34" priority="108" stopIfTrue="1">
      <formula>AND(F19&lt;25000,#REF!&lt;0.05)</formula>
    </cfRule>
  </conditionalFormatting>
  <conditionalFormatting sqref="G19:G24 G30:G36">
    <cfRule type="expression" dxfId="33" priority="2" stopIfTrue="1">
      <formula>+AND(G19&lt;0.05,#REF!&lt;25000)</formula>
    </cfRule>
  </conditionalFormatting>
  <conditionalFormatting sqref="I30:I36">
    <cfRule type="expression" dxfId="32" priority="3" stopIfTrue="1">
      <formula>AND(I30&lt;0.05,#REF!&lt;25000)</formula>
    </cfRule>
  </conditionalFormatting>
  <dataValidations count="3">
    <dataValidation type="list" allowBlank="1" showInputMessage="1" showErrorMessage="1" sqref="A19:A24 A30:A36" xr:uid="{00000000-0002-0000-0400-000000000000}">
      <formula1>$A$39:$A$56</formula1>
    </dataValidation>
    <dataValidation type="list" allowBlank="1" showInputMessage="1" showErrorMessage="1" sqref="H25 H30:H36 I58" xr:uid="{00000000-0002-0000-0400-000001000000}">
      <formula1>list18</formula1>
    </dataValidation>
    <dataValidation type="list" allowBlank="1" showInputMessage="1" showErrorMessage="1" sqref="A25" xr:uid="{00000000-0002-0000-0400-000002000000}">
      <formula1>#REF!</formula1>
    </dataValidation>
  </dataValidations>
  <pageMargins left="0.70866141732283472" right="0.70866141732283472" top="0.74803149606299213" bottom="0.74803149606299213" header="0.31496062992125984" footer="0.31496062992125984"/>
  <pageSetup paperSize="9" scale="68" orientation="landscape" r:id="rId1"/>
  <headerFooter>
    <oddFooter>&amp;CPage &amp;P</oddFooter>
  </headerFooter>
  <rowBreaks count="1" manualBreakCount="1">
    <brk id="5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'מיפוי שמות'!$F$2:$F$5</xm:f>
          </x14:formula1>
          <xm:sqref>H19:H24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47719-8DB6-4440-891F-E2972A60B7A2}">
  <sheetPr>
    <tabColor rgb="FF00B050"/>
  </sheetPr>
  <dimension ref="A1:Q59"/>
  <sheetViews>
    <sheetView rightToLeft="1" topLeftCell="A11" zoomScale="85" zoomScaleNormal="85" workbookViewId="0">
      <selection activeCell="E22" sqref="E22"/>
    </sheetView>
  </sheetViews>
  <sheetFormatPr defaultColWidth="8.25" defaultRowHeight="24" customHeight="1" x14ac:dyDescent="0.2"/>
  <cols>
    <col min="1" max="1" width="21.125" style="28" customWidth="1"/>
    <col min="2" max="2" width="25.875" style="28" customWidth="1"/>
    <col min="3" max="3" width="15.25" style="28" customWidth="1"/>
    <col min="4" max="4" width="10.5" style="28" bestFit="1" customWidth="1"/>
    <col min="5" max="5" width="16.5" style="28" customWidth="1"/>
    <col min="6" max="6" width="11.875" style="28" customWidth="1"/>
    <col min="7" max="7" width="18.375" style="28" customWidth="1"/>
    <col min="8" max="8" width="18.625" style="28" customWidth="1"/>
    <col min="9" max="9" width="10" style="28" customWidth="1"/>
    <col min="10" max="10" width="15.75" style="28" customWidth="1"/>
    <col min="11" max="12" width="8.25" style="28"/>
    <col min="13" max="17" width="8.25" style="28" hidden="1" customWidth="1"/>
    <col min="18" max="16384" width="8.25" style="28"/>
  </cols>
  <sheetData>
    <row r="1" spans="1:17" ht="24" customHeight="1" x14ac:dyDescent="0.2">
      <c r="A1" s="745" t="s">
        <v>469</v>
      </c>
      <c r="B1" s="599"/>
      <c r="C1" s="599"/>
      <c r="D1" s="599"/>
      <c r="E1" s="599"/>
      <c r="F1" s="599"/>
      <c r="G1" s="599"/>
      <c r="H1" s="600"/>
      <c r="I1" s="29"/>
      <c r="J1" s="29"/>
    </row>
    <row r="2" spans="1:17" ht="24" customHeight="1" x14ac:dyDescent="0.2">
      <c r="A2" s="599"/>
      <c r="B2" s="599"/>
      <c r="C2" s="599"/>
      <c r="D2" s="599"/>
      <c r="E2" s="599"/>
      <c r="F2" s="599"/>
      <c r="G2" s="599"/>
      <c r="H2" s="600"/>
      <c r="I2" s="29"/>
      <c r="J2" s="29"/>
    </row>
    <row r="3" spans="1:17" ht="24" customHeight="1" x14ac:dyDescent="0.2">
      <c r="A3" s="29"/>
      <c r="B3" s="29"/>
      <c r="C3" s="29"/>
      <c r="D3" s="29"/>
      <c r="E3" s="29"/>
      <c r="F3" s="29"/>
      <c r="G3" s="29"/>
      <c r="H3" s="29"/>
      <c r="I3" s="29"/>
      <c r="J3" s="29"/>
    </row>
    <row r="4" spans="1:17" s="676" customFormat="1" ht="24" customHeight="1" x14ac:dyDescent="0.3">
      <c r="A4" s="597" t="s">
        <v>494</v>
      </c>
      <c r="B4" s="678"/>
      <c r="C4" s="679"/>
      <c r="D4" s="679"/>
      <c r="E4" s="681" t="str">
        <f>'פרטי המדווח'!$E$6</f>
        <v>מאיה תור בע"מ</v>
      </c>
      <c r="F4" s="682" t="s">
        <v>495</v>
      </c>
      <c r="G4" s="681">
        <f>'פרטי המדווח'!$E$7</f>
        <v>511039448</v>
      </c>
      <c r="J4" s="683"/>
    </row>
    <row r="5" spans="1:17" s="676" customFormat="1" ht="24" customHeight="1" x14ac:dyDescent="0.2">
      <c r="A5" s="597" t="s">
        <v>496</v>
      </c>
      <c r="B5" s="678"/>
      <c r="C5" s="679"/>
      <c r="D5" s="679"/>
      <c r="E5" s="680"/>
      <c r="F5" s="680"/>
      <c r="G5" s="674"/>
      <c r="J5" s="683"/>
    </row>
    <row r="6" spans="1:17" ht="24" customHeight="1" x14ac:dyDescent="0.2">
      <c r="H6" s="676"/>
      <c r="I6" s="600"/>
    </row>
    <row r="7" spans="1:17" ht="24" customHeight="1" x14ac:dyDescent="0.2">
      <c r="A7" s="663" t="s">
        <v>89</v>
      </c>
      <c r="B7" s="84"/>
      <c r="C7" s="84"/>
      <c r="D7" s="84"/>
      <c r="E7" s="84"/>
      <c r="F7" s="84"/>
      <c r="G7" s="813"/>
      <c r="H7" s="29"/>
      <c r="I7" s="29"/>
    </row>
    <row r="8" spans="1:17" ht="24" customHeight="1" x14ac:dyDescent="0.2">
      <c r="A8" s="602" t="s">
        <v>499</v>
      </c>
      <c r="B8" s="85"/>
      <c r="C8" s="85"/>
      <c r="D8" s="85"/>
      <c r="E8" s="85"/>
      <c r="F8" s="85"/>
      <c r="G8" s="814"/>
      <c r="H8" s="676"/>
      <c r="I8" s="676"/>
    </row>
    <row r="9" spans="1:17" ht="24" customHeight="1" x14ac:dyDescent="0.2">
      <c r="A9" s="602" t="s">
        <v>517</v>
      </c>
      <c r="B9" s="85"/>
      <c r="C9" s="85"/>
      <c r="D9" s="85"/>
      <c r="E9" s="85"/>
      <c r="F9" s="85"/>
      <c r="G9" s="814"/>
      <c r="H9" s="676"/>
      <c r="I9" s="676"/>
    </row>
    <row r="10" spans="1:17" ht="24" customHeight="1" x14ac:dyDescent="0.2">
      <c r="A10" s="809" t="s">
        <v>523</v>
      </c>
      <c r="B10" s="86"/>
      <c r="C10" s="86"/>
      <c r="D10" s="86"/>
      <c r="E10" s="86"/>
      <c r="F10" s="86"/>
      <c r="G10" s="815"/>
      <c r="H10" s="29"/>
      <c r="I10" s="29"/>
    </row>
    <row r="11" spans="1:17" ht="24" customHeight="1" thickBot="1" x14ac:dyDescent="0.25">
      <c r="H11" s="676"/>
      <c r="I11" s="676"/>
    </row>
    <row r="12" spans="1:17" ht="24" customHeight="1" thickBot="1" x14ac:dyDescent="0.25">
      <c r="A12" s="719" t="s">
        <v>92</v>
      </c>
      <c r="B12" s="662"/>
      <c r="C12" s="664">
        <f>SUM(H32:H34)+SUM(H38:H46)</f>
        <v>0</v>
      </c>
      <c r="D12" s="744" t="s">
        <v>93</v>
      </c>
      <c r="E12" s="812"/>
    </row>
    <row r="13" spans="1:17" ht="24" customHeight="1" x14ac:dyDescent="0.2">
      <c r="B13" s="87"/>
      <c r="C13" s="87"/>
      <c r="D13" s="87"/>
      <c r="H13" s="676"/>
    </row>
    <row r="14" spans="1:17" ht="24" customHeight="1" x14ac:dyDescent="0.2">
      <c r="A14" s="677" t="s">
        <v>498</v>
      </c>
      <c r="B14" s="677"/>
      <c r="C14" s="748"/>
      <c r="D14" s="677"/>
      <c r="E14" s="677"/>
      <c r="F14" s="677"/>
      <c r="G14" s="677"/>
      <c r="H14" s="29"/>
      <c r="N14" s="88" t="s">
        <v>13</v>
      </c>
      <c r="O14" s="88" t="s">
        <v>14</v>
      </c>
    </row>
    <row r="15" spans="1:17" ht="60.95" customHeight="1" thickBot="1" x14ac:dyDescent="0.25">
      <c r="A15" s="734" t="s">
        <v>194</v>
      </c>
      <c r="B15" s="735" t="s">
        <v>195</v>
      </c>
      <c r="C15" s="734" t="s">
        <v>264</v>
      </c>
      <c r="D15" s="737" t="s">
        <v>493</v>
      </c>
      <c r="E15" s="738" t="s">
        <v>150</v>
      </c>
      <c r="F15" s="746" t="s">
        <v>196</v>
      </c>
      <c r="G15" s="746" t="s">
        <v>197</v>
      </c>
      <c r="H15" s="676"/>
      <c r="M15" s="89" t="s">
        <v>194</v>
      </c>
      <c r="N15" s="90" t="s">
        <v>195</v>
      </c>
      <c r="O15" s="90" t="s">
        <v>195</v>
      </c>
      <c r="P15" s="922" t="s">
        <v>264</v>
      </c>
      <c r="Q15" s="922"/>
    </row>
    <row r="16" spans="1:17" ht="22.5" customHeight="1" thickBot="1" x14ac:dyDescent="0.25">
      <c r="A16" s="732" t="s">
        <v>5</v>
      </c>
      <c r="B16" s="733">
        <f>N16</f>
        <v>0</v>
      </c>
      <c r="C16" s="736"/>
      <c r="D16" s="541">
        <f>SUMIFS('דיווח פרטני'!$J:$J,'דיווח פרטני'!$C:$C,'טעינת חשמל לכלי רכב'!A16)</f>
        <v>0</v>
      </c>
      <c r="E16" s="791"/>
      <c r="F16" s="791"/>
      <c r="G16" s="747"/>
      <c r="M16" s="92" t="s">
        <v>5</v>
      </c>
      <c r="N16" s="94">
        <f>COUNTIFS('דיווח פרטני'!$C:$C,'טעינת חשמל לכלי רכב'!A16,'דיווח פרטני'!$D:$D,N14)</f>
        <v>0</v>
      </c>
      <c r="O16" s="94">
        <f>COUNTIFS('דיווח פרטני'!$C:$C,'טעינת חשמל לכלי רכב'!M16,'דיווח פרטני'!$D:$D,O14)</f>
        <v>0</v>
      </c>
      <c r="P16" s="918"/>
      <c r="Q16" s="919"/>
    </row>
    <row r="17" spans="1:17" ht="21.95" customHeight="1" thickBot="1" x14ac:dyDescent="0.25">
      <c r="A17" s="92" t="s">
        <v>7</v>
      </c>
      <c r="B17" s="93">
        <f t="shared" ref="B17:B26" si="0">N17</f>
        <v>0</v>
      </c>
      <c r="C17" s="539"/>
      <c r="D17" s="536">
        <f>SUMIFS('דיווח פרטני'!$J:$J,'דיווח פרטני'!$C:$C,'טעינת חשמל לכלי רכב'!A17)</f>
        <v>0</v>
      </c>
      <c r="E17" s="791"/>
      <c r="F17" s="791"/>
      <c r="G17" s="538"/>
      <c r="M17" s="92" t="s">
        <v>7</v>
      </c>
      <c r="N17" s="94">
        <f>COUNTIFS('דיווח פרטני'!$C:$C,'טעינת חשמל לכלי רכב'!A17,'דיווח פרטני'!$D:$D,N14)</f>
        <v>0</v>
      </c>
      <c r="O17" s="94">
        <f>COUNTIFS('דיווח פרטני'!$C:$C,'טעינת חשמל לכלי רכב'!M17,'דיווח פרטני'!$D:$D,O14)</f>
        <v>0</v>
      </c>
      <c r="P17" s="918"/>
      <c r="Q17" s="919"/>
    </row>
    <row r="18" spans="1:17" ht="39" customHeight="1" thickBot="1" x14ac:dyDescent="0.25">
      <c r="A18" s="95" t="s">
        <v>190</v>
      </c>
      <c r="B18" s="93">
        <f t="shared" si="0"/>
        <v>0</v>
      </c>
      <c r="C18" s="539"/>
      <c r="D18" s="536">
        <f>SUMIFS('דיווח פרטני'!$J:$J,'דיווח פרטני'!$C:$C,'טעינת חשמל לכלי רכב'!A18)</f>
        <v>9424977</v>
      </c>
      <c r="E18" s="791"/>
      <c r="F18" s="791"/>
      <c r="G18" s="538"/>
      <c r="M18" s="95" t="s">
        <v>190</v>
      </c>
      <c r="N18" s="94">
        <f>COUNTIFS('דיווח פרטני'!$C:$C,'טעינת חשמל לכלי רכב'!A18,'דיווח פרטני'!$D:$D,N14)</f>
        <v>0</v>
      </c>
      <c r="O18" s="94">
        <f>COUNTIFS('דיווח פרטני'!$C:$C,'טעינת חשמל לכלי רכב'!M18,'דיווח פרטני'!$D:$D,O14)</f>
        <v>0</v>
      </c>
      <c r="P18" s="918"/>
      <c r="Q18" s="919"/>
    </row>
    <row r="19" spans="1:17" ht="16.5" thickBot="1" x14ac:dyDescent="0.3">
      <c r="A19" s="96" t="s">
        <v>4</v>
      </c>
      <c r="B19" s="93">
        <f t="shared" si="0"/>
        <v>0</v>
      </c>
      <c r="C19" s="540" t="s">
        <v>255</v>
      </c>
      <c r="D19" s="536">
        <f>SUMIFS('דיווח פרטני'!$J:$J,'דיווח פרטני'!$C:$C,'טעינת חשמל לכלי רכב'!A19,'דיווח פרטני'!F:F,'טעינת חשמל לכלי רכב'!C19,'דיווח פרטני'!$D:$D,$N$14)</f>
        <v>0</v>
      </c>
      <c r="E19" s="791"/>
      <c r="F19" s="538"/>
      <c r="G19" s="791"/>
      <c r="I19" s="97"/>
      <c r="M19" s="96" t="s">
        <v>4</v>
      </c>
      <c r="N19" s="94">
        <f>COUNTIFS('דיווח פרטני'!$C:$C,'טעינת חשמל לכלי רכב'!A19,'דיווח פרטני'!F:F,'טעינת חשמל לכלי רכב'!C19,'דיווח פרטני'!$D:$D,N14)</f>
        <v>0</v>
      </c>
      <c r="O19" s="94">
        <f>COUNTIFS('דיווח פרטני'!$C:$C,'טעינת חשמל לכלי רכב'!M19,'דיווח פרטני'!F:F,'טעינת חשמל לכלי רכב'!P19,'דיווח פרטני'!$D:$D,O14)</f>
        <v>0</v>
      </c>
      <c r="P19" s="920" t="s">
        <v>255</v>
      </c>
      <c r="Q19" s="921"/>
    </row>
    <row r="20" spans="1:17" ht="16.5" thickBot="1" x14ac:dyDescent="0.3">
      <c r="A20" s="96" t="s">
        <v>4</v>
      </c>
      <c r="B20" s="93">
        <f t="shared" si="0"/>
        <v>0</v>
      </c>
      <c r="C20" s="535" t="s">
        <v>256</v>
      </c>
      <c r="D20" s="536">
        <f>SUMIFS('דיווח פרטני'!$J:$J,'דיווח פרטני'!$C:$C,'טעינת חשמל לכלי רכב'!A20,'דיווח פרטני'!F:F,'טעינת חשמל לכלי רכב'!C20,'דיווח פרטני'!$D:$D,$N$14)</f>
        <v>0</v>
      </c>
      <c r="E20" s="791"/>
      <c r="F20" s="538"/>
      <c r="G20" s="791"/>
      <c r="I20" s="97"/>
      <c r="M20" s="96" t="s">
        <v>4</v>
      </c>
      <c r="N20" s="94">
        <f>COUNTIFS('דיווח פרטני'!$C:$C,'טעינת חשמל לכלי רכב'!A20,'דיווח פרטני'!F:F,'טעינת חשמל לכלי רכב'!C20,'דיווח פרטני'!$D:$D,N14)</f>
        <v>0</v>
      </c>
      <c r="O20" s="94">
        <f>COUNTIFS('דיווח פרטני'!$C:$C,'טעינת חשמל לכלי רכב'!M20,'דיווח פרטני'!F:F,'טעינת חשמל לכלי רכב'!P20,'דיווח פרטני'!$D:$D,O14)</f>
        <v>0</v>
      </c>
      <c r="P20" s="916" t="s">
        <v>256</v>
      </c>
      <c r="Q20" s="917"/>
    </row>
    <row r="21" spans="1:17" ht="16.5" thickBot="1" x14ac:dyDescent="0.3">
      <c r="A21" s="96" t="s">
        <v>4</v>
      </c>
      <c r="B21" s="93">
        <f t="shared" si="0"/>
        <v>0</v>
      </c>
      <c r="C21" s="535" t="s">
        <v>257</v>
      </c>
      <c r="D21" s="536">
        <f>SUMIFS('דיווח פרטני'!$J:$J,'דיווח פרטני'!$C:$C,'טעינת חשמל לכלי רכב'!A21,'דיווח פרטני'!F:F,'טעינת חשמל לכלי רכב'!C21,'דיווח פרטני'!$D:$D,$N$14)</f>
        <v>0</v>
      </c>
      <c r="E21" s="791"/>
      <c r="F21" s="538"/>
      <c r="G21" s="791"/>
      <c r="I21" s="97"/>
      <c r="M21" s="96" t="s">
        <v>4</v>
      </c>
      <c r="N21" s="94">
        <f>COUNTIFS('דיווח פרטני'!$C:$C,'טעינת חשמל לכלי רכב'!A21,'דיווח פרטני'!F:F,'טעינת חשמל לכלי רכב'!C21,'דיווח פרטני'!$D:$D,N14)</f>
        <v>0</v>
      </c>
      <c r="O21" s="94">
        <f>COUNTIFS('דיווח פרטני'!$C:$C,'טעינת חשמל לכלי רכב'!M21,'דיווח פרטני'!F:F,'טעינת חשמל לכלי רכב'!P21,'דיווח פרטני'!$D:$D,O14)</f>
        <v>0</v>
      </c>
      <c r="P21" s="916" t="s">
        <v>257</v>
      </c>
      <c r="Q21" s="917"/>
    </row>
    <row r="22" spans="1:17" ht="16.5" thickBot="1" x14ac:dyDescent="0.3">
      <c r="A22" s="96" t="s">
        <v>4</v>
      </c>
      <c r="B22" s="93">
        <f t="shared" si="0"/>
        <v>0</v>
      </c>
      <c r="C22" s="535" t="s">
        <v>262</v>
      </c>
      <c r="D22" s="536">
        <f>SUMIFS('דיווח פרטני'!$J:$J,'דיווח פרטני'!$C:$C,'טעינת חשמל לכלי רכב'!A22,'דיווח פרטני'!F:F,'טעינת חשמל לכלי רכב'!C22,'דיווח פרטני'!$D:$D,$N$14)</f>
        <v>0</v>
      </c>
      <c r="E22" s="791"/>
      <c r="F22" s="538"/>
      <c r="G22" s="791"/>
      <c r="I22" s="97"/>
      <c r="M22" s="96" t="s">
        <v>4</v>
      </c>
      <c r="N22" s="94">
        <f>COUNTIFS('דיווח פרטני'!$C:$C,'טעינת חשמל לכלי רכב'!A22,'דיווח פרטני'!F:F,'טעינת חשמל לכלי רכב'!C22,'דיווח פרטני'!$D:$D,N14)</f>
        <v>0</v>
      </c>
      <c r="O22" s="94">
        <f>COUNTIFS('דיווח פרטני'!$C:$C,'טעינת חשמל לכלי רכב'!M22,'דיווח פרטני'!F:F,'טעינת חשמל לכלי רכב'!P22,'דיווח פרטני'!$D:$D,O14)</f>
        <v>0</v>
      </c>
      <c r="P22" s="916" t="s">
        <v>262</v>
      </c>
      <c r="Q22" s="917"/>
    </row>
    <row r="23" spans="1:17" ht="16.5" thickBot="1" x14ac:dyDescent="0.3">
      <c r="A23" s="96" t="s">
        <v>4</v>
      </c>
      <c r="B23" s="93">
        <f t="shared" si="0"/>
        <v>0</v>
      </c>
      <c r="C23" s="535" t="s">
        <v>258</v>
      </c>
      <c r="D23" s="536">
        <f>SUMIFS('דיווח פרטני'!$J:$J,'דיווח פרטני'!$C:$C,'טעינת חשמל לכלי רכב'!A23,'דיווח פרטני'!F:F,'טעינת חשמל לכלי רכב'!C23,'דיווח פרטני'!$D:$D,$N$14)</f>
        <v>0</v>
      </c>
      <c r="E23" s="791"/>
      <c r="F23" s="538"/>
      <c r="G23" s="791"/>
      <c r="I23" s="97"/>
      <c r="M23" s="96" t="s">
        <v>4</v>
      </c>
      <c r="N23" s="94">
        <f>COUNTIFS('דיווח פרטני'!$C:$C,'טעינת חשמל לכלי רכב'!A23,'דיווח פרטני'!F:F,'טעינת חשמל לכלי רכב'!C23,'דיווח פרטני'!$D:$D,N14)</f>
        <v>0</v>
      </c>
      <c r="O23" s="94">
        <f>COUNTIFS('דיווח פרטני'!$C:$C,'טעינת חשמל לכלי רכב'!M23,'דיווח פרטני'!F:F,'טעינת חשמל לכלי רכב'!P23,'דיווח פרטני'!$D:$D,O14)</f>
        <v>0</v>
      </c>
      <c r="P23" s="916" t="s">
        <v>258</v>
      </c>
      <c r="Q23" s="917"/>
    </row>
    <row r="24" spans="1:17" ht="16.5" thickBot="1" x14ac:dyDescent="0.3">
      <c r="A24" s="96" t="s">
        <v>4</v>
      </c>
      <c r="B24" s="93">
        <f t="shared" si="0"/>
        <v>0</v>
      </c>
      <c r="C24" s="535" t="s">
        <v>259</v>
      </c>
      <c r="D24" s="536">
        <f>SUMIFS('דיווח פרטני'!$J:$J,'דיווח פרטני'!$C:$C,'טעינת חשמל לכלי רכב'!A24,'דיווח פרטני'!F:F,'טעינת חשמל לכלי רכב'!C24,'דיווח פרטני'!$D:$D,$N$14)</f>
        <v>0</v>
      </c>
      <c r="E24" s="791"/>
      <c r="F24" s="538"/>
      <c r="G24" s="791"/>
      <c r="I24" s="97"/>
      <c r="M24" s="96" t="s">
        <v>4</v>
      </c>
      <c r="N24" s="94">
        <f>COUNTIFS('דיווח פרטני'!$C:$C,'טעינת חשמל לכלי רכב'!A24,'דיווח פרטני'!F:F,'טעינת חשמל לכלי רכב'!C24,'דיווח פרטני'!$D:$D,N14)</f>
        <v>0</v>
      </c>
      <c r="O24" s="94">
        <f>COUNTIFS('דיווח פרטני'!$C:$C,'טעינת חשמל לכלי רכב'!M24,'דיווח פרטני'!F:F,'טעינת חשמל לכלי רכב'!P24,'דיווח פרטני'!$D:$D,O14)</f>
        <v>0</v>
      </c>
      <c r="P24" s="916" t="s">
        <v>259</v>
      </c>
      <c r="Q24" s="917"/>
    </row>
    <row r="25" spans="1:17" ht="16.5" thickBot="1" x14ac:dyDescent="0.3">
      <c r="A25" s="96" t="s">
        <v>4</v>
      </c>
      <c r="B25" s="93">
        <f t="shared" si="0"/>
        <v>0</v>
      </c>
      <c r="C25" s="535" t="s">
        <v>260</v>
      </c>
      <c r="D25" s="536">
        <f>SUMIFS('דיווח פרטני'!$J:$J,'דיווח פרטני'!$C:$C,'טעינת חשמל לכלי רכב'!A25,'דיווח פרטני'!F:F,'טעינת חשמל לכלי רכב'!C25,'דיווח פרטני'!$D:$D,$N$14)</f>
        <v>0</v>
      </c>
      <c r="E25" s="791"/>
      <c r="F25" s="538"/>
      <c r="G25" s="791"/>
      <c r="I25" s="97"/>
      <c r="M25" s="96" t="s">
        <v>4</v>
      </c>
      <c r="N25" s="94">
        <f>COUNTIFS('דיווח פרטני'!$C:$C,'טעינת חשמל לכלי רכב'!A25,'דיווח פרטני'!F:F,'טעינת חשמל לכלי רכב'!C25,'דיווח פרטני'!$D:$D,N14)</f>
        <v>0</v>
      </c>
      <c r="O25" s="94">
        <f>COUNTIFS('דיווח פרטני'!$C:$C,'טעינת חשמל לכלי רכב'!M25,'דיווח פרטני'!F:F,'טעינת חשמל לכלי רכב'!P25,'דיווח פרטני'!$D:$D,O14)</f>
        <v>0</v>
      </c>
      <c r="P25" s="916" t="s">
        <v>260</v>
      </c>
      <c r="Q25" s="917"/>
    </row>
    <row r="26" spans="1:17" ht="16.5" thickBot="1" x14ac:dyDescent="0.3">
      <c r="A26" s="96" t="s">
        <v>4</v>
      </c>
      <c r="B26" s="93">
        <f t="shared" si="0"/>
        <v>0</v>
      </c>
      <c r="C26" s="537" t="s">
        <v>261</v>
      </c>
      <c r="D26" s="536">
        <f>SUMIFS('דיווח פרטני'!$J:$J,'דיווח פרטני'!$C:$C,'טעינת חשמל לכלי רכב'!A26,'דיווח פרטני'!F:F,'טעינת חשמל לכלי רכב'!C26,'דיווח פרטני'!$D:$D,$N$14)</f>
        <v>0</v>
      </c>
      <c r="E26" s="791"/>
      <c r="F26" s="538"/>
      <c r="G26" s="791"/>
      <c r="I26" s="97"/>
      <c r="M26" s="96" t="s">
        <v>4</v>
      </c>
      <c r="N26" s="94">
        <f>COUNTIFS('דיווח פרטני'!$C:$C,'טעינת חשמל לכלי רכב'!A26,'דיווח פרטני'!F:F,'טעינת חשמל לכלי רכב'!C26,'דיווח פרטני'!$D:$D,N14)</f>
        <v>0</v>
      </c>
      <c r="O26" s="94">
        <f>COUNTIFS('דיווח פרטני'!$C:$C,'טעינת חשמל לכלי רכב'!M26,'דיווח פרטני'!F:F,'טעינת חשמל לכלי רכב'!P26,'דיווח פרטני'!$D:$D,O14)</f>
        <v>0</v>
      </c>
      <c r="P26" s="923" t="s">
        <v>261</v>
      </c>
      <c r="Q26" s="924"/>
    </row>
    <row r="27" spans="1:17" ht="18.75" x14ac:dyDescent="0.2">
      <c r="A27" s="88"/>
      <c r="B27" s="87"/>
      <c r="C27" s="87"/>
      <c r="D27" s="87"/>
      <c r="E27" s="98"/>
      <c r="F27" s="98"/>
      <c r="G27" s="99"/>
      <c r="H27" s="99"/>
    </row>
    <row r="28" spans="1:17" ht="24" customHeight="1" x14ac:dyDescent="0.2">
      <c r="A28" s="35" t="s">
        <v>133</v>
      </c>
      <c r="B28" s="36"/>
      <c r="C28" s="36"/>
      <c r="D28" s="36"/>
      <c r="E28" s="36"/>
      <c r="F28" s="36"/>
      <c r="G28" s="36"/>
      <c r="H28" s="36"/>
      <c r="I28" s="36"/>
      <c r="J28" s="37"/>
    </row>
    <row r="29" spans="1:17" ht="24" customHeight="1" x14ac:dyDescent="0.2">
      <c r="A29" s="100" t="s">
        <v>514</v>
      </c>
      <c r="B29" s="38"/>
      <c r="C29" s="38"/>
      <c r="D29" s="38"/>
      <c r="E29" s="38"/>
      <c r="F29" s="38"/>
      <c r="G29" s="38"/>
      <c r="H29" s="38"/>
      <c r="I29" s="38"/>
      <c r="J29" s="39"/>
    </row>
    <row r="30" spans="1:17" ht="24" customHeight="1" thickBot="1" x14ac:dyDescent="0.25">
      <c r="A30" s="42" t="s">
        <v>134</v>
      </c>
      <c r="B30" s="38"/>
      <c r="C30" s="38"/>
      <c r="D30" s="38"/>
      <c r="E30" s="38"/>
      <c r="F30" s="38"/>
      <c r="G30" s="38"/>
      <c r="H30" s="38"/>
      <c r="I30" s="38"/>
      <c r="J30" s="39"/>
    </row>
    <row r="31" spans="1:17" ht="61.5" customHeight="1" thickBot="1" x14ac:dyDescent="0.25">
      <c r="A31" s="807" t="s">
        <v>135</v>
      </c>
      <c r="B31" s="741"/>
      <c r="C31" s="531" t="s">
        <v>516</v>
      </c>
      <c r="D31" s="545" t="s">
        <v>136</v>
      </c>
      <c r="E31" s="743" t="s">
        <v>137</v>
      </c>
      <c r="F31" s="740"/>
      <c r="G31" s="739"/>
      <c r="H31" s="742" t="s">
        <v>99</v>
      </c>
      <c r="I31" s="532" t="s">
        <v>101</v>
      </c>
      <c r="J31" s="788" t="s">
        <v>102</v>
      </c>
    </row>
    <row r="32" spans="1:17" ht="62.25" customHeight="1" thickBot="1" x14ac:dyDescent="0.25">
      <c r="A32" s="789" t="s">
        <v>520</v>
      </c>
      <c r="B32" s="789"/>
      <c r="C32" s="791"/>
      <c r="D32" s="798" t="s">
        <v>138</v>
      </c>
      <c r="E32" s="799">
        <f>+'מקדמי פליטה'!E30</f>
        <v>4.3704899999999996E-4</v>
      </c>
      <c r="F32" s="3" t="s">
        <v>139</v>
      </c>
      <c r="G32" s="2"/>
      <c r="H32" s="543">
        <f>+C32*E32</f>
        <v>0</v>
      </c>
      <c r="I32" s="16"/>
      <c r="J32" s="792"/>
    </row>
    <row r="33" spans="1:11" ht="24" customHeight="1" x14ac:dyDescent="0.2">
      <c r="A33" s="789" t="s">
        <v>521</v>
      </c>
      <c r="B33" s="789"/>
      <c r="C33" s="789"/>
      <c r="D33" s="789"/>
      <c r="E33" s="544">
        <f>+'מקדמי פליטה'!E31</f>
        <v>6.24E-9</v>
      </c>
      <c r="F33" s="1" t="s">
        <v>140</v>
      </c>
      <c r="G33" s="5"/>
      <c r="H33" s="793">
        <f>+C32*E33*GWP!E14</f>
        <v>0</v>
      </c>
      <c r="I33" s="800"/>
      <c r="J33" s="803"/>
      <c r="K33" s="101"/>
    </row>
    <row r="34" spans="1:11" ht="24" customHeight="1" x14ac:dyDescent="0.2">
      <c r="A34" s="790" t="s">
        <v>522</v>
      </c>
      <c r="B34" s="790">
        <f>'מקדמי פליטה'!E29</f>
        <v>2023</v>
      </c>
      <c r="C34" s="790"/>
      <c r="D34" s="801"/>
      <c r="E34" s="544">
        <f>+'מקדמי פליטה'!E32</f>
        <v>3.6199999999999999E-9</v>
      </c>
      <c r="F34" s="1" t="s">
        <v>141</v>
      </c>
      <c r="G34" s="5"/>
      <c r="H34" s="793">
        <f>+C32*E34*GWP!E15</f>
        <v>0</v>
      </c>
      <c r="I34" s="802"/>
      <c r="J34" s="804"/>
      <c r="K34" s="101"/>
    </row>
    <row r="35" spans="1:11" ht="24" customHeight="1" x14ac:dyDescent="0.2">
      <c r="A35" s="101"/>
      <c r="B35" s="101"/>
      <c r="C35" s="101"/>
      <c r="D35" s="102"/>
      <c r="E35" s="102"/>
      <c r="F35" s="103"/>
      <c r="G35" s="103"/>
      <c r="H35" s="104"/>
      <c r="I35" s="102"/>
      <c r="J35" s="102"/>
    </row>
    <row r="36" spans="1:11" s="34" customFormat="1" ht="24" customHeight="1" x14ac:dyDescent="0.2">
      <c r="A36" s="805" t="s">
        <v>142</v>
      </c>
      <c r="B36" s="805"/>
      <c r="C36" s="805"/>
      <c r="D36" s="805"/>
      <c r="E36" s="805"/>
      <c r="F36" s="805"/>
      <c r="G36" s="805"/>
      <c r="H36" s="806"/>
      <c r="I36" s="805"/>
      <c r="J36" s="805"/>
    </row>
    <row r="37" spans="1:11" s="34" customFormat="1" ht="70.5" customHeight="1" thickBot="1" x14ac:dyDescent="0.25">
      <c r="A37" s="545" t="s">
        <v>135</v>
      </c>
      <c r="B37" s="545"/>
      <c r="C37" s="531" t="s">
        <v>516</v>
      </c>
      <c r="D37" s="533" t="s">
        <v>136</v>
      </c>
      <c r="E37" s="532" t="s">
        <v>143</v>
      </c>
      <c r="F37" s="534"/>
      <c r="G37" s="534"/>
      <c r="H37" s="749" t="s">
        <v>99</v>
      </c>
      <c r="I37" s="534" t="s">
        <v>101</v>
      </c>
      <c r="J37" s="533" t="s">
        <v>102</v>
      </c>
    </row>
    <row r="38" spans="1:11" s="48" customFormat="1" ht="27.95" customHeight="1" thickBot="1" x14ac:dyDescent="0.25">
      <c r="A38" s="795" t="s">
        <v>144</v>
      </c>
      <c r="B38" s="794"/>
      <c r="C38" s="791"/>
      <c r="D38" s="542" t="s">
        <v>138</v>
      </c>
      <c r="E38" s="810"/>
      <c r="F38" s="5" t="s">
        <v>139</v>
      </c>
      <c r="G38" s="4"/>
      <c r="H38" s="543">
        <f>+E38*C38</f>
        <v>0</v>
      </c>
      <c r="I38" s="773"/>
      <c r="J38" s="792"/>
    </row>
    <row r="39" spans="1:11" s="48" customFormat="1" ht="24" customHeight="1" thickBot="1" x14ac:dyDescent="0.25">
      <c r="A39" s="789"/>
      <c r="B39" s="789"/>
      <c r="C39" s="789"/>
      <c r="D39" s="789"/>
      <c r="E39" s="810"/>
      <c r="F39" s="5" t="s">
        <v>140</v>
      </c>
      <c r="G39" s="4"/>
      <c r="H39" s="793">
        <f>+E39*C38*GWP!E14</f>
        <v>0</v>
      </c>
      <c r="I39" s="789"/>
      <c r="J39" s="808"/>
    </row>
    <row r="40" spans="1:11" s="48" customFormat="1" ht="24" customHeight="1" thickBot="1" x14ac:dyDescent="0.25">
      <c r="A40" s="789"/>
      <c r="B40" s="789"/>
      <c r="C40" s="789"/>
      <c r="D40" s="789"/>
      <c r="E40" s="810"/>
      <c r="F40" s="5" t="s">
        <v>141</v>
      </c>
      <c r="G40" s="4"/>
      <c r="H40" s="793">
        <f>+E40*C38*GWP!E15</f>
        <v>0</v>
      </c>
      <c r="I40" s="789"/>
      <c r="J40" s="808"/>
    </row>
    <row r="41" spans="1:11" s="48" customFormat="1" ht="24" customHeight="1" thickBot="1" x14ac:dyDescent="0.25">
      <c r="A41" s="795" t="s">
        <v>145</v>
      </c>
      <c r="B41" s="794"/>
      <c r="C41" s="797"/>
      <c r="D41" s="542" t="s">
        <v>138</v>
      </c>
      <c r="E41" s="810"/>
      <c r="F41" s="5" t="s">
        <v>139</v>
      </c>
      <c r="G41" s="4"/>
      <c r="H41" s="543">
        <f>+E41*C41</f>
        <v>0</v>
      </c>
      <c r="I41" s="773"/>
      <c r="J41" s="792"/>
    </row>
    <row r="42" spans="1:11" ht="24" customHeight="1" thickBot="1" x14ac:dyDescent="0.25">
      <c r="A42" s="789"/>
      <c r="B42" s="789"/>
      <c r="C42" s="789"/>
      <c r="D42" s="789"/>
      <c r="E42" s="811"/>
      <c r="F42" s="5" t="s">
        <v>140</v>
      </c>
      <c r="G42" s="4"/>
      <c r="H42" s="793">
        <f>+E42*C41*GWP!E14</f>
        <v>0</v>
      </c>
      <c r="I42" s="789"/>
      <c r="J42" s="808"/>
    </row>
    <row r="43" spans="1:11" ht="24" customHeight="1" thickBot="1" x14ac:dyDescent="0.25">
      <c r="A43" s="789"/>
      <c r="B43" s="789"/>
      <c r="C43" s="789"/>
      <c r="D43" s="789"/>
      <c r="E43" s="811"/>
      <c r="F43" s="5" t="s">
        <v>141</v>
      </c>
      <c r="G43" s="4"/>
      <c r="H43" s="793">
        <f>+E43*C41*GWP!E15</f>
        <v>0</v>
      </c>
      <c r="I43" s="789"/>
      <c r="J43" s="808"/>
    </row>
    <row r="44" spans="1:11" ht="24" customHeight="1" thickBot="1" x14ac:dyDescent="0.25">
      <c r="A44" s="796" t="s">
        <v>146</v>
      </c>
      <c r="B44" s="794"/>
      <c r="C44" s="797"/>
      <c r="D44" s="542" t="s">
        <v>138</v>
      </c>
      <c r="E44" s="810"/>
      <c r="F44" s="5" t="s">
        <v>139</v>
      </c>
      <c r="G44" s="4"/>
      <c r="H44" s="543">
        <f>+E44*C44</f>
        <v>0</v>
      </c>
      <c r="I44" s="773"/>
      <c r="J44" s="792"/>
    </row>
    <row r="45" spans="1:11" ht="24" customHeight="1" thickBot="1" x14ac:dyDescent="0.25">
      <c r="A45" s="789"/>
      <c r="B45" s="789"/>
      <c r="C45" s="789"/>
      <c r="D45" s="789"/>
      <c r="E45" s="811"/>
      <c r="F45" s="5" t="s">
        <v>140</v>
      </c>
      <c r="G45" s="4"/>
      <c r="H45" s="793">
        <f>+E45*C44*GWP!E14</f>
        <v>0</v>
      </c>
      <c r="I45" s="789"/>
      <c r="J45" s="808"/>
    </row>
    <row r="46" spans="1:11" ht="24" customHeight="1" thickBot="1" x14ac:dyDescent="0.25">
      <c r="A46" s="790"/>
      <c r="B46" s="790"/>
      <c r="C46" s="790"/>
      <c r="D46" s="790"/>
      <c r="E46" s="811"/>
      <c r="F46" s="5" t="s">
        <v>141</v>
      </c>
      <c r="G46" s="4"/>
      <c r="H46" s="793">
        <f>+E46*C44*GWP!E15</f>
        <v>0</v>
      </c>
      <c r="I46" s="790"/>
      <c r="J46" s="801"/>
    </row>
    <row r="47" spans="1:11" ht="24" customHeight="1" thickBot="1" x14ac:dyDescent="0.25"/>
    <row r="48" spans="1:11" ht="24" customHeight="1" x14ac:dyDescent="0.2">
      <c r="A48" s="33"/>
      <c r="B48" s="49" t="s">
        <v>127</v>
      </c>
      <c r="C48" s="50"/>
      <c r="D48" s="782"/>
      <c r="E48" s="33"/>
      <c r="F48" s="33"/>
      <c r="G48" s="33"/>
      <c r="H48" s="33"/>
      <c r="I48" s="33"/>
      <c r="J48" s="33"/>
    </row>
    <row r="49" spans="1:12" ht="24" customHeight="1" x14ac:dyDescent="0.2">
      <c r="A49" s="33"/>
      <c r="B49" s="105" t="s">
        <v>128</v>
      </c>
      <c r="C49" s="783" t="s">
        <v>128</v>
      </c>
      <c r="D49" s="784" t="s">
        <v>129</v>
      </c>
      <c r="E49" s="33"/>
      <c r="F49" s="33"/>
      <c r="G49" s="33"/>
      <c r="H49" s="33"/>
      <c r="I49" s="33"/>
      <c r="J49" s="33"/>
    </row>
    <row r="50" spans="1:12" ht="24" customHeight="1" x14ac:dyDescent="0.25">
      <c r="A50" s="33"/>
      <c r="B50" s="106" t="s">
        <v>147</v>
      </c>
      <c r="C50" s="785">
        <f>H38+H41+H44+H32</f>
        <v>0</v>
      </c>
      <c r="D50" s="786">
        <f>+C50</f>
        <v>0</v>
      </c>
      <c r="E50" s="33"/>
      <c r="F50" s="33"/>
      <c r="G50" s="33"/>
      <c r="H50" s="33"/>
      <c r="I50" s="33"/>
      <c r="J50" s="33"/>
    </row>
    <row r="51" spans="1:12" ht="24" customHeight="1" x14ac:dyDescent="0.25">
      <c r="A51" s="33"/>
      <c r="B51" s="106" t="s">
        <v>148</v>
      </c>
      <c r="C51" s="785">
        <f>SUM(H33+H39+H42+H45)/GWP!E14</f>
        <v>0</v>
      </c>
      <c r="D51" s="786">
        <f>C51*GWP!$E$14</f>
        <v>0</v>
      </c>
      <c r="E51" s="33"/>
      <c r="F51" s="33"/>
      <c r="G51" s="33"/>
      <c r="H51" s="33"/>
      <c r="I51" s="33"/>
      <c r="J51" s="33"/>
    </row>
    <row r="52" spans="1:12" ht="24" customHeight="1" thickBot="1" x14ac:dyDescent="0.3">
      <c r="A52" s="33"/>
      <c r="B52" s="107" t="s">
        <v>149</v>
      </c>
      <c r="C52" s="51">
        <f>SUM(H34+H40+H43+H46)/GWP!E15</f>
        <v>0</v>
      </c>
      <c r="D52" s="787">
        <f>C52*GWP!$E$15</f>
        <v>0</v>
      </c>
      <c r="E52" s="33"/>
      <c r="F52" s="33"/>
      <c r="G52" s="33"/>
      <c r="H52" s="33"/>
      <c r="I52" s="33"/>
      <c r="J52" s="33"/>
    </row>
    <row r="53" spans="1:12" ht="24" customHeight="1" x14ac:dyDescent="0.2">
      <c r="A53" s="33"/>
      <c r="B53" s="33"/>
      <c r="C53" s="33"/>
      <c r="D53" s="33"/>
      <c r="E53" s="33"/>
      <c r="F53" s="33"/>
      <c r="G53" s="33"/>
      <c r="H53" s="33"/>
      <c r="I53" s="33"/>
      <c r="J53" s="33"/>
      <c r="K53" s="33"/>
      <c r="L53" s="33"/>
    </row>
    <row r="54" spans="1:12" ht="24" customHeight="1" x14ac:dyDescent="0.2">
      <c r="A54" s="33"/>
      <c r="B54" s="33"/>
      <c r="C54" s="33"/>
      <c r="D54" s="33"/>
      <c r="E54" s="33"/>
      <c r="F54" s="33"/>
      <c r="G54" s="33"/>
      <c r="H54" s="33"/>
      <c r="I54" s="33"/>
      <c r="J54" s="33"/>
      <c r="K54" s="33"/>
      <c r="L54" s="33"/>
    </row>
    <row r="55" spans="1:12" ht="24" customHeight="1" x14ac:dyDescent="0.2">
      <c r="A55" s="33"/>
      <c r="B55" s="33"/>
      <c r="C55" s="33"/>
      <c r="D55" s="33"/>
      <c r="E55" s="33"/>
      <c r="F55" s="33"/>
      <c r="G55" s="33"/>
      <c r="H55" s="33"/>
      <c r="I55" s="33"/>
      <c r="J55" s="33"/>
      <c r="K55" s="33"/>
      <c r="L55" s="33"/>
    </row>
    <row r="56" spans="1:12" ht="24" customHeight="1" x14ac:dyDescent="0.2">
      <c r="A56" s="33"/>
      <c r="B56" s="33"/>
      <c r="C56" s="33"/>
      <c r="D56" s="33"/>
      <c r="E56" s="33"/>
      <c r="F56" s="33"/>
      <c r="G56" s="33"/>
      <c r="H56" s="33"/>
      <c r="I56" s="33"/>
      <c r="J56" s="33"/>
      <c r="K56" s="33"/>
      <c r="L56" s="33"/>
    </row>
    <row r="57" spans="1:12" ht="24" customHeight="1" x14ac:dyDescent="0.2">
      <c r="A57" s="33"/>
      <c r="B57" s="33"/>
      <c r="C57" s="33"/>
      <c r="D57" s="33"/>
      <c r="E57" s="33"/>
      <c r="F57" s="33"/>
      <c r="G57" s="33"/>
      <c r="H57" s="33"/>
      <c r="I57" s="33"/>
      <c r="J57" s="33"/>
      <c r="K57" s="33"/>
      <c r="L57" s="33"/>
    </row>
    <row r="58" spans="1:12" ht="24" customHeight="1" x14ac:dyDescent="0.2">
      <c r="A58" s="33"/>
      <c r="B58" s="33"/>
      <c r="C58" s="33"/>
      <c r="D58" s="33"/>
      <c r="E58" s="33"/>
      <c r="F58" s="33"/>
      <c r="G58" s="33"/>
      <c r="H58" s="33"/>
      <c r="I58" s="33"/>
      <c r="J58" s="33"/>
      <c r="K58" s="33"/>
      <c r="L58" s="33"/>
    </row>
    <row r="59" spans="1:12" ht="24" customHeight="1" x14ac:dyDescent="0.2">
      <c r="A59" s="33"/>
      <c r="B59" s="33"/>
      <c r="C59" s="33"/>
      <c r="D59" s="33"/>
      <c r="E59" s="33"/>
      <c r="F59" s="33"/>
      <c r="G59" s="33"/>
      <c r="H59" s="33"/>
      <c r="I59" s="33"/>
      <c r="J59" s="33"/>
      <c r="K59" s="33"/>
      <c r="L59" s="33"/>
    </row>
  </sheetData>
  <sheetProtection algorithmName="SHA-512" hashValue="f8rVvRCYEVEtgjHWOb5ZLk+ugQ/WwPFbApVli9VA45kzXZ79tjMxPEeQ8Y94G+9uCB99BMByyIHTQwKK46vOLA==" saltValue="zj4apeggWNbuNoKhVIUP7A==" spinCount="100000" sheet="1" selectLockedCells="1"/>
  <mergeCells count="24">
    <mergeCell ref="P26:Q26"/>
    <mergeCell ref="P24:Q24"/>
    <mergeCell ref="P25:Q25"/>
    <mergeCell ref="P22:Q22"/>
    <mergeCell ref="P23:Q23"/>
    <mergeCell ref="P20:Q20"/>
    <mergeCell ref="P21:Q21"/>
    <mergeCell ref="P18:Q18"/>
    <mergeCell ref="P19:Q19"/>
    <mergeCell ref="P15:Q15"/>
    <mergeCell ref="P16:Q16"/>
    <mergeCell ref="P17:Q17"/>
    <mergeCell ref="F46:G46"/>
    <mergeCell ref="F38:G38"/>
    <mergeCell ref="F32:G32"/>
    <mergeCell ref="F39:G39"/>
    <mergeCell ref="F40:G40"/>
    <mergeCell ref="F33:G33"/>
    <mergeCell ref="F34:G34"/>
    <mergeCell ref="F44:G44"/>
    <mergeCell ref="F41:G41"/>
    <mergeCell ref="F42:G42"/>
    <mergeCell ref="F43:G43"/>
    <mergeCell ref="F45:G45"/>
  </mergeCells>
  <conditionalFormatting sqref="N16:O26">
    <cfRule type="expression" dxfId="31" priority="4">
      <formula>SUM(#REF!)&lt;&gt;0</formula>
    </cfRule>
  </conditionalFormatting>
  <dataValidations count="4">
    <dataValidation type="decimal" allowBlank="1" showInputMessage="1" showErrorMessage="1" sqref="E43 E46" xr:uid="{00000000-0002-0000-0500-000000000000}">
      <formula1>0.00000000001</formula1>
      <formula2>0.00000001</formula2>
    </dataValidation>
    <dataValidation type="decimal" allowBlank="1" showInputMessage="1" showErrorMessage="1" sqref="E42 E45" xr:uid="{00000000-0002-0000-0500-000001000000}">
      <formula1>0.000000001</formula1>
      <formula2>0.00000001</formula2>
    </dataValidation>
    <dataValidation type="decimal" allowBlank="1" showInputMessage="1" showErrorMessage="1" sqref="E38:E41 E44" xr:uid="{00000000-0002-0000-0500-000002000000}">
      <formula1>0.0001</formula1>
      <formula2>0.001</formula2>
    </dataValidation>
    <dataValidation type="list" allowBlank="1" showInputMessage="1" showErrorMessage="1" sqref="I35" xr:uid="{00000000-0002-0000-0500-000003000000}">
      <formula1>list18</formula1>
    </dataValidation>
  </dataValidations>
  <pageMargins left="0.70866141732283472" right="0.70866141732283472" top="0.74803149606299213" bottom="0.74803149606299213" header="0.31496062992125984" footer="0.31496062992125984"/>
  <pageSetup paperSize="9" scale="72" orientation="landscape" r:id="rId1"/>
  <headerFooter>
    <oddFooter>&amp;CPage &amp;P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4000000}">
          <x14:formula1>
            <xm:f>'מיפוי שמות'!$F$2:$F$5</xm:f>
          </x14:formula1>
          <xm:sqref>I32 I38 I41 I44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9644"/>
  </sheetPr>
  <dimension ref="A1:R999"/>
  <sheetViews>
    <sheetView rightToLeft="1" workbookViewId="0">
      <selection activeCell="F11" sqref="F11"/>
    </sheetView>
  </sheetViews>
  <sheetFormatPr defaultColWidth="12.625" defaultRowHeight="15" customHeight="1" x14ac:dyDescent="0.2"/>
  <cols>
    <col min="1" max="1" width="11.375" style="417" customWidth="1"/>
    <col min="2" max="2" width="22.125" style="417" customWidth="1"/>
    <col min="3" max="3" width="23.375" style="417" customWidth="1"/>
    <col min="4" max="4" width="28.125" style="417" customWidth="1"/>
    <col min="5" max="5" width="7.375" style="417" customWidth="1"/>
    <col min="6" max="6" width="30.875" style="417" customWidth="1"/>
    <col min="7" max="7" width="11.125" style="417" customWidth="1"/>
    <col min="8" max="11" width="9" style="417" customWidth="1"/>
    <col min="12" max="25" width="8.625" style="417" customWidth="1"/>
    <col min="26" max="16384" width="12.625" style="417"/>
  </cols>
  <sheetData>
    <row r="1" spans="1:18" s="33" customFormat="1" ht="21.95" customHeight="1" x14ac:dyDescent="0.2">
      <c r="A1" s="688"/>
      <c r="B1" s="689" t="s">
        <v>32</v>
      </c>
      <c r="C1" s="688"/>
      <c r="D1" s="688"/>
      <c r="E1" s="688"/>
      <c r="F1" s="688"/>
      <c r="G1" s="867"/>
      <c r="H1" s="867"/>
      <c r="I1" s="867"/>
      <c r="J1" s="867"/>
      <c r="K1" s="867"/>
      <c r="L1" s="867"/>
      <c r="M1" s="867"/>
      <c r="N1" s="867"/>
      <c r="O1" s="867"/>
      <c r="P1" s="867"/>
      <c r="Q1" s="867"/>
      <c r="R1" s="867"/>
    </row>
    <row r="2" spans="1:18" s="33" customFormat="1" ht="21.6" customHeight="1" x14ac:dyDescent="0.2">
      <c r="A2" s="519"/>
      <c r="B2" s="519"/>
      <c r="C2" s="519"/>
      <c r="D2" s="519"/>
      <c r="E2" s="519"/>
      <c r="F2" s="519"/>
      <c r="G2" s="867"/>
      <c r="H2" s="867"/>
      <c r="I2" s="867"/>
      <c r="J2" s="867"/>
      <c r="K2" s="867"/>
      <c r="L2" s="867"/>
      <c r="M2" s="867"/>
      <c r="N2" s="867"/>
      <c r="O2" s="867"/>
      <c r="P2" s="867"/>
      <c r="Q2" s="867"/>
      <c r="R2" s="867"/>
    </row>
    <row r="3" spans="1:18" s="874" customFormat="1" ht="26.45" customHeight="1" x14ac:dyDescent="0.25">
      <c r="A3" s="516" t="s">
        <v>494</v>
      </c>
      <c r="B3" s="684"/>
      <c r="C3" s="684"/>
      <c r="D3" s="686" t="str">
        <f>'פרטי המדווח'!$E$6</f>
        <v>מאיה תור בע"מ</v>
      </c>
      <c r="E3" s="516" t="s">
        <v>495</v>
      </c>
      <c r="F3" s="687">
        <f>'פרטי המדווח'!$E$7</f>
        <v>511039448</v>
      </c>
      <c r="H3" s="665"/>
      <c r="I3" s="675"/>
      <c r="L3" s="675"/>
      <c r="M3" s="675"/>
      <c r="N3" s="675"/>
      <c r="O3" s="522"/>
    </row>
    <row r="4" spans="1:18" s="874" customFormat="1" ht="13.5" customHeight="1" x14ac:dyDescent="0.25">
      <c r="A4" s="516" t="s">
        <v>496</v>
      </c>
      <c r="B4" s="684"/>
      <c r="C4" s="684"/>
      <c r="D4" s="684"/>
      <c r="E4" s="685"/>
      <c r="F4" s="684"/>
      <c r="G4" s="665"/>
      <c r="H4" s="665"/>
      <c r="I4" s="675"/>
      <c r="J4" s="88"/>
      <c r="K4" s="675"/>
      <c r="L4" s="675"/>
      <c r="M4" s="675"/>
      <c r="N4" s="675"/>
      <c r="O4" s="522"/>
    </row>
    <row r="5" spans="1:18" ht="13.5" customHeight="1" x14ac:dyDescent="0.25">
      <c r="B5" s="521"/>
      <c r="C5" s="522"/>
      <c r="D5" s="523"/>
      <c r="E5" s="523"/>
      <c r="F5" s="523"/>
      <c r="H5" s="522"/>
      <c r="I5" s="523"/>
      <c r="J5" s="523"/>
      <c r="K5" s="523"/>
    </row>
    <row r="6" spans="1:18" ht="13.5" customHeight="1" x14ac:dyDescent="0.2">
      <c r="A6" s="525" t="s">
        <v>33</v>
      </c>
      <c r="B6" s="526"/>
      <c r="C6" s="526"/>
      <c r="D6" s="526"/>
      <c r="E6" s="527"/>
      <c r="F6" s="527"/>
      <c r="G6" s="526"/>
      <c r="H6" s="526"/>
      <c r="I6" s="526"/>
      <c r="J6" s="527"/>
      <c r="K6" s="527"/>
    </row>
    <row r="7" spans="1:18" ht="63" x14ac:dyDescent="0.2">
      <c r="A7" s="91" t="s">
        <v>34</v>
      </c>
      <c r="B7" s="91" t="s">
        <v>35</v>
      </c>
      <c r="C7" s="91" t="s">
        <v>36</v>
      </c>
      <c r="D7" s="91" t="s">
        <v>37</v>
      </c>
      <c r="E7" s="91" t="s">
        <v>38</v>
      </c>
      <c r="F7" s="91" t="s">
        <v>39</v>
      </c>
      <c r="G7" s="91" t="s">
        <v>513</v>
      </c>
      <c r="H7" s="875"/>
      <c r="I7" s="875"/>
      <c r="J7" s="875"/>
      <c r="K7" s="875"/>
    </row>
    <row r="8" spans="1:18" ht="13.5" customHeight="1" x14ac:dyDescent="0.2">
      <c r="A8" s="979">
        <v>45299</v>
      </c>
      <c r="B8" s="980">
        <v>8796887</v>
      </c>
      <c r="C8" s="980" t="s">
        <v>559</v>
      </c>
      <c r="D8" s="980"/>
      <c r="E8" s="873"/>
      <c r="F8" s="873"/>
      <c r="G8" s="703">
        <f>COUNT(B8:B700)</f>
        <v>23</v>
      </c>
      <c r="J8" s="416"/>
      <c r="K8" s="416"/>
    </row>
    <row r="9" spans="1:18" ht="13.5" customHeight="1" x14ac:dyDescent="0.2">
      <c r="A9" s="979">
        <v>45308</v>
      </c>
      <c r="B9" s="980">
        <v>8796887</v>
      </c>
      <c r="C9" s="980" t="s">
        <v>559</v>
      </c>
      <c r="D9" s="980"/>
      <c r="E9" s="876"/>
      <c r="F9" s="876"/>
    </row>
    <row r="10" spans="1:18" ht="13.5" customHeight="1" x14ac:dyDescent="0.2">
      <c r="A10" s="979">
        <v>45312</v>
      </c>
      <c r="B10" s="980">
        <v>8796887</v>
      </c>
      <c r="C10" s="980" t="s">
        <v>559</v>
      </c>
      <c r="D10" s="980" t="s">
        <v>560</v>
      </c>
      <c r="E10" s="876"/>
      <c r="F10" s="876"/>
    </row>
    <row r="11" spans="1:18" ht="13.5" customHeight="1" x14ac:dyDescent="0.2">
      <c r="A11" s="979">
        <v>45316</v>
      </c>
      <c r="B11" s="980">
        <v>43483301</v>
      </c>
      <c r="C11" s="980" t="s">
        <v>559</v>
      </c>
      <c r="D11" s="980"/>
      <c r="E11" s="876"/>
      <c r="F11" s="876"/>
    </row>
    <row r="12" spans="1:18" ht="13.5" customHeight="1" x14ac:dyDescent="0.2">
      <c r="A12" s="979">
        <v>45322</v>
      </c>
      <c r="B12" s="980">
        <v>80427401</v>
      </c>
      <c r="C12" s="980" t="s">
        <v>559</v>
      </c>
      <c r="D12" s="980"/>
      <c r="E12" s="876"/>
      <c r="F12" s="876"/>
    </row>
    <row r="13" spans="1:18" ht="13.5" customHeight="1" x14ac:dyDescent="0.2">
      <c r="A13" s="979">
        <v>45354</v>
      </c>
      <c r="B13" s="980">
        <v>8796887</v>
      </c>
      <c r="C13" s="980" t="s">
        <v>559</v>
      </c>
      <c r="D13" s="980"/>
      <c r="E13" s="876"/>
      <c r="F13" s="876"/>
    </row>
    <row r="14" spans="1:18" ht="13.5" customHeight="1" x14ac:dyDescent="0.2">
      <c r="A14" s="979">
        <v>45358</v>
      </c>
      <c r="B14" s="980">
        <v>8797387</v>
      </c>
      <c r="C14" s="980" t="s">
        <v>559</v>
      </c>
      <c r="D14" s="980"/>
      <c r="E14" s="876"/>
      <c r="F14" s="876"/>
    </row>
    <row r="15" spans="1:18" ht="13.5" customHeight="1" x14ac:dyDescent="0.2">
      <c r="A15" s="979">
        <v>45358</v>
      </c>
      <c r="B15" s="980">
        <v>8797387</v>
      </c>
      <c r="C15" s="980" t="s">
        <v>559</v>
      </c>
      <c r="D15" s="980"/>
      <c r="E15" s="876"/>
      <c r="F15" s="876"/>
    </row>
    <row r="16" spans="1:18" ht="13.5" customHeight="1" x14ac:dyDescent="0.2">
      <c r="A16" s="979">
        <v>45358</v>
      </c>
      <c r="B16" s="980">
        <v>8796387</v>
      </c>
      <c r="C16" s="980" t="s">
        <v>559</v>
      </c>
      <c r="D16" s="980"/>
      <c r="E16" s="876"/>
      <c r="F16" s="876"/>
    </row>
    <row r="17" spans="1:6" ht="13.5" customHeight="1" x14ac:dyDescent="0.2">
      <c r="A17" s="979">
        <v>45361</v>
      </c>
      <c r="B17" s="980">
        <v>43483301</v>
      </c>
      <c r="C17" s="980" t="s">
        <v>559</v>
      </c>
      <c r="D17" s="980"/>
      <c r="E17" s="876"/>
      <c r="F17" s="876"/>
    </row>
    <row r="18" spans="1:6" ht="13.5" customHeight="1" x14ac:dyDescent="0.2">
      <c r="A18" s="979">
        <v>45362</v>
      </c>
      <c r="B18" s="980">
        <v>8797387</v>
      </c>
      <c r="C18" s="980" t="s">
        <v>559</v>
      </c>
      <c r="D18" s="980"/>
      <c r="E18" s="876"/>
      <c r="F18" s="876"/>
    </row>
    <row r="19" spans="1:6" ht="13.5" customHeight="1" x14ac:dyDescent="0.2">
      <c r="A19" s="979">
        <v>45365</v>
      </c>
      <c r="B19" s="980">
        <v>5236939</v>
      </c>
      <c r="C19" s="980" t="s">
        <v>559</v>
      </c>
      <c r="D19" s="980"/>
      <c r="E19" s="876"/>
      <c r="F19" s="876"/>
    </row>
    <row r="20" spans="1:6" ht="13.5" customHeight="1" x14ac:dyDescent="0.2">
      <c r="A20" s="979">
        <v>45368</v>
      </c>
      <c r="B20" s="980">
        <v>8796487</v>
      </c>
      <c r="C20" s="980" t="s">
        <v>559</v>
      </c>
      <c r="D20" s="980"/>
      <c r="E20" s="876"/>
      <c r="F20" s="876"/>
    </row>
    <row r="21" spans="1:6" ht="13.5" customHeight="1" x14ac:dyDescent="0.2">
      <c r="A21" s="979">
        <v>45379</v>
      </c>
      <c r="B21" s="980">
        <v>8796087</v>
      </c>
      <c r="C21" s="980" t="s">
        <v>559</v>
      </c>
      <c r="D21" s="980"/>
      <c r="E21" s="876"/>
      <c r="F21" s="876"/>
    </row>
    <row r="22" spans="1:6" ht="13.5" customHeight="1" x14ac:dyDescent="0.2">
      <c r="A22" s="979">
        <v>45387</v>
      </c>
      <c r="B22" s="980">
        <v>43482401</v>
      </c>
      <c r="C22" s="980" t="s">
        <v>559</v>
      </c>
      <c r="D22" s="981" t="s">
        <v>561</v>
      </c>
      <c r="E22" s="876"/>
      <c r="F22" s="876"/>
    </row>
    <row r="23" spans="1:6" ht="13.5" customHeight="1" x14ac:dyDescent="0.2">
      <c r="A23" s="979">
        <v>45453</v>
      </c>
      <c r="B23" s="980">
        <v>43486701</v>
      </c>
      <c r="C23" s="980" t="s">
        <v>559</v>
      </c>
      <c r="D23" s="980"/>
      <c r="E23" s="876"/>
      <c r="F23" s="876"/>
    </row>
    <row r="24" spans="1:6" ht="13.5" customHeight="1" x14ac:dyDescent="0.2">
      <c r="A24" s="979">
        <v>45503</v>
      </c>
      <c r="B24" s="980">
        <v>56261501</v>
      </c>
      <c r="C24" s="980" t="s">
        <v>559</v>
      </c>
      <c r="D24" s="980"/>
      <c r="E24" s="876"/>
      <c r="F24" s="876"/>
    </row>
    <row r="25" spans="1:6" ht="13.5" customHeight="1" x14ac:dyDescent="0.2">
      <c r="A25" s="979">
        <v>45508</v>
      </c>
      <c r="B25" s="980">
        <v>13792202</v>
      </c>
      <c r="C25" s="980" t="s">
        <v>559</v>
      </c>
      <c r="D25" s="980" t="s">
        <v>562</v>
      </c>
      <c r="E25" s="876"/>
      <c r="F25" s="876"/>
    </row>
    <row r="26" spans="1:6" ht="13.5" customHeight="1" x14ac:dyDescent="0.2">
      <c r="A26" s="979">
        <v>45512</v>
      </c>
      <c r="B26" s="980">
        <v>56262201</v>
      </c>
      <c r="C26" s="980" t="s">
        <v>559</v>
      </c>
      <c r="D26" s="980"/>
      <c r="E26" s="876"/>
      <c r="F26" s="876"/>
    </row>
    <row r="27" spans="1:6" ht="13.5" customHeight="1" x14ac:dyDescent="0.2">
      <c r="A27" s="979">
        <v>45567</v>
      </c>
      <c r="B27" s="980">
        <v>43483301</v>
      </c>
      <c r="C27" s="980" t="s">
        <v>559</v>
      </c>
      <c r="D27" s="980" t="s">
        <v>563</v>
      </c>
      <c r="E27" s="876"/>
      <c r="F27" s="876"/>
    </row>
    <row r="28" spans="1:6" ht="13.5" customHeight="1" x14ac:dyDescent="0.2">
      <c r="A28" s="979">
        <v>45586</v>
      </c>
      <c r="B28" s="980">
        <v>56262201</v>
      </c>
      <c r="C28" s="980" t="s">
        <v>559</v>
      </c>
      <c r="D28" s="980"/>
      <c r="E28" s="876"/>
      <c r="F28" s="876"/>
    </row>
    <row r="29" spans="1:6" ht="13.5" customHeight="1" x14ac:dyDescent="0.2">
      <c r="A29" s="979">
        <v>45620</v>
      </c>
      <c r="B29" s="980">
        <v>8796087</v>
      </c>
      <c r="C29" s="980" t="s">
        <v>559</v>
      </c>
      <c r="D29" s="980" t="s">
        <v>564</v>
      </c>
      <c r="E29" s="876"/>
      <c r="F29" s="876"/>
    </row>
    <row r="30" spans="1:6" ht="13.5" customHeight="1" x14ac:dyDescent="0.2">
      <c r="A30" s="979">
        <v>45622</v>
      </c>
      <c r="B30" s="980">
        <v>43482501</v>
      </c>
      <c r="C30" s="980" t="s">
        <v>559</v>
      </c>
      <c r="D30" s="980"/>
      <c r="E30" s="876"/>
      <c r="F30" s="876"/>
    </row>
    <row r="31" spans="1:6" ht="13.5" customHeight="1" x14ac:dyDescent="0.2">
      <c r="A31" s="876"/>
      <c r="B31" s="876"/>
      <c r="C31" s="876"/>
      <c r="D31" s="876"/>
      <c r="E31" s="876"/>
      <c r="F31" s="876"/>
    </row>
    <row r="32" spans="1:6" ht="13.5" customHeight="1" x14ac:dyDescent="0.2">
      <c r="A32" s="876"/>
      <c r="B32" s="876"/>
      <c r="C32" s="876"/>
      <c r="D32" s="876"/>
      <c r="E32" s="876"/>
      <c r="F32" s="876"/>
    </row>
    <row r="33" spans="1:6" ht="13.5" customHeight="1" x14ac:dyDescent="0.2">
      <c r="A33" s="876"/>
      <c r="B33" s="876"/>
      <c r="C33" s="876"/>
      <c r="D33" s="876"/>
      <c r="E33" s="876"/>
      <c r="F33" s="876"/>
    </row>
    <row r="34" spans="1:6" ht="13.5" customHeight="1" x14ac:dyDescent="0.2">
      <c r="A34" s="876"/>
      <c r="B34" s="876"/>
      <c r="C34" s="876"/>
      <c r="D34" s="876"/>
      <c r="E34" s="876"/>
      <c r="F34" s="876"/>
    </row>
    <row r="35" spans="1:6" ht="13.5" customHeight="1" x14ac:dyDescent="0.2">
      <c r="A35" s="876"/>
      <c r="B35" s="876"/>
      <c r="C35" s="876"/>
      <c r="D35" s="876"/>
      <c r="E35" s="876"/>
      <c r="F35" s="876"/>
    </row>
    <row r="36" spans="1:6" ht="13.5" customHeight="1" x14ac:dyDescent="0.2">
      <c r="A36" s="876"/>
      <c r="B36" s="876"/>
      <c r="C36" s="876"/>
      <c r="D36" s="876"/>
      <c r="E36" s="876"/>
      <c r="F36" s="876"/>
    </row>
    <row r="37" spans="1:6" ht="13.5" customHeight="1" x14ac:dyDescent="0.2">
      <c r="A37" s="876"/>
      <c r="B37" s="876"/>
      <c r="C37" s="876"/>
      <c r="D37" s="876"/>
      <c r="E37" s="876"/>
      <c r="F37" s="876"/>
    </row>
    <row r="38" spans="1:6" ht="13.5" customHeight="1" x14ac:dyDescent="0.2">
      <c r="A38" s="876"/>
      <c r="B38" s="876"/>
      <c r="C38" s="876"/>
      <c r="D38" s="876"/>
      <c r="E38" s="876"/>
      <c r="F38" s="876"/>
    </row>
    <row r="39" spans="1:6" ht="13.5" customHeight="1" x14ac:dyDescent="0.2">
      <c r="A39" s="876"/>
      <c r="B39" s="876"/>
      <c r="C39" s="876"/>
      <c r="D39" s="876"/>
      <c r="E39" s="876"/>
      <c r="F39" s="876"/>
    </row>
    <row r="40" spans="1:6" ht="13.5" customHeight="1" x14ac:dyDescent="0.2">
      <c r="A40" s="876"/>
      <c r="B40" s="876"/>
      <c r="C40" s="876"/>
      <c r="D40" s="876"/>
      <c r="E40" s="876"/>
      <c r="F40" s="876"/>
    </row>
    <row r="41" spans="1:6" ht="13.5" customHeight="1" x14ac:dyDescent="0.2">
      <c r="A41" s="876"/>
      <c r="B41" s="876"/>
      <c r="C41" s="876"/>
      <c r="D41" s="876"/>
      <c r="E41" s="876"/>
      <c r="F41" s="876"/>
    </row>
    <row r="42" spans="1:6" ht="13.5" customHeight="1" x14ac:dyDescent="0.2">
      <c r="A42" s="876"/>
      <c r="B42" s="876"/>
      <c r="C42" s="876"/>
      <c r="D42" s="876"/>
      <c r="E42" s="876"/>
      <c r="F42" s="876"/>
    </row>
    <row r="43" spans="1:6" ht="13.5" customHeight="1" x14ac:dyDescent="0.2">
      <c r="A43" s="876"/>
      <c r="B43" s="876"/>
      <c r="C43" s="876"/>
      <c r="D43" s="876"/>
      <c r="E43" s="876"/>
      <c r="F43" s="876"/>
    </row>
    <row r="44" spans="1:6" ht="13.5" customHeight="1" x14ac:dyDescent="0.2">
      <c r="A44" s="876"/>
      <c r="B44" s="876"/>
      <c r="C44" s="876"/>
      <c r="D44" s="876"/>
      <c r="E44" s="876"/>
      <c r="F44" s="876"/>
    </row>
    <row r="45" spans="1:6" ht="13.5" customHeight="1" x14ac:dyDescent="0.2">
      <c r="A45" s="876"/>
      <c r="B45" s="876"/>
      <c r="C45" s="876"/>
      <c r="D45" s="876"/>
      <c r="E45" s="876"/>
      <c r="F45" s="876"/>
    </row>
    <row r="46" spans="1:6" ht="13.5" customHeight="1" x14ac:dyDescent="0.2">
      <c r="A46" s="876"/>
      <c r="B46" s="876"/>
      <c r="C46" s="876"/>
      <c r="D46" s="876"/>
      <c r="E46" s="876"/>
      <c r="F46" s="876"/>
    </row>
    <row r="47" spans="1:6" ht="13.5" customHeight="1" x14ac:dyDescent="0.2">
      <c r="A47" s="876"/>
      <c r="B47" s="876"/>
      <c r="C47" s="876"/>
      <c r="D47" s="876"/>
      <c r="E47" s="876"/>
      <c r="F47" s="876"/>
    </row>
    <row r="48" spans="1:6" ht="13.5" customHeight="1" x14ac:dyDescent="0.2">
      <c r="A48" s="876"/>
      <c r="B48" s="876"/>
      <c r="C48" s="876"/>
      <c r="D48" s="876"/>
      <c r="E48" s="876"/>
      <c r="F48" s="876"/>
    </row>
    <row r="49" spans="1:11" ht="13.5" customHeight="1" x14ac:dyDescent="0.2">
      <c r="A49" s="876"/>
      <c r="B49" s="876"/>
      <c r="C49" s="876"/>
      <c r="D49" s="876"/>
      <c r="E49" s="876"/>
      <c r="F49" s="876"/>
    </row>
    <row r="50" spans="1:11" ht="13.5" customHeight="1" x14ac:dyDescent="0.2">
      <c r="A50" s="876"/>
      <c r="B50" s="876"/>
      <c r="C50" s="876"/>
      <c r="D50" s="876"/>
      <c r="E50" s="876"/>
      <c r="F50" s="876"/>
    </row>
    <row r="51" spans="1:11" ht="13.5" customHeight="1" x14ac:dyDescent="0.2">
      <c r="A51" s="876"/>
      <c r="B51" s="876"/>
      <c r="C51" s="876"/>
      <c r="D51" s="876"/>
      <c r="E51" s="876"/>
      <c r="F51" s="876"/>
    </row>
    <row r="52" spans="1:11" ht="13.5" customHeight="1" x14ac:dyDescent="0.25">
      <c r="A52" s="521"/>
      <c r="B52" s="521"/>
      <c r="C52" s="521"/>
      <c r="D52" s="521"/>
      <c r="E52" s="521"/>
      <c r="F52" s="521"/>
      <c r="G52" s="521"/>
      <c r="H52" s="521"/>
      <c r="I52" s="521"/>
      <c r="J52" s="521"/>
      <c r="K52" s="521"/>
    </row>
    <row r="53" spans="1:11" ht="13.5" customHeight="1" x14ac:dyDescent="0.2"/>
    <row r="54" spans="1:11" ht="13.5" customHeight="1" x14ac:dyDescent="0.2"/>
    <row r="55" spans="1:11" ht="13.5" customHeight="1" x14ac:dyDescent="0.2"/>
    <row r="56" spans="1:11" ht="13.5" customHeight="1" x14ac:dyDescent="0.2"/>
    <row r="57" spans="1:11" ht="13.5" customHeight="1" x14ac:dyDescent="0.2"/>
    <row r="58" spans="1:11" ht="13.5" customHeight="1" x14ac:dyDescent="0.2"/>
    <row r="59" spans="1:11" ht="13.5" customHeight="1" x14ac:dyDescent="0.2"/>
    <row r="60" spans="1:11" ht="13.5" customHeight="1" x14ac:dyDescent="0.2"/>
    <row r="61" spans="1:11" ht="13.5" customHeight="1" x14ac:dyDescent="0.2"/>
    <row r="62" spans="1:11" ht="13.5" customHeight="1" x14ac:dyDescent="0.2"/>
    <row r="63" spans="1:11" ht="13.5" customHeight="1" x14ac:dyDescent="0.2"/>
    <row r="64" spans="1:11" ht="13.5" customHeight="1" x14ac:dyDescent="0.2"/>
    <row r="65" ht="13.5" customHeight="1" x14ac:dyDescent="0.2"/>
    <row r="66" ht="13.5" customHeight="1" x14ac:dyDescent="0.2"/>
    <row r="67" ht="13.5" customHeight="1" x14ac:dyDescent="0.2"/>
    <row r="68" ht="13.5" customHeight="1" x14ac:dyDescent="0.2"/>
    <row r="69" ht="13.5" customHeight="1" x14ac:dyDescent="0.2"/>
    <row r="70" ht="13.5" customHeight="1" x14ac:dyDescent="0.2"/>
    <row r="71" ht="13.5" customHeight="1" x14ac:dyDescent="0.2"/>
    <row r="72" ht="13.5" customHeight="1" x14ac:dyDescent="0.2"/>
    <row r="73" ht="13.5" customHeight="1" x14ac:dyDescent="0.2"/>
    <row r="74" ht="13.5" customHeight="1" x14ac:dyDescent="0.2"/>
    <row r="75" ht="13.5" customHeight="1" x14ac:dyDescent="0.2"/>
    <row r="76" ht="13.5" customHeight="1" x14ac:dyDescent="0.2"/>
    <row r="77" ht="13.5" customHeight="1" x14ac:dyDescent="0.2"/>
    <row r="78" ht="13.5" customHeight="1" x14ac:dyDescent="0.2"/>
    <row r="79" ht="13.5" customHeight="1" x14ac:dyDescent="0.2"/>
    <row r="80"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row r="90" ht="13.5" customHeight="1" x14ac:dyDescent="0.2"/>
    <row r="91" ht="13.5" customHeight="1"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ht="13.5" customHeight="1" x14ac:dyDescent="0.2"/>
    <row r="114" ht="13.5" customHeight="1" x14ac:dyDescent="0.2"/>
    <row r="115" ht="13.5" customHeight="1" x14ac:dyDescent="0.2"/>
    <row r="116" ht="13.5" customHeight="1" x14ac:dyDescent="0.2"/>
    <row r="117" ht="13.5" customHeight="1" x14ac:dyDescent="0.2"/>
    <row r="118" ht="13.5" customHeight="1" x14ac:dyDescent="0.2"/>
    <row r="119" ht="13.5" customHeight="1" x14ac:dyDescent="0.2"/>
    <row r="120" ht="13.5" customHeight="1" x14ac:dyDescent="0.2"/>
    <row r="121" ht="13.5" customHeight="1" x14ac:dyDescent="0.2"/>
    <row r="122" ht="13.5" customHeight="1" x14ac:dyDescent="0.2"/>
    <row r="123" ht="13.5" customHeight="1" x14ac:dyDescent="0.2"/>
    <row r="124" ht="13.5" customHeight="1" x14ac:dyDescent="0.2"/>
    <row r="125" ht="13.5" customHeight="1" x14ac:dyDescent="0.2"/>
    <row r="126" ht="13.5" customHeight="1" x14ac:dyDescent="0.2"/>
    <row r="127" ht="13.5" customHeight="1" x14ac:dyDescent="0.2"/>
    <row r="128" ht="13.5" customHeight="1" x14ac:dyDescent="0.2"/>
    <row r="129" ht="13.5" customHeight="1" x14ac:dyDescent="0.2"/>
    <row r="130" ht="13.5" customHeight="1" x14ac:dyDescent="0.2"/>
    <row r="131" ht="13.5" customHeight="1" x14ac:dyDescent="0.2"/>
    <row r="132" ht="13.5" customHeight="1" x14ac:dyDescent="0.2"/>
    <row r="133" ht="13.5" customHeight="1" x14ac:dyDescent="0.2"/>
    <row r="134" ht="13.5" customHeight="1" x14ac:dyDescent="0.2"/>
    <row r="135" ht="13.5" customHeight="1" x14ac:dyDescent="0.2"/>
    <row r="136" ht="13.5" customHeight="1" x14ac:dyDescent="0.2"/>
    <row r="137" ht="13.5" customHeight="1" x14ac:dyDescent="0.2"/>
    <row r="138" ht="13.5" customHeight="1" x14ac:dyDescent="0.2"/>
    <row r="139" ht="13.5" customHeight="1" x14ac:dyDescent="0.2"/>
    <row r="140" ht="13.5" customHeight="1" x14ac:dyDescent="0.2"/>
    <row r="141" ht="13.5" customHeight="1" x14ac:dyDescent="0.2"/>
    <row r="142" ht="13.5" customHeight="1" x14ac:dyDescent="0.2"/>
    <row r="143" ht="13.5" customHeight="1" x14ac:dyDescent="0.2"/>
    <row r="144" ht="13.5" customHeight="1" x14ac:dyDescent="0.2"/>
    <row r="145" ht="13.5" customHeight="1" x14ac:dyDescent="0.2"/>
    <row r="146" ht="13.5" customHeight="1" x14ac:dyDescent="0.2"/>
    <row r="147" ht="13.5" customHeight="1" x14ac:dyDescent="0.2"/>
    <row r="148" ht="13.5" customHeight="1" x14ac:dyDescent="0.2"/>
    <row r="149" ht="13.5" customHeight="1" x14ac:dyDescent="0.2"/>
    <row r="150" ht="13.5" customHeight="1" x14ac:dyDescent="0.2"/>
    <row r="151" ht="13.5" customHeight="1" x14ac:dyDescent="0.2"/>
    <row r="152" ht="13.5" customHeight="1" x14ac:dyDescent="0.2"/>
    <row r="153" ht="13.5" customHeight="1" x14ac:dyDescent="0.2"/>
    <row r="154" ht="13.5" customHeight="1" x14ac:dyDescent="0.2"/>
    <row r="155" ht="13.5" customHeight="1" x14ac:dyDescent="0.2"/>
    <row r="156" ht="13.5" customHeight="1" x14ac:dyDescent="0.2"/>
    <row r="157" ht="13.5" customHeight="1" x14ac:dyDescent="0.2"/>
    <row r="158" ht="13.5" customHeight="1" x14ac:dyDescent="0.2"/>
    <row r="159" ht="13.5" customHeight="1" x14ac:dyDescent="0.2"/>
    <row r="160" ht="13.5" customHeight="1" x14ac:dyDescent="0.2"/>
    <row r="161" ht="13.5" customHeight="1" x14ac:dyDescent="0.2"/>
    <row r="162" ht="13.5" customHeight="1" x14ac:dyDescent="0.2"/>
    <row r="163" ht="13.5" customHeight="1" x14ac:dyDescent="0.2"/>
    <row r="164" ht="13.5" customHeight="1" x14ac:dyDescent="0.2"/>
    <row r="165" ht="13.5" customHeight="1" x14ac:dyDescent="0.2"/>
    <row r="166" ht="13.5" customHeight="1" x14ac:dyDescent="0.2"/>
    <row r="167" ht="13.5" customHeight="1" x14ac:dyDescent="0.2"/>
    <row r="168" ht="13.5" customHeight="1" x14ac:dyDescent="0.2"/>
    <row r="169" ht="13.5" customHeight="1" x14ac:dyDescent="0.2"/>
    <row r="170" ht="13.5" customHeight="1" x14ac:dyDescent="0.2"/>
    <row r="171" ht="13.5" customHeight="1" x14ac:dyDescent="0.2"/>
    <row r="172" ht="13.5" customHeight="1" x14ac:dyDescent="0.2"/>
    <row r="173" ht="13.5" customHeight="1" x14ac:dyDescent="0.2"/>
    <row r="174" ht="13.5" customHeight="1" x14ac:dyDescent="0.2"/>
    <row r="175" ht="13.5" customHeight="1" x14ac:dyDescent="0.2"/>
    <row r="176" ht="13.5" customHeight="1" x14ac:dyDescent="0.2"/>
    <row r="177" ht="13.5" customHeight="1" x14ac:dyDescent="0.2"/>
    <row r="178" ht="13.5" customHeight="1" x14ac:dyDescent="0.2"/>
    <row r="179" ht="13.5" customHeight="1" x14ac:dyDescent="0.2"/>
    <row r="180" ht="13.5" customHeight="1" x14ac:dyDescent="0.2"/>
    <row r="181" ht="13.5" customHeight="1" x14ac:dyDescent="0.2"/>
    <row r="182" ht="13.5" customHeight="1" x14ac:dyDescent="0.2"/>
    <row r="183" ht="13.5" customHeight="1" x14ac:dyDescent="0.2"/>
    <row r="184" ht="13.5" customHeight="1" x14ac:dyDescent="0.2"/>
    <row r="185" ht="13.5" customHeight="1" x14ac:dyDescent="0.2"/>
    <row r="186" ht="13.5" customHeight="1" x14ac:dyDescent="0.2"/>
    <row r="187" ht="13.5" customHeight="1" x14ac:dyDescent="0.2"/>
    <row r="188" ht="13.5" customHeight="1" x14ac:dyDescent="0.2"/>
    <row r="189" ht="13.5" customHeight="1" x14ac:dyDescent="0.2"/>
    <row r="190" ht="13.5" customHeight="1" x14ac:dyDescent="0.2"/>
    <row r="191" ht="13.5" customHeight="1" x14ac:dyDescent="0.2"/>
    <row r="192" ht="13.5" customHeight="1" x14ac:dyDescent="0.2"/>
    <row r="193" ht="13.5" customHeight="1" x14ac:dyDescent="0.2"/>
    <row r="194" ht="13.5" customHeight="1" x14ac:dyDescent="0.2"/>
    <row r="195" ht="13.5" customHeight="1" x14ac:dyDescent="0.2"/>
    <row r="196" ht="13.5" customHeight="1" x14ac:dyDescent="0.2"/>
    <row r="197" ht="13.5" customHeight="1" x14ac:dyDescent="0.2"/>
    <row r="198" ht="13.5" customHeight="1" x14ac:dyDescent="0.2"/>
    <row r="199" ht="13.5" customHeight="1" x14ac:dyDescent="0.2"/>
    <row r="200" ht="13.5" customHeight="1" x14ac:dyDescent="0.2"/>
    <row r="201" ht="13.5" customHeight="1" x14ac:dyDescent="0.2"/>
    <row r="202" ht="13.5" customHeight="1" x14ac:dyDescent="0.2"/>
    <row r="203" ht="13.5" customHeight="1" x14ac:dyDescent="0.2"/>
    <row r="204" ht="13.5" customHeight="1" x14ac:dyDescent="0.2"/>
    <row r="205" ht="13.5" customHeight="1" x14ac:dyDescent="0.2"/>
    <row r="206" ht="13.5" customHeight="1" x14ac:dyDescent="0.2"/>
    <row r="207" ht="13.5" customHeight="1" x14ac:dyDescent="0.2"/>
    <row r="208" ht="13.5" customHeight="1" x14ac:dyDescent="0.2"/>
    <row r="209" ht="13.5" customHeight="1" x14ac:dyDescent="0.2"/>
    <row r="210" ht="13.5" customHeight="1" x14ac:dyDescent="0.2"/>
    <row r="211" ht="13.5" customHeight="1" x14ac:dyDescent="0.2"/>
    <row r="212" ht="13.5" customHeight="1" x14ac:dyDescent="0.2"/>
    <row r="213" ht="13.5" customHeight="1" x14ac:dyDescent="0.2"/>
    <row r="214" ht="13.5" customHeight="1" x14ac:dyDescent="0.2"/>
    <row r="215" ht="13.5" customHeight="1" x14ac:dyDescent="0.2"/>
    <row r="216" ht="13.5" customHeight="1" x14ac:dyDescent="0.2"/>
    <row r="217" ht="13.5" customHeight="1" x14ac:dyDescent="0.2"/>
    <row r="218" ht="13.5" customHeight="1" x14ac:dyDescent="0.2"/>
    <row r="219" ht="13.5" customHeight="1" x14ac:dyDescent="0.2"/>
    <row r="220" ht="13.5" customHeight="1" x14ac:dyDescent="0.2"/>
    <row r="221" ht="13.5" customHeight="1" x14ac:dyDescent="0.2"/>
    <row r="222" ht="13.5" customHeight="1" x14ac:dyDescent="0.2"/>
    <row r="223" ht="13.5" customHeight="1" x14ac:dyDescent="0.2"/>
    <row r="224" ht="13.5" customHeight="1" x14ac:dyDescent="0.2"/>
    <row r="225" ht="13.5" customHeight="1" x14ac:dyDescent="0.2"/>
    <row r="226" ht="13.5" customHeight="1" x14ac:dyDescent="0.2"/>
    <row r="227" ht="13.5" customHeight="1" x14ac:dyDescent="0.2"/>
    <row r="228" ht="13.5" customHeight="1" x14ac:dyDescent="0.2"/>
    <row r="229" ht="13.5" customHeight="1" x14ac:dyDescent="0.2"/>
    <row r="230" ht="13.5" customHeight="1" x14ac:dyDescent="0.2"/>
    <row r="231" ht="13.5" customHeight="1" x14ac:dyDescent="0.2"/>
    <row r="232" ht="13.5" customHeight="1" x14ac:dyDescent="0.2"/>
    <row r="233" ht="13.5" customHeight="1" x14ac:dyDescent="0.2"/>
    <row r="234" ht="13.5" customHeight="1" x14ac:dyDescent="0.2"/>
    <row r="235" ht="13.5" customHeight="1" x14ac:dyDescent="0.2"/>
    <row r="236" ht="13.5" customHeight="1" x14ac:dyDescent="0.2"/>
    <row r="237" ht="13.5" customHeight="1" x14ac:dyDescent="0.2"/>
    <row r="238" ht="13.5" customHeight="1" x14ac:dyDescent="0.2"/>
    <row r="239" ht="13.5" customHeight="1" x14ac:dyDescent="0.2"/>
    <row r="240" ht="13.5" customHeight="1" x14ac:dyDescent="0.2"/>
    <row r="241" ht="13.5" customHeight="1" x14ac:dyDescent="0.2"/>
    <row r="242" ht="13.5" customHeight="1" x14ac:dyDescent="0.2"/>
    <row r="243" ht="13.5" customHeight="1" x14ac:dyDescent="0.2"/>
    <row r="244" ht="13.5" customHeight="1" x14ac:dyDescent="0.2"/>
    <row r="245" ht="13.5" customHeight="1" x14ac:dyDescent="0.2"/>
    <row r="246" ht="13.5" customHeight="1" x14ac:dyDescent="0.2"/>
    <row r="247" ht="13.5" customHeight="1" x14ac:dyDescent="0.2"/>
    <row r="248" ht="13.5" customHeight="1" x14ac:dyDescent="0.2"/>
    <row r="249" ht="13.5" customHeight="1" x14ac:dyDescent="0.2"/>
    <row r="250" ht="13.5" customHeight="1" x14ac:dyDescent="0.2"/>
    <row r="251" ht="13.5" customHeight="1" x14ac:dyDescent="0.2"/>
    <row r="252" ht="13.5" customHeight="1" x14ac:dyDescent="0.2"/>
    <row r="253" ht="13.5" customHeight="1" x14ac:dyDescent="0.2"/>
    <row r="254" ht="13.5" customHeight="1" x14ac:dyDescent="0.2"/>
    <row r="255" ht="13.5" customHeight="1" x14ac:dyDescent="0.2"/>
    <row r="256" ht="13.5" customHeight="1" x14ac:dyDescent="0.2"/>
    <row r="257" ht="13.5" customHeight="1" x14ac:dyDescent="0.2"/>
    <row r="258" ht="13.5" customHeight="1" x14ac:dyDescent="0.2"/>
    <row r="259" ht="13.5" customHeight="1" x14ac:dyDescent="0.2"/>
    <row r="260" ht="13.5" customHeight="1" x14ac:dyDescent="0.2"/>
    <row r="261" ht="13.5" customHeight="1" x14ac:dyDescent="0.2"/>
    <row r="262" ht="13.5" customHeight="1" x14ac:dyDescent="0.2"/>
    <row r="263" ht="13.5" customHeight="1" x14ac:dyDescent="0.2"/>
    <row r="264" ht="13.5" customHeight="1" x14ac:dyDescent="0.2"/>
    <row r="265" ht="13.5" customHeight="1" x14ac:dyDescent="0.2"/>
    <row r="266" ht="13.5" customHeight="1" x14ac:dyDescent="0.2"/>
    <row r="267" ht="13.5" customHeight="1" x14ac:dyDescent="0.2"/>
    <row r="268" ht="13.5" customHeight="1" x14ac:dyDescent="0.2"/>
    <row r="269" ht="13.5" customHeight="1" x14ac:dyDescent="0.2"/>
    <row r="270" ht="13.5" customHeight="1" x14ac:dyDescent="0.2"/>
    <row r="271" ht="13.5" customHeight="1" x14ac:dyDescent="0.2"/>
    <row r="272" ht="13.5" customHeight="1" x14ac:dyDescent="0.2"/>
    <row r="273" ht="13.5" customHeight="1" x14ac:dyDescent="0.2"/>
    <row r="274" ht="13.5" customHeight="1" x14ac:dyDescent="0.2"/>
    <row r="275" ht="13.5" customHeight="1" x14ac:dyDescent="0.2"/>
    <row r="276" ht="13.5" customHeight="1" x14ac:dyDescent="0.2"/>
    <row r="277" ht="13.5" customHeight="1" x14ac:dyDescent="0.2"/>
    <row r="278" ht="13.5" customHeight="1" x14ac:dyDescent="0.2"/>
    <row r="279" ht="13.5" customHeight="1" x14ac:dyDescent="0.2"/>
    <row r="280" ht="13.5" customHeight="1" x14ac:dyDescent="0.2"/>
    <row r="281" ht="13.5" customHeight="1" x14ac:dyDescent="0.2"/>
    <row r="282" ht="13.5" customHeight="1" x14ac:dyDescent="0.2"/>
    <row r="283" ht="13.5" customHeight="1" x14ac:dyDescent="0.2"/>
    <row r="284" ht="13.5" customHeight="1" x14ac:dyDescent="0.2"/>
    <row r="285" ht="13.5" customHeight="1" x14ac:dyDescent="0.2"/>
    <row r="286" ht="13.5" customHeight="1" x14ac:dyDescent="0.2"/>
    <row r="287" ht="13.5" customHeight="1" x14ac:dyDescent="0.2"/>
    <row r="288" ht="13.5" customHeight="1" x14ac:dyDescent="0.2"/>
    <row r="289" ht="13.5" customHeight="1" x14ac:dyDescent="0.2"/>
    <row r="290" ht="13.5" customHeight="1" x14ac:dyDescent="0.2"/>
    <row r="291" ht="13.5" customHeight="1" x14ac:dyDescent="0.2"/>
    <row r="292" ht="13.5" customHeight="1" x14ac:dyDescent="0.2"/>
    <row r="293" ht="13.5" customHeight="1" x14ac:dyDescent="0.2"/>
    <row r="294" ht="13.5" customHeight="1" x14ac:dyDescent="0.2"/>
    <row r="295" ht="13.5" customHeight="1" x14ac:dyDescent="0.2"/>
    <row r="296" ht="13.5" customHeight="1" x14ac:dyDescent="0.2"/>
    <row r="297" ht="13.5" customHeight="1" x14ac:dyDescent="0.2"/>
    <row r="298" ht="13.5" customHeight="1" x14ac:dyDescent="0.2"/>
    <row r="299" ht="13.5" customHeight="1" x14ac:dyDescent="0.2"/>
    <row r="300" ht="13.5" customHeight="1" x14ac:dyDescent="0.2"/>
    <row r="301" ht="13.5" customHeight="1" x14ac:dyDescent="0.2"/>
    <row r="302" ht="13.5" customHeight="1" x14ac:dyDescent="0.2"/>
    <row r="303" ht="13.5" customHeight="1" x14ac:dyDescent="0.2"/>
    <row r="304" ht="13.5" customHeight="1" x14ac:dyDescent="0.2"/>
    <row r="305" ht="13.5" customHeight="1" x14ac:dyDescent="0.2"/>
    <row r="306" ht="13.5" customHeight="1" x14ac:dyDescent="0.2"/>
    <row r="307" ht="13.5" customHeight="1" x14ac:dyDescent="0.2"/>
    <row r="308" ht="13.5" customHeight="1" x14ac:dyDescent="0.2"/>
    <row r="309" ht="13.5" customHeight="1" x14ac:dyDescent="0.2"/>
    <row r="310" ht="13.5" customHeight="1" x14ac:dyDescent="0.2"/>
    <row r="311" ht="13.5" customHeight="1" x14ac:dyDescent="0.2"/>
    <row r="312" ht="13.5" customHeight="1" x14ac:dyDescent="0.2"/>
    <row r="313" ht="13.5" customHeight="1" x14ac:dyDescent="0.2"/>
    <row r="314" ht="13.5" customHeight="1" x14ac:dyDescent="0.2"/>
    <row r="315" ht="13.5" customHeight="1" x14ac:dyDescent="0.2"/>
    <row r="316" ht="13.5" customHeight="1" x14ac:dyDescent="0.2"/>
    <row r="317" ht="13.5" customHeight="1" x14ac:dyDescent="0.2"/>
    <row r="318" ht="13.5" customHeight="1" x14ac:dyDescent="0.2"/>
    <row r="319" ht="13.5" customHeight="1" x14ac:dyDescent="0.2"/>
    <row r="320" ht="13.5" customHeight="1" x14ac:dyDescent="0.2"/>
    <row r="321" ht="13.5" customHeight="1" x14ac:dyDescent="0.2"/>
    <row r="322" ht="13.5" customHeight="1" x14ac:dyDescent="0.2"/>
    <row r="323" ht="13.5" customHeight="1" x14ac:dyDescent="0.2"/>
    <row r="324" ht="13.5" customHeight="1" x14ac:dyDescent="0.2"/>
    <row r="325" ht="13.5" customHeight="1" x14ac:dyDescent="0.2"/>
    <row r="326" ht="13.5" customHeight="1" x14ac:dyDescent="0.2"/>
    <row r="327" ht="13.5" customHeight="1" x14ac:dyDescent="0.2"/>
    <row r="328" ht="13.5" customHeight="1" x14ac:dyDescent="0.2"/>
    <row r="329" ht="13.5" customHeight="1" x14ac:dyDescent="0.2"/>
    <row r="330" ht="13.5" customHeight="1" x14ac:dyDescent="0.2"/>
    <row r="331" ht="13.5" customHeight="1" x14ac:dyDescent="0.2"/>
    <row r="332" ht="13.5" customHeight="1" x14ac:dyDescent="0.2"/>
    <row r="333" ht="13.5" customHeight="1" x14ac:dyDescent="0.2"/>
    <row r="334" ht="13.5" customHeight="1" x14ac:dyDescent="0.2"/>
    <row r="335" ht="13.5" customHeight="1" x14ac:dyDescent="0.2"/>
    <row r="336" ht="13.5" customHeight="1" x14ac:dyDescent="0.2"/>
    <row r="337" ht="13.5" customHeight="1" x14ac:dyDescent="0.2"/>
    <row r="338" ht="13.5" customHeight="1" x14ac:dyDescent="0.2"/>
    <row r="339" ht="13.5" customHeight="1" x14ac:dyDescent="0.2"/>
    <row r="340" ht="13.5" customHeight="1" x14ac:dyDescent="0.2"/>
    <row r="341" ht="13.5" customHeight="1" x14ac:dyDescent="0.2"/>
    <row r="342" ht="13.5" customHeight="1" x14ac:dyDescent="0.2"/>
    <row r="343" ht="13.5" customHeight="1" x14ac:dyDescent="0.2"/>
    <row r="344" ht="13.5" customHeight="1" x14ac:dyDescent="0.2"/>
    <row r="345" ht="13.5" customHeight="1" x14ac:dyDescent="0.2"/>
    <row r="346" ht="13.5" customHeight="1" x14ac:dyDescent="0.2"/>
    <row r="347" ht="13.5" customHeight="1" x14ac:dyDescent="0.2"/>
    <row r="348" ht="13.5" customHeight="1" x14ac:dyDescent="0.2"/>
    <row r="349" ht="13.5" customHeight="1" x14ac:dyDescent="0.2"/>
    <row r="350" ht="13.5" customHeight="1" x14ac:dyDescent="0.2"/>
    <row r="351" ht="13.5" customHeight="1" x14ac:dyDescent="0.2"/>
    <row r="352" ht="13.5" customHeight="1" x14ac:dyDescent="0.2"/>
    <row r="353" ht="13.5" customHeight="1" x14ac:dyDescent="0.2"/>
    <row r="354" ht="13.5" customHeight="1" x14ac:dyDescent="0.2"/>
    <row r="355" ht="13.5" customHeight="1" x14ac:dyDescent="0.2"/>
    <row r="356" ht="13.5" customHeight="1" x14ac:dyDescent="0.2"/>
    <row r="357" ht="13.5" customHeight="1" x14ac:dyDescent="0.2"/>
    <row r="358" ht="13.5" customHeight="1" x14ac:dyDescent="0.2"/>
    <row r="359" ht="13.5" customHeight="1" x14ac:dyDescent="0.2"/>
    <row r="360" ht="13.5" customHeight="1" x14ac:dyDescent="0.2"/>
    <row r="361" ht="13.5" customHeight="1" x14ac:dyDescent="0.2"/>
    <row r="362" ht="13.5" customHeight="1" x14ac:dyDescent="0.2"/>
    <row r="363" ht="13.5" customHeight="1" x14ac:dyDescent="0.2"/>
    <row r="364" ht="13.5" customHeight="1" x14ac:dyDescent="0.2"/>
    <row r="365" ht="13.5" customHeight="1" x14ac:dyDescent="0.2"/>
    <row r="366" ht="13.5" customHeight="1" x14ac:dyDescent="0.2"/>
    <row r="367" ht="13.5" customHeight="1" x14ac:dyDescent="0.2"/>
    <row r="368" ht="13.5" customHeight="1" x14ac:dyDescent="0.2"/>
    <row r="369" ht="13.5" customHeight="1" x14ac:dyDescent="0.2"/>
    <row r="370" ht="13.5" customHeight="1" x14ac:dyDescent="0.2"/>
    <row r="371" ht="13.5" customHeight="1" x14ac:dyDescent="0.2"/>
    <row r="372" ht="13.5" customHeight="1" x14ac:dyDescent="0.2"/>
    <row r="373" ht="13.5" customHeight="1" x14ac:dyDescent="0.2"/>
    <row r="374" ht="13.5" customHeight="1" x14ac:dyDescent="0.2"/>
    <row r="375" ht="13.5" customHeight="1" x14ac:dyDescent="0.2"/>
    <row r="376" ht="13.5" customHeight="1" x14ac:dyDescent="0.2"/>
    <row r="377" ht="13.5" customHeight="1" x14ac:dyDescent="0.2"/>
    <row r="378" ht="13.5" customHeight="1" x14ac:dyDescent="0.2"/>
    <row r="379" ht="13.5" customHeight="1" x14ac:dyDescent="0.2"/>
    <row r="380" ht="13.5" customHeight="1" x14ac:dyDescent="0.2"/>
    <row r="381" ht="13.5" customHeight="1" x14ac:dyDescent="0.2"/>
    <row r="382" ht="13.5" customHeight="1" x14ac:dyDescent="0.2"/>
    <row r="383" ht="13.5" customHeight="1" x14ac:dyDescent="0.2"/>
    <row r="384" ht="13.5" customHeight="1" x14ac:dyDescent="0.2"/>
    <row r="385" ht="13.5" customHeight="1" x14ac:dyDescent="0.2"/>
    <row r="386" ht="13.5" customHeight="1" x14ac:dyDescent="0.2"/>
    <row r="387" ht="13.5" customHeight="1" x14ac:dyDescent="0.2"/>
    <row r="388" ht="13.5" customHeight="1" x14ac:dyDescent="0.2"/>
    <row r="389" ht="13.5" customHeight="1" x14ac:dyDescent="0.2"/>
    <row r="390" ht="13.5" customHeight="1" x14ac:dyDescent="0.2"/>
    <row r="391" ht="13.5" customHeight="1" x14ac:dyDescent="0.2"/>
    <row r="392" ht="13.5" customHeight="1" x14ac:dyDescent="0.2"/>
    <row r="393" ht="13.5" customHeight="1" x14ac:dyDescent="0.2"/>
    <row r="394" ht="13.5" customHeight="1" x14ac:dyDescent="0.2"/>
    <row r="395" ht="13.5" customHeight="1" x14ac:dyDescent="0.2"/>
    <row r="396" ht="13.5" customHeight="1" x14ac:dyDescent="0.2"/>
    <row r="397" ht="13.5" customHeight="1" x14ac:dyDescent="0.2"/>
    <row r="398" ht="13.5" customHeight="1" x14ac:dyDescent="0.2"/>
    <row r="399" ht="13.5" customHeight="1" x14ac:dyDescent="0.2"/>
    <row r="400" ht="13.5" customHeight="1" x14ac:dyDescent="0.2"/>
    <row r="401" ht="13.5" customHeight="1" x14ac:dyDescent="0.2"/>
    <row r="402" ht="13.5" customHeight="1" x14ac:dyDescent="0.2"/>
    <row r="403" ht="13.5" customHeight="1" x14ac:dyDescent="0.2"/>
    <row r="404" ht="13.5" customHeight="1" x14ac:dyDescent="0.2"/>
    <row r="405" ht="13.5" customHeight="1" x14ac:dyDescent="0.2"/>
    <row r="406" ht="13.5" customHeight="1" x14ac:dyDescent="0.2"/>
    <row r="407" ht="13.5" customHeight="1" x14ac:dyDescent="0.2"/>
    <row r="408" ht="13.5" customHeight="1" x14ac:dyDescent="0.2"/>
    <row r="409" ht="13.5" customHeight="1" x14ac:dyDescent="0.2"/>
    <row r="410" ht="13.5" customHeight="1" x14ac:dyDescent="0.2"/>
    <row r="411" ht="13.5" customHeight="1" x14ac:dyDescent="0.2"/>
    <row r="412" ht="13.5" customHeight="1" x14ac:dyDescent="0.2"/>
    <row r="413" ht="13.5" customHeight="1" x14ac:dyDescent="0.2"/>
    <row r="414" ht="13.5" customHeight="1" x14ac:dyDescent="0.2"/>
    <row r="415" ht="13.5" customHeight="1" x14ac:dyDescent="0.2"/>
    <row r="416" ht="13.5" customHeight="1" x14ac:dyDescent="0.2"/>
    <row r="417" ht="13.5" customHeight="1" x14ac:dyDescent="0.2"/>
    <row r="418" ht="13.5" customHeight="1" x14ac:dyDescent="0.2"/>
    <row r="419" ht="13.5" customHeight="1" x14ac:dyDescent="0.2"/>
    <row r="420" ht="13.5" customHeight="1" x14ac:dyDescent="0.2"/>
    <row r="421" ht="13.5" customHeight="1" x14ac:dyDescent="0.2"/>
    <row r="422" ht="13.5" customHeight="1" x14ac:dyDescent="0.2"/>
    <row r="423" ht="13.5" customHeight="1" x14ac:dyDescent="0.2"/>
    <row r="424" ht="13.5" customHeight="1" x14ac:dyDescent="0.2"/>
    <row r="425" ht="13.5" customHeight="1" x14ac:dyDescent="0.2"/>
    <row r="426" ht="13.5" customHeight="1" x14ac:dyDescent="0.2"/>
    <row r="427" ht="13.5" customHeight="1" x14ac:dyDescent="0.2"/>
    <row r="428" ht="13.5" customHeight="1" x14ac:dyDescent="0.2"/>
    <row r="429" ht="13.5" customHeight="1" x14ac:dyDescent="0.2"/>
    <row r="430" ht="13.5" customHeight="1" x14ac:dyDescent="0.2"/>
    <row r="431" ht="13.5" customHeight="1" x14ac:dyDescent="0.2"/>
    <row r="432" ht="13.5" customHeight="1" x14ac:dyDescent="0.2"/>
    <row r="433" ht="13.5" customHeight="1" x14ac:dyDescent="0.2"/>
    <row r="434" ht="13.5" customHeight="1" x14ac:dyDescent="0.2"/>
    <row r="435" ht="13.5" customHeight="1" x14ac:dyDescent="0.2"/>
    <row r="436" ht="13.5" customHeight="1" x14ac:dyDescent="0.2"/>
    <row r="437" ht="13.5" customHeight="1" x14ac:dyDescent="0.2"/>
    <row r="438" ht="13.5" customHeight="1" x14ac:dyDescent="0.2"/>
    <row r="439" ht="13.5" customHeight="1" x14ac:dyDescent="0.2"/>
    <row r="440" ht="13.5" customHeight="1" x14ac:dyDescent="0.2"/>
    <row r="441" ht="13.5" customHeight="1" x14ac:dyDescent="0.2"/>
    <row r="442" ht="13.5" customHeight="1" x14ac:dyDescent="0.2"/>
    <row r="443" ht="13.5" customHeight="1" x14ac:dyDescent="0.2"/>
    <row r="444" ht="13.5" customHeight="1" x14ac:dyDescent="0.2"/>
    <row r="445" ht="13.5" customHeight="1" x14ac:dyDescent="0.2"/>
    <row r="446" ht="13.5" customHeight="1" x14ac:dyDescent="0.2"/>
    <row r="447" ht="13.5" customHeight="1" x14ac:dyDescent="0.2"/>
    <row r="448" ht="13.5" customHeight="1" x14ac:dyDescent="0.2"/>
    <row r="449" ht="13.5" customHeight="1" x14ac:dyDescent="0.2"/>
    <row r="450" ht="13.5" customHeight="1" x14ac:dyDescent="0.2"/>
    <row r="451" ht="13.5" customHeight="1" x14ac:dyDescent="0.2"/>
    <row r="452" ht="13.5" customHeight="1" x14ac:dyDescent="0.2"/>
    <row r="453" ht="13.5" customHeight="1" x14ac:dyDescent="0.2"/>
    <row r="454" ht="13.5" customHeight="1" x14ac:dyDescent="0.2"/>
    <row r="455" ht="13.5" customHeight="1" x14ac:dyDescent="0.2"/>
    <row r="456" ht="13.5" customHeight="1" x14ac:dyDescent="0.2"/>
    <row r="457" ht="13.5" customHeight="1" x14ac:dyDescent="0.2"/>
    <row r="458" ht="13.5" customHeight="1" x14ac:dyDescent="0.2"/>
    <row r="459" ht="13.5" customHeight="1" x14ac:dyDescent="0.2"/>
    <row r="460" ht="13.5" customHeight="1" x14ac:dyDescent="0.2"/>
    <row r="461" ht="13.5" customHeight="1" x14ac:dyDescent="0.2"/>
    <row r="462" ht="13.5" customHeight="1" x14ac:dyDescent="0.2"/>
    <row r="463" ht="13.5" customHeight="1" x14ac:dyDescent="0.2"/>
    <row r="464" ht="13.5" customHeight="1" x14ac:dyDescent="0.2"/>
    <row r="465" ht="13.5" customHeight="1" x14ac:dyDescent="0.2"/>
    <row r="466" ht="13.5" customHeight="1" x14ac:dyDescent="0.2"/>
    <row r="467" ht="13.5" customHeight="1" x14ac:dyDescent="0.2"/>
    <row r="468" ht="13.5" customHeight="1" x14ac:dyDescent="0.2"/>
    <row r="469" ht="13.5" customHeight="1" x14ac:dyDescent="0.2"/>
    <row r="470" ht="13.5" customHeight="1" x14ac:dyDescent="0.2"/>
    <row r="471" ht="13.5" customHeight="1" x14ac:dyDescent="0.2"/>
    <row r="472" ht="13.5" customHeight="1" x14ac:dyDescent="0.2"/>
    <row r="473" ht="13.5" customHeight="1" x14ac:dyDescent="0.2"/>
    <row r="474" ht="13.5" customHeight="1" x14ac:dyDescent="0.2"/>
    <row r="475" ht="13.5" customHeight="1" x14ac:dyDescent="0.2"/>
    <row r="476" ht="13.5" customHeight="1" x14ac:dyDescent="0.2"/>
    <row r="477" ht="13.5" customHeight="1" x14ac:dyDescent="0.2"/>
    <row r="478" ht="13.5" customHeight="1" x14ac:dyDescent="0.2"/>
    <row r="479" ht="13.5" customHeight="1" x14ac:dyDescent="0.2"/>
    <row r="480" ht="13.5" customHeight="1" x14ac:dyDescent="0.2"/>
    <row r="481" ht="13.5" customHeight="1" x14ac:dyDescent="0.2"/>
    <row r="482" ht="13.5" customHeight="1" x14ac:dyDescent="0.2"/>
    <row r="483" ht="13.5" customHeight="1" x14ac:dyDescent="0.2"/>
    <row r="484" ht="13.5" customHeight="1" x14ac:dyDescent="0.2"/>
    <row r="485" ht="13.5" customHeight="1" x14ac:dyDescent="0.2"/>
    <row r="486" ht="13.5" customHeight="1" x14ac:dyDescent="0.2"/>
    <row r="487" ht="13.5" customHeight="1" x14ac:dyDescent="0.2"/>
    <row r="488" ht="13.5" customHeight="1" x14ac:dyDescent="0.2"/>
    <row r="489" ht="13.5" customHeight="1" x14ac:dyDescent="0.2"/>
    <row r="490" ht="13.5" customHeight="1" x14ac:dyDescent="0.2"/>
    <row r="491" ht="13.5" customHeight="1" x14ac:dyDescent="0.2"/>
    <row r="492" ht="13.5" customHeight="1" x14ac:dyDescent="0.2"/>
    <row r="493" ht="13.5" customHeight="1" x14ac:dyDescent="0.2"/>
    <row r="494" ht="13.5" customHeight="1" x14ac:dyDescent="0.2"/>
    <row r="495" ht="13.5" customHeight="1" x14ac:dyDescent="0.2"/>
    <row r="496" ht="13.5" customHeight="1" x14ac:dyDescent="0.2"/>
    <row r="497" ht="13.5" customHeight="1" x14ac:dyDescent="0.2"/>
    <row r="498" ht="13.5" customHeight="1" x14ac:dyDescent="0.2"/>
    <row r="499" ht="13.5" customHeight="1" x14ac:dyDescent="0.2"/>
    <row r="500" ht="13.5" customHeight="1" x14ac:dyDescent="0.2"/>
    <row r="501" ht="13.5" customHeight="1" x14ac:dyDescent="0.2"/>
    <row r="502" ht="13.5" customHeight="1" x14ac:dyDescent="0.2"/>
    <row r="503" ht="13.5" customHeight="1" x14ac:dyDescent="0.2"/>
    <row r="504" ht="13.5" customHeight="1" x14ac:dyDescent="0.2"/>
    <row r="505" ht="13.5" customHeight="1" x14ac:dyDescent="0.2"/>
    <row r="506" ht="13.5" customHeight="1" x14ac:dyDescent="0.2"/>
    <row r="507" ht="13.5" customHeight="1" x14ac:dyDescent="0.2"/>
    <row r="508" ht="13.5" customHeight="1" x14ac:dyDescent="0.2"/>
    <row r="509" ht="13.5" customHeight="1" x14ac:dyDescent="0.2"/>
    <row r="510" ht="13.5" customHeight="1" x14ac:dyDescent="0.2"/>
    <row r="511" ht="13.5" customHeight="1" x14ac:dyDescent="0.2"/>
    <row r="512" ht="13.5" customHeight="1" x14ac:dyDescent="0.2"/>
    <row r="513" ht="13.5" customHeight="1" x14ac:dyDescent="0.2"/>
    <row r="514" ht="13.5" customHeight="1" x14ac:dyDescent="0.2"/>
    <row r="515" ht="13.5" customHeight="1" x14ac:dyDescent="0.2"/>
    <row r="516" ht="13.5" customHeight="1" x14ac:dyDescent="0.2"/>
    <row r="517" ht="13.5" customHeight="1" x14ac:dyDescent="0.2"/>
    <row r="518" ht="13.5" customHeight="1" x14ac:dyDescent="0.2"/>
    <row r="519" ht="13.5" customHeight="1" x14ac:dyDescent="0.2"/>
    <row r="520" ht="13.5" customHeight="1" x14ac:dyDescent="0.2"/>
    <row r="521" ht="13.5" customHeight="1" x14ac:dyDescent="0.2"/>
    <row r="522" ht="13.5" customHeight="1" x14ac:dyDescent="0.2"/>
    <row r="523" ht="13.5" customHeight="1" x14ac:dyDescent="0.2"/>
    <row r="524" ht="13.5" customHeight="1" x14ac:dyDescent="0.2"/>
    <row r="525" ht="13.5" customHeight="1" x14ac:dyDescent="0.2"/>
    <row r="526" ht="13.5" customHeight="1" x14ac:dyDescent="0.2"/>
    <row r="527" ht="13.5" customHeight="1" x14ac:dyDescent="0.2"/>
    <row r="528" ht="13.5" customHeight="1" x14ac:dyDescent="0.2"/>
    <row r="529" ht="13.5" customHeight="1" x14ac:dyDescent="0.2"/>
    <row r="530" ht="13.5" customHeight="1" x14ac:dyDescent="0.2"/>
    <row r="531" ht="13.5" customHeight="1" x14ac:dyDescent="0.2"/>
    <row r="532" ht="13.5" customHeight="1" x14ac:dyDescent="0.2"/>
    <row r="533" ht="13.5" customHeight="1" x14ac:dyDescent="0.2"/>
    <row r="534" ht="13.5" customHeight="1" x14ac:dyDescent="0.2"/>
    <row r="535" ht="13.5" customHeight="1" x14ac:dyDescent="0.2"/>
    <row r="536" ht="13.5" customHeight="1" x14ac:dyDescent="0.2"/>
    <row r="537" ht="13.5" customHeight="1" x14ac:dyDescent="0.2"/>
    <row r="538" ht="13.5" customHeight="1" x14ac:dyDescent="0.2"/>
    <row r="539" ht="13.5" customHeight="1" x14ac:dyDescent="0.2"/>
    <row r="540" ht="13.5" customHeight="1" x14ac:dyDescent="0.2"/>
    <row r="541" ht="13.5" customHeight="1" x14ac:dyDescent="0.2"/>
    <row r="542" ht="13.5" customHeight="1" x14ac:dyDescent="0.2"/>
    <row r="543" ht="13.5" customHeight="1" x14ac:dyDescent="0.2"/>
    <row r="544" ht="13.5" customHeight="1" x14ac:dyDescent="0.2"/>
    <row r="545" ht="13.5" customHeight="1" x14ac:dyDescent="0.2"/>
    <row r="546" ht="13.5" customHeight="1" x14ac:dyDescent="0.2"/>
    <row r="547" ht="13.5" customHeight="1" x14ac:dyDescent="0.2"/>
    <row r="548" ht="13.5" customHeight="1" x14ac:dyDescent="0.2"/>
    <row r="549" ht="13.5" customHeight="1" x14ac:dyDescent="0.2"/>
    <row r="550" ht="13.5" customHeight="1" x14ac:dyDescent="0.2"/>
    <row r="551" ht="13.5" customHeight="1" x14ac:dyDescent="0.2"/>
    <row r="552" ht="13.5" customHeight="1" x14ac:dyDescent="0.2"/>
    <row r="553" ht="13.5" customHeight="1" x14ac:dyDescent="0.2"/>
    <row r="554" ht="13.5" customHeight="1" x14ac:dyDescent="0.2"/>
    <row r="555" ht="13.5" customHeight="1" x14ac:dyDescent="0.2"/>
    <row r="556" ht="13.5" customHeight="1" x14ac:dyDescent="0.2"/>
    <row r="557" ht="13.5" customHeight="1" x14ac:dyDescent="0.2"/>
    <row r="558" ht="13.5" customHeight="1" x14ac:dyDescent="0.2"/>
    <row r="559" ht="13.5" customHeight="1" x14ac:dyDescent="0.2"/>
    <row r="560" ht="13.5" customHeight="1" x14ac:dyDescent="0.2"/>
    <row r="561" ht="13.5" customHeight="1" x14ac:dyDescent="0.2"/>
    <row r="562" ht="13.5" customHeight="1" x14ac:dyDescent="0.2"/>
    <row r="563" ht="13.5" customHeight="1" x14ac:dyDescent="0.2"/>
    <row r="564" ht="13.5" customHeight="1" x14ac:dyDescent="0.2"/>
    <row r="565" ht="13.5" customHeight="1" x14ac:dyDescent="0.2"/>
    <row r="566" ht="13.5" customHeight="1" x14ac:dyDescent="0.2"/>
    <row r="567" ht="13.5" customHeight="1" x14ac:dyDescent="0.2"/>
    <row r="568" ht="13.5" customHeight="1" x14ac:dyDescent="0.2"/>
    <row r="569" ht="13.5" customHeight="1" x14ac:dyDescent="0.2"/>
    <row r="570" ht="13.5" customHeight="1" x14ac:dyDescent="0.2"/>
    <row r="571" ht="13.5" customHeight="1" x14ac:dyDescent="0.2"/>
    <row r="572" ht="13.5" customHeight="1" x14ac:dyDescent="0.2"/>
    <row r="573" ht="13.5" customHeight="1" x14ac:dyDescent="0.2"/>
    <row r="574" ht="13.5" customHeight="1" x14ac:dyDescent="0.2"/>
    <row r="575" ht="13.5" customHeight="1" x14ac:dyDescent="0.2"/>
    <row r="576" ht="13.5" customHeight="1" x14ac:dyDescent="0.2"/>
    <row r="577" ht="13.5" customHeight="1" x14ac:dyDescent="0.2"/>
    <row r="578" ht="13.5" customHeight="1" x14ac:dyDescent="0.2"/>
    <row r="579" ht="13.5" customHeight="1" x14ac:dyDescent="0.2"/>
    <row r="580" ht="13.5" customHeight="1" x14ac:dyDescent="0.2"/>
    <row r="581" ht="13.5" customHeight="1" x14ac:dyDescent="0.2"/>
    <row r="582" ht="13.5" customHeight="1" x14ac:dyDescent="0.2"/>
    <row r="583" ht="13.5" customHeight="1" x14ac:dyDescent="0.2"/>
    <row r="584" ht="13.5" customHeight="1" x14ac:dyDescent="0.2"/>
    <row r="585" ht="13.5" customHeight="1" x14ac:dyDescent="0.2"/>
    <row r="586" ht="13.5" customHeight="1" x14ac:dyDescent="0.2"/>
    <row r="587" ht="13.5" customHeight="1" x14ac:dyDescent="0.2"/>
    <row r="588" ht="13.5" customHeight="1" x14ac:dyDescent="0.2"/>
    <row r="589" ht="13.5" customHeight="1" x14ac:dyDescent="0.2"/>
    <row r="590" ht="13.5" customHeight="1" x14ac:dyDescent="0.2"/>
    <row r="591" ht="13.5" customHeight="1" x14ac:dyDescent="0.2"/>
    <row r="592" ht="13.5" customHeight="1" x14ac:dyDescent="0.2"/>
    <row r="593" ht="13.5" customHeight="1" x14ac:dyDescent="0.2"/>
    <row r="594" ht="13.5" customHeight="1" x14ac:dyDescent="0.2"/>
    <row r="595" ht="13.5" customHeight="1" x14ac:dyDescent="0.2"/>
    <row r="596" ht="13.5" customHeight="1" x14ac:dyDescent="0.2"/>
    <row r="597" ht="13.5" customHeight="1" x14ac:dyDescent="0.2"/>
    <row r="598" ht="13.5" customHeight="1" x14ac:dyDescent="0.2"/>
    <row r="599" ht="13.5" customHeight="1" x14ac:dyDescent="0.2"/>
    <row r="600" ht="13.5" customHeight="1" x14ac:dyDescent="0.2"/>
    <row r="601" ht="13.5" customHeight="1" x14ac:dyDescent="0.2"/>
    <row r="602" ht="13.5" customHeight="1" x14ac:dyDescent="0.2"/>
    <row r="603" ht="13.5" customHeight="1" x14ac:dyDescent="0.2"/>
    <row r="604" ht="13.5" customHeight="1" x14ac:dyDescent="0.2"/>
    <row r="605" ht="13.5" customHeight="1" x14ac:dyDescent="0.2"/>
    <row r="606" ht="13.5" customHeight="1" x14ac:dyDescent="0.2"/>
    <row r="607" ht="13.5" customHeight="1" x14ac:dyDescent="0.2"/>
    <row r="608" ht="13.5" customHeight="1" x14ac:dyDescent="0.2"/>
    <row r="609" ht="13.5" customHeight="1" x14ac:dyDescent="0.2"/>
    <row r="610" ht="13.5" customHeight="1" x14ac:dyDescent="0.2"/>
    <row r="611" ht="13.5" customHeight="1" x14ac:dyDescent="0.2"/>
    <row r="612" ht="13.5" customHeight="1" x14ac:dyDescent="0.2"/>
    <row r="613" ht="13.5" customHeight="1" x14ac:dyDescent="0.2"/>
    <row r="614" ht="13.5" customHeight="1" x14ac:dyDescent="0.2"/>
    <row r="615" ht="13.5" customHeight="1" x14ac:dyDescent="0.2"/>
    <row r="616" ht="13.5" customHeight="1" x14ac:dyDescent="0.2"/>
    <row r="617" ht="13.5" customHeight="1" x14ac:dyDescent="0.2"/>
    <row r="618" ht="13.5" customHeight="1" x14ac:dyDescent="0.2"/>
    <row r="619" ht="13.5" customHeight="1" x14ac:dyDescent="0.2"/>
    <row r="620" ht="13.5" customHeight="1" x14ac:dyDescent="0.2"/>
    <row r="621" ht="13.5" customHeight="1" x14ac:dyDescent="0.2"/>
    <row r="622" ht="13.5" customHeight="1" x14ac:dyDescent="0.2"/>
    <row r="623" ht="13.5" customHeight="1" x14ac:dyDescent="0.2"/>
    <row r="624" ht="13.5" customHeight="1" x14ac:dyDescent="0.2"/>
    <row r="625" ht="13.5" customHeight="1" x14ac:dyDescent="0.2"/>
    <row r="626" ht="13.5" customHeight="1" x14ac:dyDescent="0.2"/>
    <row r="627" ht="13.5" customHeight="1" x14ac:dyDescent="0.2"/>
    <row r="628" ht="13.5" customHeight="1" x14ac:dyDescent="0.2"/>
    <row r="629" ht="13.5" customHeight="1" x14ac:dyDescent="0.2"/>
    <row r="630" ht="13.5" customHeight="1" x14ac:dyDescent="0.2"/>
    <row r="631" ht="13.5" customHeight="1" x14ac:dyDescent="0.2"/>
    <row r="632" ht="13.5" customHeight="1" x14ac:dyDescent="0.2"/>
    <row r="633" ht="13.5" customHeight="1" x14ac:dyDescent="0.2"/>
    <row r="634" ht="13.5" customHeight="1" x14ac:dyDescent="0.2"/>
    <row r="635" ht="13.5" customHeight="1" x14ac:dyDescent="0.2"/>
    <row r="636" ht="13.5" customHeight="1" x14ac:dyDescent="0.2"/>
    <row r="637" ht="13.5" customHeight="1" x14ac:dyDescent="0.2"/>
    <row r="638" ht="13.5" customHeight="1" x14ac:dyDescent="0.2"/>
    <row r="639" ht="13.5" customHeight="1" x14ac:dyDescent="0.2"/>
    <row r="640" ht="13.5" customHeight="1" x14ac:dyDescent="0.2"/>
    <row r="641" ht="13.5" customHeight="1" x14ac:dyDescent="0.2"/>
    <row r="642" ht="13.5" customHeight="1" x14ac:dyDescent="0.2"/>
    <row r="643" ht="13.5" customHeight="1" x14ac:dyDescent="0.2"/>
    <row r="644" ht="13.5" customHeight="1" x14ac:dyDescent="0.2"/>
    <row r="645" ht="13.5" customHeight="1" x14ac:dyDescent="0.2"/>
    <row r="646" ht="13.5" customHeight="1" x14ac:dyDescent="0.2"/>
    <row r="647" ht="13.5" customHeight="1" x14ac:dyDescent="0.2"/>
    <row r="648" ht="13.5" customHeight="1" x14ac:dyDescent="0.2"/>
    <row r="649" ht="13.5" customHeight="1" x14ac:dyDescent="0.2"/>
    <row r="650" ht="13.5" customHeight="1" x14ac:dyDescent="0.2"/>
    <row r="651" ht="13.5" customHeight="1" x14ac:dyDescent="0.2"/>
    <row r="652" ht="13.5" customHeight="1" x14ac:dyDescent="0.2"/>
    <row r="653" ht="13.5" customHeight="1" x14ac:dyDescent="0.2"/>
    <row r="654" ht="13.5" customHeight="1" x14ac:dyDescent="0.2"/>
    <row r="655" ht="13.5" customHeight="1" x14ac:dyDescent="0.2"/>
    <row r="656" ht="13.5" customHeight="1" x14ac:dyDescent="0.2"/>
    <row r="657" ht="13.5" customHeight="1" x14ac:dyDescent="0.2"/>
    <row r="658" ht="13.5" customHeight="1" x14ac:dyDescent="0.2"/>
    <row r="659" ht="13.5" customHeight="1" x14ac:dyDescent="0.2"/>
    <row r="660" ht="13.5" customHeight="1" x14ac:dyDescent="0.2"/>
    <row r="661" ht="13.5" customHeight="1" x14ac:dyDescent="0.2"/>
    <row r="662" ht="13.5" customHeight="1" x14ac:dyDescent="0.2"/>
    <row r="663" ht="13.5" customHeight="1" x14ac:dyDescent="0.2"/>
    <row r="664" ht="13.5" customHeight="1" x14ac:dyDescent="0.2"/>
    <row r="665" ht="13.5" customHeight="1" x14ac:dyDescent="0.2"/>
    <row r="666" ht="13.5" customHeight="1" x14ac:dyDescent="0.2"/>
    <row r="667" ht="13.5" customHeight="1" x14ac:dyDescent="0.2"/>
    <row r="668" ht="13.5" customHeight="1" x14ac:dyDescent="0.2"/>
    <row r="669" ht="13.5" customHeight="1" x14ac:dyDescent="0.2"/>
    <row r="670" ht="13.5" customHeight="1" x14ac:dyDescent="0.2"/>
    <row r="671" ht="13.5" customHeight="1" x14ac:dyDescent="0.2"/>
    <row r="672" ht="13.5" customHeight="1" x14ac:dyDescent="0.2"/>
    <row r="673" ht="13.5" customHeight="1" x14ac:dyDescent="0.2"/>
    <row r="674" ht="13.5" customHeight="1" x14ac:dyDescent="0.2"/>
    <row r="675" ht="13.5" customHeight="1" x14ac:dyDescent="0.2"/>
    <row r="676" ht="13.5" customHeight="1" x14ac:dyDescent="0.2"/>
    <row r="677" ht="13.5" customHeight="1" x14ac:dyDescent="0.2"/>
    <row r="678" ht="13.5" customHeight="1" x14ac:dyDescent="0.2"/>
    <row r="679" ht="13.5" customHeight="1" x14ac:dyDescent="0.2"/>
    <row r="680" ht="13.5" customHeight="1" x14ac:dyDescent="0.2"/>
    <row r="681" ht="13.5" customHeight="1" x14ac:dyDescent="0.2"/>
    <row r="682" ht="13.5" customHeight="1" x14ac:dyDescent="0.2"/>
    <row r="683" ht="13.5" customHeight="1" x14ac:dyDescent="0.2"/>
    <row r="684" ht="13.5" customHeight="1" x14ac:dyDescent="0.2"/>
    <row r="685" ht="13.5" customHeight="1" x14ac:dyDescent="0.2"/>
    <row r="686" ht="13.5" customHeight="1" x14ac:dyDescent="0.2"/>
    <row r="687" ht="13.5" customHeight="1" x14ac:dyDescent="0.2"/>
    <row r="688" ht="13.5" customHeight="1" x14ac:dyDescent="0.2"/>
    <row r="689" ht="13.5" customHeight="1" x14ac:dyDescent="0.2"/>
    <row r="690" ht="13.5" customHeight="1" x14ac:dyDescent="0.2"/>
    <row r="691" ht="13.5" customHeight="1" x14ac:dyDescent="0.2"/>
    <row r="692" ht="13.5" customHeight="1" x14ac:dyDescent="0.2"/>
    <row r="693" ht="13.5" customHeight="1" x14ac:dyDescent="0.2"/>
    <row r="694" ht="13.5" customHeight="1" x14ac:dyDescent="0.2"/>
    <row r="695" ht="13.5" customHeight="1" x14ac:dyDescent="0.2"/>
    <row r="696" ht="13.5" customHeight="1" x14ac:dyDescent="0.2"/>
    <row r="697" ht="13.5" customHeight="1" x14ac:dyDescent="0.2"/>
    <row r="698" ht="13.5" customHeight="1" x14ac:dyDescent="0.2"/>
    <row r="699" ht="13.5" customHeight="1" x14ac:dyDescent="0.2"/>
    <row r="700" ht="13.5" customHeight="1" x14ac:dyDescent="0.2"/>
    <row r="701" ht="13.5" customHeight="1" x14ac:dyDescent="0.2"/>
    <row r="702" ht="13.5" customHeight="1" x14ac:dyDescent="0.2"/>
    <row r="703" ht="13.5" customHeight="1" x14ac:dyDescent="0.2"/>
    <row r="704" ht="13.5" customHeight="1" x14ac:dyDescent="0.2"/>
    <row r="705" ht="13.5" customHeight="1" x14ac:dyDescent="0.2"/>
    <row r="706" ht="13.5" customHeight="1" x14ac:dyDescent="0.2"/>
    <row r="707" ht="13.5" customHeight="1" x14ac:dyDescent="0.2"/>
    <row r="708" ht="13.5" customHeight="1" x14ac:dyDescent="0.2"/>
    <row r="709" ht="13.5" customHeight="1" x14ac:dyDescent="0.2"/>
    <row r="710" ht="13.5" customHeight="1" x14ac:dyDescent="0.2"/>
    <row r="711" ht="13.5" customHeight="1" x14ac:dyDescent="0.2"/>
    <row r="712" ht="13.5" customHeight="1" x14ac:dyDescent="0.2"/>
    <row r="713" ht="13.5" customHeight="1" x14ac:dyDescent="0.2"/>
    <row r="714" ht="13.5" customHeight="1" x14ac:dyDescent="0.2"/>
    <row r="715" ht="13.5" customHeight="1" x14ac:dyDescent="0.2"/>
    <row r="716" ht="13.5" customHeight="1" x14ac:dyDescent="0.2"/>
    <row r="717" ht="13.5" customHeight="1" x14ac:dyDescent="0.2"/>
    <row r="718" ht="13.5" customHeight="1" x14ac:dyDescent="0.2"/>
    <row r="719" ht="13.5" customHeight="1" x14ac:dyDescent="0.2"/>
    <row r="720" ht="13.5" customHeight="1" x14ac:dyDescent="0.2"/>
    <row r="721" ht="13.5" customHeight="1" x14ac:dyDescent="0.2"/>
    <row r="722" ht="13.5" customHeight="1" x14ac:dyDescent="0.2"/>
    <row r="723" ht="13.5" customHeight="1" x14ac:dyDescent="0.2"/>
    <row r="724" ht="13.5" customHeight="1" x14ac:dyDescent="0.2"/>
    <row r="725" ht="13.5" customHeight="1" x14ac:dyDescent="0.2"/>
    <row r="726" ht="13.5" customHeight="1" x14ac:dyDescent="0.2"/>
    <row r="727" ht="13.5" customHeight="1" x14ac:dyDescent="0.2"/>
    <row r="728" ht="13.5" customHeight="1" x14ac:dyDescent="0.2"/>
    <row r="729" ht="13.5" customHeight="1" x14ac:dyDescent="0.2"/>
    <row r="730" ht="13.5" customHeight="1" x14ac:dyDescent="0.2"/>
    <row r="731" ht="13.5" customHeight="1" x14ac:dyDescent="0.2"/>
    <row r="732" ht="13.5" customHeight="1" x14ac:dyDescent="0.2"/>
    <row r="733" ht="13.5" customHeight="1" x14ac:dyDescent="0.2"/>
    <row r="734" ht="13.5" customHeight="1" x14ac:dyDescent="0.2"/>
    <row r="735" ht="13.5" customHeight="1" x14ac:dyDescent="0.2"/>
    <row r="736" ht="13.5" customHeight="1" x14ac:dyDescent="0.2"/>
    <row r="737" ht="13.5" customHeight="1" x14ac:dyDescent="0.2"/>
    <row r="738" ht="13.5" customHeight="1" x14ac:dyDescent="0.2"/>
    <row r="739" ht="13.5" customHeight="1" x14ac:dyDescent="0.2"/>
    <row r="740" ht="13.5" customHeight="1" x14ac:dyDescent="0.2"/>
    <row r="741" ht="13.5" customHeight="1" x14ac:dyDescent="0.2"/>
    <row r="742" ht="13.5" customHeight="1" x14ac:dyDescent="0.2"/>
    <row r="743" ht="13.5" customHeight="1" x14ac:dyDescent="0.2"/>
    <row r="744" ht="13.5" customHeight="1" x14ac:dyDescent="0.2"/>
    <row r="745" ht="13.5" customHeight="1" x14ac:dyDescent="0.2"/>
    <row r="746" ht="13.5" customHeight="1" x14ac:dyDescent="0.2"/>
    <row r="747" ht="13.5" customHeight="1" x14ac:dyDescent="0.2"/>
    <row r="748" ht="13.5" customHeight="1" x14ac:dyDescent="0.2"/>
    <row r="749" ht="13.5" customHeight="1" x14ac:dyDescent="0.2"/>
    <row r="750" ht="13.5" customHeight="1" x14ac:dyDescent="0.2"/>
    <row r="751" ht="13.5" customHeight="1" x14ac:dyDescent="0.2"/>
    <row r="752" ht="13.5" customHeight="1" x14ac:dyDescent="0.2"/>
    <row r="753" ht="13.5" customHeight="1" x14ac:dyDescent="0.2"/>
    <row r="754" ht="13.5" customHeight="1" x14ac:dyDescent="0.2"/>
    <row r="755" ht="13.5" customHeight="1" x14ac:dyDescent="0.2"/>
    <row r="756" ht="13.5" customHeight="1" x14ac:dyDescent="0.2"/>
    <row r="757" ht="13.5" customHeight="1" x14ac:dyDescent="0.2"/>
    <row r="758" ht="13.5" customHeight="1" x14ac:dyDescent="0.2"/>
    <row r="759" ht="13.5" customHeight="1" x14ac:dyDescent="0.2"/>
    <row r="760" ht="13.5" customHeight="1" x14ac:dyDescent="0.2"/>
    <row r="761" ht="13.5" customHeight="1" x14ac:dyDescent="0.2"/>
    <row r="762" ht="13.5" customHeight="1" x14ac:dyDescent="0.2"/>
    <row r="763" ht="13.5" customHeight="1" x14ac:dyDescent="0.2"/>
    <row r="764" ht="13.5" customHeight="1" x14ac:dyDescent="0.2"/>
    <row r="765" ht="13.5" customHeight="1" x14ac:dyDescent="0.2"/>
    <row r="766" ht="13.5" customHeight="1" x14ac:dyDescent="0.2"/>
    <row r="767" ht="13.5" customHeight="1" x14ac:dyDescent="0.2"/>
    <row r="768" ht="13.5" customHeight="1" x14ac:dyDescent="0.2"/>
    <row r="769" ht="13.5" customHeight="1" x14ac:dyDescent="0.2"/>
    <row r="770" ht="13.5" customHeight="1" x14ac:dyDescent="0.2"/>
    <row r="771" ht="13.5" customHeight="1" x14ac:dyDescent="0.2"/>
    <row r="772" ht="13.5" customHeight="1" x14ac:dyDescent="0.2"/>
    <row r="773" ht="13.5" customHeight="1" x14ac:dyDescent="0.2"/>
    <row r="774" ht="13.5" customHeight="1" x14ac:dyDescent="0.2"/>
    <row r="775" ht="13.5" customHeight="1" x14ac:dyDescent="0.2"/>
    <row r="776" ht="13.5" customHeight="1" x14ac:dyDescent="0.2"/>
    <row r="777" ht="13.5" customHeight="1" x14ac:dyDescent="0.2"/>
    <row r="778" ht="13.5" customHeight="1" x14ac:dyDescent="0.2"/>
    <row r="779" ht="13.5" customHeight="1" x14ac:dyDescent="0.2"/>
    <row r="780" ht="13.5" customHeight="1" x14ac:dyDescent="0.2"/>
    <row r="781" ht="13.5" customHeight="1" x14ac:dyDescent="0.2"/>
    <row r="782" ht="13.5" customHeight="1" x14ac:dyDescent="0.2"/>
    <row r="783" ht="13.5" customHeight="1" x14ac:dyDescent="0.2"/>
    <row r="784" ht="13.5" customHeight="1" x14ac:dyDescent="0.2"/>
    <row r="785" ht="13.5" customHeight="1" x14ac:dyDescent="0.2"/>
    <row r="786" ht="13.5" customHeight="1" x14ac:dyDescent="0.2"/>
    <row r="787" ht="13.5" customHeight="1" x14ac:dyDescent="0.2"/>
    <row r="788" ht="13.5" customHeight="1" x14ac:dyDescent="0.2"/>
    <row r="789" ht="13.5" customHeight="1" x14ac:dyDescent="0.2"/>
    <row r="790" ht="13.5" customHeight="1" x14ac:dyDescent="0.2"/>
    <row r="791" ht="13.5" customHeight="1" x14ac:dyDescent="0.2"/>
    <row r="792" ht="13.5" customHeight="1" x14ac:dyDescent="0.2"/>
    <row r="793" ht="13.5" customHeight="1" x14ac:dyDescent="0.2"/>
    <row r="794" ht="13.5" customHeight="1" x14ac:dyDescent="0.2"/>
    <row r="795" ht="13.5" customHeight="1" x14ac:dyDescent="0.2"/>
    <row r="796" ht="13.5" customHeight="1" x14ac:dyDescent="0.2"/>
    <row r="797" ht="13.5" customHeight="1" x14ac:dyDescent="0.2"/>
    <row r="798" ht="13.5" customHeight="1" x14ac:dyDescent="0.2"/>
    <row r="799" ht="13.5" customHeight="1" x14ac:dyDescent="0.2"/>
    <row r="800" ht="13.5" customHeight="1" x14ac:dyDescent="0.2"/>
    <row r="801" ht="13.5" customHeight="1" x14ac:dyDescent="0.2"/>
    <row r="802" ht="13.5" customHeight="1" x14ac:dyDescent="0.2"/>
    <row r="803" ht="13.5" customHeight="1" x14ac:dyDescent="0.2"/>
    <row r="804" ht="13.5" customHeight="1" x14ac:dyDescent="0.2"/>
    <row r="805" ht="13.5" customHeight="1" x14ac:dyDescent="0.2"/>
    <row r="806" ht="13.5" customHeight="1" x14ac:dyDescent="0.2"/>
    <row r="807" ht="13.5" customHeight="1" x14ac:dyDescent="0.2"/>
    <row r="808" ht="13.5" customHeight="1" x14ac:dyDescent="0.2"/>
    <row r="809" ht="13.5" customHeight="1" x14ac:dyDescent="0.2"/>
    <row r="810" ht="13.5" customHeight="1" x14ac:dyDescent="0.2"/>
    <row r="811" ht="13.5" customHeight="1" x14ac:dyDescent="0.2"/>
    <row r="812" ht="13.5" customHeight="1" x14ac:dyDescent="0.2"/>
    <row r="813" ht="13.5" customHeight="1" x14ac:dyDescent="0.2"/>
    <row r="814" ht="13.5" customHeight="1" x14ac:dyDescent="0.2"/>
    <row r="815" ht="13.5" customHeight="1" x14ac:dyDescent="0.2"/>
    <row r="816" ht="13.5" customHeight="1" x14ac:dyDescent="0.2"/>
    <row r="817" ht="13.5" customHeight="1" x14ac:dyDescent="0.2"/>
    <row r="818" ht="13.5" customHeight="1" x14ac:dyDescent="0.2"/>
    <row r="819" ht="13.5" customHeight="1" x14ac:dyDescent="0.2"/>
    <row r="820" ht="13.5" customHeight="1" x14ac:dyDescent="0.2"/>
    <row r="821" ht="13.5" customHeight="1" x14ac:dyDescent="0.2"/>
    <row r="822" ht="13.5" customHeight="1" x14ac:dyDescent="0.2"/>
    <row r="823" ht="13.5" customHeight="1" x14ac:dyDescent="0.2"/>
    <row r="824" ht="13.5" customHeight="1" x14ac:dyDescent="0.2"/>
    <row r="825" ht="13.5" customHeight="1" x14ac:dyDescent="0.2"/>
    <row r="826" ht="13.5" customHeight="1" x14ac:dyDescent="0.2"/>
    <row r="827" ht="13.5" customHeight="1" x14ac:dyDescent="0.2"/>
    <row r="828" ht="13.5" customHeight="1" x14ac:dyDescent="0.2"/>
    <row r="829" ht="13.5" customHeight="1" x14ac:dyDescent="0.2"/>
    <row r="830" ht="13.5" customHeight="1" x14ac:dyDescent="0.2"/>
    <row r="831" ht="13.5" customHeight="1" x14ac:dyDescent="0.2"/>
    <row r="832" ht="13.5" customHeight="1" x14ac:dyDescent="0.2"/>
    <row r="833" ht="13.5" customHeight="1" x14ac:dyDescent="0.2"/>
    <row r="834" ht="13.5" customHeight="1" x14ac:dyDescent="0.2"/>
    <row r="835" ht="13.5" customHeight="1" x14ac:dyDescent="0.2"/>
    <row r="836" ht="13.5" customHeight="1" x14ac:dyDescent="0.2"/>
    <row r="837" ht="13.5" customHeight="1" x14ac:dyDescent="0.2"/>
    <row r="838" ht="13.5" customHeight="1" x14ac:dyDescent="0.2"/>
    <row r="839" ht="13.5" customHeight="1" x14ac:dyDescent="0.2"/>
    <row r="840" ht="13.5" customHeight="1" x14ac:dyDescent="0.2"/>
    <row r="841" ht="13.5" customHeight="1" x14ac:dyDescent="0.2"/>
    <row r="842" ht="13.5" customHeight="1" x14ac:dyDescent="0.2"/>
    <row r="843" ht="13.5" customHeight="1" x14ac:dyDescent="0.2"/>
    <row r="844" ht="13.5" customHeight="1" x14ac:dyDescent="0.2"/>
    <row r="845" ht="13.5" customHeight="1" x14ac:dyDescent="0.2"/>
    <row r="846" ht="13.5" customHeight="1" x14ac:dyDescent="0.2"/>
    <row r="847" ht="13.5" customHeight="1" x14ac:dyDescent="0.2"/>
    <row r="848" ht="13.5" customHeight="1" x14ac:dyDescent="0.2"/>
    <row r="849" ht="13.5" customHeight="1" x14ac:dyDescent="0.2"/>
    <row r="850" ht="13.5" customHeight="1" x14ac:dyDescent="0.2"/>
    <row r="851" ht="13.5" customHeight="1" x14ac:dyDescent="0.2"/>
    <row r="852" ht="13.5" customHeight="1" x14ac:dyDescent="0.2"/>
    <row r="853" ht="13.5" customHeight="1" x14ac:dyDescent="0.2"/>
    <row r="854" ht="13.5" customHeight="1" x14ac:dyDescent="0.2"/>
    <row r="855" ht="13.5" customHeight="1" x14ac:dyDescent="0.2"/>
    <row r="856" ht="13.5" customHeight="1" x14ac:dyDescent="0.2"/>
    <row r="857" ht="13.5" customHeight="1" x14ac:dyDescent="0.2"/>
    <row r="858" ht="13.5" customHeight="1" x14ac:dyDescent="0.2"/>
    <row r="859" ht="13.5" customHeight="1" x14ac:dyDescent="0.2"/>
    <row r="860" ht="13.5" customHeight="1" x14ac:dyDescent="0.2"/>
    <row r="861" ht="13.5" customHeight="1" x14ac:dyDescent="0.2"/>
    <row r="862" ht="13.5" customHeight="1" x14ac:dyDescent="0.2"/>
    <row r="863" ht="13.5" customHeight="1" x14ac:dyDescent="0.2"/>
    <row r="864" ht="13.5" customHeight="1" x14ac:dyDescent="0.2"/>
    <row r="865" ht="13.5" customHeight="1" x14ac:dyDescent="0.2"/>
    <row r="866" ht="13.5" customHeight="1" x14ac:dyDescent="0.2"/>
    <row r="867" ht="13.5" customHeight="1" x14ac:dyDescent="0.2"/>
    <row r="868" ht="13.5" customHeight="1" x14ac:dyDescent="0.2"/>
    <row r="869" ht="13.5" customHeight="1" x14ac:dyDescent="0.2"/>
    <row r="870" ht="13.5" customHeight="1" x14ac:dyDescent="0.2"/>
    <row r="871" ht="13.5" customHeight="1" x14ac:dyDescent="0.2"/>
    <row r="872" ht="13.5" customHeight="1" x14ac:dyDescent="0.2"/>
    <row r="873" ht="13.5" customHeight="1" x14ac:dyDescent="0.2"/>
    <row r="874" ht="13.5" customHeight="1" x14ac:dyDescent="0.2"/>
    <row r="875" ht="13.5" customHeight="1" x14ac:dyDescent="0.2"/>
    <row r="876" ht="13.5" customHeight="1" x14ac:dyDescent="0.2"/>
    <row r="877" ht="13.5" customHeight="1" x14ac:dyDescent="0.2"/>
    <row r="878" ht="13.5" customHeight="1" x14ac:dyDescent="0.2"/>
    <row r="879" ht="13.5" customHeight="1" x14ac:dyDescent="0.2"/>
    <row r="880" ht="13.5" customHeight="1" x14ac:dyDescent="0.2"/>
    <row r="881" ht="13.5" customHeight="1" x14ac:dyDescent="0.2"/>
    <row r="882" ht="13.5" customHeight="1" x14ac:dyDescent="0.2"/>
    <row r="883" ht="13.5" customHeight="1" x14ac:dyDescent="0.2"/>
    <row r="884" ht="13.5" customHeight="1" x14ac:dyDescent="0.2"/>
    <row r="885" ht="13.5" customHeight="1" x14ac:dyDescent="0.2"/>
    <row r="886" ht="13.5" customHeight="1" x14ac:dyDescent="0.2"/>
    <row r="887" ht="13.5" customHeight="1" x14ac:dyDescent="0.2"/>
    <row r="888" ht="13.5" customHeight="1" x14ac:dyDescent="0.2"/>
    <row r="889" ht="13.5" customHeight="1" x14ac:dyDescent="0.2"/>
    <row r="890" ht="13.5" customHeight="1" x14ac:dyDescent="0.2"/>
    <row r="891" ht="13.5" customHeight="1" x14ac:dyDescent="0.2"/>
    <row r="892" ht="13.5" customHeight="1" x14ac:dyDescent="0.2"/>
    <row r="893" ht="13.5" customHeight="1" x14ac:dyDescent="0.2"/>
    <row r="894" ht="13.5" customHeight="1" x14ac:dyDescent="0.2"/>
    <row r="895" ht="13.5" customHeight="1" x14ac:dyDescent="0.2"/>
    <row r="896" ht="13.5" customHeight="1" x14ac:dyDescent="0.2"/>
    <row r="897" ht="13.5" customHeight="1" x14ac:dyDescent="0.2"/>
    <row r="898" ht="13.5" customHeight="1" x14ac:dyDescent="0.2"/>
    <row r="899" ht="13.5" customHeight="1" x14ac:dyDescent="0.2"/>
    <row r="900" ht="13.5" customHeight="1" x14ac:dyDescent="0.2"/>
    <row r="901" ht="13.5" customHeight="1" x14ac:dyDescent="0.2"/>
    <row r="902" ht="13.5" customHeight="1" x14ac:dyDescent="0.2"/>
    <row r="903" ht="13.5" customHeight="1" x14ac:dyDescent="0.2"/>
    <row r="904" ht="13.5" customHeight="1" x14ac:dyDescent="0.2"/>
    <row r="905" ht="13.5" customHeight="1" x14ac:dyDescent="0.2"/>
    <row r="906" ht="13.5" customHeight="1" x14ac:dyDescent="0.2"/>
    <row r="907" ht="13.5" customHeight="1" x14ac:dyDescent="0.2"/>
    <row r="908" ht="13.5" customHeight="1" x14ac:dyDescent="0.2"/>
    <row r="909" ht="13.5" customHeight="1" x14ac:dyDescent="0.2"/>
    <row r="910" ht="13.5" customHeight="1" x14ac:dyDescent="0.2"/>
    <row r="911" ht="13.5" customHeight="1" x14ac:dyDescent="0.2"/>
    <row r="912" ht="13.5" customHeight="1" x14ac:dyDescent="0.2"/>
    <row r="913" ht="13.5" customHeight="1" x14ac:dyDescent="0.2"/>
    <row r="914" ht="13.5" customHeight="1" x14ac:dyDescent="0.2"/>
    <row r="915" ht="13.5" customHeight="1" x14ac:dyDescent="0.2"/>
    <row r="916" ht="13.5" customHeight="1" x14ac:dyDescent="0.2"/>
    <row r="917" ht="13.5" customHeight="1" x14ac:dyDescent="0.2"/>
    <row r="918" ht="13.5" customHeight="1" x14ac:dyDescent="0.2"/>
    <row r="919" ht="13.5" customHeight="1" x14ac:dyDescent="0.2"/>
    <row r="920" ht="13.5" customHeight="1" x14ac:dyDescent="0.2"/>
    <row r="921" ht="13.5" customHeight="1" x14ac:dyDescent="0.2"/>
    <row r="922" ht="13.5" customHeight="1" x14ac:dyDescent="0.2"/>
    <row r="923" ht="13.5" customHeight="1" x14ac:dyDescent="0.2"/>
    <row r="924" ht="13.5" customHeight="1" x14ac:dyDescent="0.2"/>
    <row r="925" ht="13.5" customHeight="1" x14ac:dyDescent="0.2"/>
    <row r="926" ht="13.5" customHeight="1" x14ac:dyDescent="0.2"/>
    <row r="927" ht="13.5" customHeight="1" x14ac:dyDescent="0.2"/>
    <row r="928" ht="13.5" customHeight="1" x14ac:dyDescent="0.2"/>
    <row r="929" ht="13.5" customHeight="1" x14ac:dyDescent="0.2"/>
    <row r="930" ht="13.5" customHeight="1" x14ac:dyDescent="0.2"/>
    <row r="931" ht="13.5" customHeight="1" x14ac:dyDescent="0.2"/>
    <row r="932" ht="13.5" customHeight="1" x14ac:dyDescent="0.2"/>
    <row r="933" ht="13.5" customHeight="1" x14ac:dyDescent="0.2"/>
    <row r="934" ht="13.5" customHeight="1" x14ac:dyDescent="0.2"/>
    <row r="935" ht="13.5" customHeight="1" x14ac:dyDescent="0.2"/>
    <row r="936" ht="13.5" customHeight="1" x14ac:dyDescent="0.2"/>
    <row r="937" ht="13.5" customHeight="1" x14ac:dyDescent="0.2"/>
    <row r="938" ht="13.5" customHeight="1" x14ac:dyDescent="0.2"/>
    <row r="939" ht="13.5" customHeight="1" x14ac:dyDescent="0.2"/>
    <row r="940" ht="13.5" customHeight="1" x14ac:dyDescent="0.2"/>
    <row r="941" ht="13.5" customHeight="1" x14ac:dyDescent="0.2"/>
    <row r="942" ht="13.5" customHeight="1" x14ac:dyDescent="0.2"/>
    <row r="943" ht="13.5" customHeight="1" x14ac:dyDescent="0.2"/>
    <row r="944" ht="13.5" customHeight="1" x14ac:dyDescent="0.2"/>
    <row r="945" ht="13.5" customHeight="1" x14ac:dyDescent="0.2"/>
    <row r="946" ht="13.5" customHeight="1" x14ac:dyDescent="0.2"/>
    <row r="947" ht="13.5" customHeight="1" x14ac:dyDescent="0.2"/>
    <row r="948" ht="13.5" customHeight="1" x14ac:dyDescent="0.2"/>
    <row r="949" ht="13.5" customHeight="1" x14ac:dyDescent="0.2"/>
    <row r="950" ht="13.5" customHeight="1" x14ac:dyDescent="0.2"/>
    <row r="951" ht="13.5" customHeight="1" x14ac:dyDescent="0.2"/>
    <row r="952" ht="13.5" customHeight="1" x14ac:dyDescent="0.2"/>
    <row r="953" ht="13.5" customHeight="1" x14ac:dyDescent="0.2"/>
    <row r="954" ht="13.5" customHeight="1" x14ac:dyDescent="0.2"/>
    <row r="955" ht="13.5" customHeight="1" x14ac:dyDescent="0.2"/>
    <row r="956" ht="13.5" customHeight="1" x14ac:dyDescent="0.2"/>
    <row r="957" ht="13.5" customHeight="1" x14ac:dyDescent="0.2"/>
    <row r="958" ht="13.5" customHeight="1" x14ac:dyDescent="0.2"/>
    <row r="959" ht="13.5" customHeight="1" x14ac:dyDescent="0.2"/>
    <row r="960" ht="13.5" customHeight="1" x14ac:dyDescent="0.2"/>
    <row r="961" ht="13.5" customHeight="1" x14ac:dyDescent="0.2"/>
    <row r="962" ht="13.5" customHeight="1" x14ac:dyDescent="0.2"/>
    <row r="963" ht="13.5" customHeight="1" x14ac:dyDescent="0.2"/>
    <row r="964" ht="13.5" customHeight="1" x14ac:dyDescent="0.2"/>
    <row r="965" ht="13.5" customHeight="1" x14ac:dyDescent="0.2"/>
    <row r="966" ht="13.5" customHeight="1" x14ac:dyDescent="0.2"/>
    <row r="967" ht="13.5" customHeight="1" x14ac:dyDescent="0.2"/>
    <row r="968" ht="13.5" customHeight="1" x14ac:dyDescent="0.2"/>
    <row r="969" ht="13.5" customHeight="1" x14ac:dyDescent="0.2"/>
    <row r="970" ht="13.5" customHeight="1" x14ac:dyDescent="0.2"/>
    <row r="971" ht="13.5" customHeight="1" x14ac:dyDescent="0.2"/>
    <row r="972" ht="13.5" customHeight="1" x14ac:dyDescent="0.2"/>
    <row r="973" ht="13.5" customHeight="1" x14ac:dyDescent="0.2"/>
    <row r="974" ht="13.5" customHeight="1" x14ac:dyDescent="0.2"/>
    <row r="975" ht="13.5" customHeight="1" x14ac:dyDescent="0.2"/>
    <row r="976" ht="13.5" customHeight="1" x14ac:dyDescent="0.2"/>
    <row r="977" ht="13.5" customHeight="1" x14ac:dyDescent="0.2"/>
    <row r="978" ht="13.5" customHeight="1" x14ac:dyDescent="0.2"/>
    <row r="979" ht="13.5" customHeight="1" x14ac:dyDescent="0.2"/>
    <row r="980" ht="13.5" customHeight="1" x14ac:dyDescent="0.2"/>
    <row r="981" ht="13.5" customHeight="1" x14ac:dyDescent="0.2"/>
    <row r="982" ht="13.5" customHeight="1" x14ac:dyDescent="0.2"/>
    <row r="983" ht="13.5" customHeight="1" x14ac:dyDescent="0.2"/>
    <row r="984" ht="13.5" customHeight="1" x14ac:dyDescent="0.2"/>
    <row r="985" ht="13.5" customHeight="1" x14ac:dyDescent="0.2"/>
    <row r="986" ht="13.5" customHeight="1" x14ac:dyDescent="0.2"/>
    <row r="987" ht="13.5" customHeight="1" x14ac:dyDescent="0.2"/>
    <row r="988" ht="13.5" customHeight="1" x14ac:dyDescent="0.2"/>
    <row r="989" ht="13.5" customHeight="1" x14ac:dyDescent="0.2"/>
    <row r="990" ht="13.5" customHeight="1" x14ac:dyDescent="0.2"/>
    <row r="991" ht="13.5" customHeight="1" x14ac:dyDescent="0.2"/>
    <row r="992" ht="13.5" customHeight="1" x14ac:dyDescent="0.2"/>
    <row r="993" ht="13.5" customHeight="1" x14ac:dyDescent="0.2"/>
    <row r="994" ht="13.5" customHeight="1" x14ac:dyDescent="0.2"/>
    <row r="995" ht="13.5" customHeight="1" x14ac:dyDescent="0.2"/>
    <row r="996" ht="13.5" customHeight="1" x14ac:dyDescent="0.2"/>
    <row r="997" ht="13.5" customHeight="1" x14ac:dyDescent="0.2"/>
    <row r="998" ht="13.5" customHeight="1" x14ac:dyDescent="0.2"/>
    <row r="999" ht="13.5" customHeight="1" x14ac:dyDescent="0.2"/>
  </sheetData>
  <sheetProtection algorithmName="SHA-512" hashValue="Zyc3+z88l2nqkn3WUg1t3wFzhLEWoXt/Wbpdw+h8+Xgg/Blk5kXtB+2aspNxN9X4VwBmZB+hUK/wYzMIaVAMDQ==" saltValue="JNyaNzJV4RPb+Ond7CWyOQ==" spinCount="100000" sheet="1" selectLockedCells="1"/>
  <pageMargins left="0.7" right="0.7" top="0.75" bottom="0.75"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A37"/>
  </sheetPr>
  <dimension ref="A1:S993"/>
  <sheetViews>
    <sheetView rightToLeft="1" workbookViewId="0">
      <selection activeCell="B9" sqref="B9"/>
    </sheetView>
  </sheetViews>
  <sheetFormatPr defaultColWidth="12.625" defaultRowHeight="15" customHeight="1" x14ac:dyDescent="0.2"/>
  <cols>
    <col min="1" max="1" width="47.875" style="417" customWidth="1"/>
    <col min="2" max="2" width="46.875" style="417" customWidth="1"/>
    <col min="3" max="6" width="9.125" style="417" customWidth="1"/>
    <col min="7" max="16" width="8.625" style="417" hidden="1" customWidth="1"/>
    <col min="17" max="26" width="8.625" style="417" customWidth="1"/>
    <col min="27" max="16384" width="12.625" style="417"/>
  </cols>
  <sheetData>
    <row r="1" spans="1:19" s="33" customFormat="1" ht="27" customHeight="1" x14ac:dyDescent="0.2">
      <c r="A1" s="690" t="s">
        <v>509</v>
      </c>
      <c r="B1" s="690"/>
      <c r="C1" s="867"/>
      <c r="D1" s="867"/>
      <c r="E1" s="867"/>
      <c r="F1" s="867"/>
      <c r="G1" s="867"/>
      <c r="H1" s="867"/>
      <c r="I1" s="867"/>
      <c r="J1" s="867"/>
      <c r="K1" s="867"/>
      <c r="L1" s="867"/>
      <c r="M1" s="867"/>
      <c r="N1" s="867"/>
      <c r="O1" s="867"/>
      <c r="P1" s="867"/>
      <c r="Q1" s="867"/>
      <c r="R1" s="867"/>
      <c r="S1" s="867"/>
    </row>
    <row r="2" spans="1:19" ht="18.75" customHeight="1" x14ac:dyDescent="0.25">
      <c r="A2" s="521"/>
      <c r="B2" s="522"/>
      <c r="C2" s="522"/>
      <c r="D2" s="522"/>
      <c r="E2" s="522"/>
      <c r="F2" s="522"/>
      <c r="G2" s="522"/>
      <c r="H2" s="522"/>
      <c r="I2" s="522"/>
      <c r="J2" s="522"/>
      <c r="K2" s="522"/>
      <c r="L2" s="522"/>
      <c r="M2" s="522"/>
      <c r="N2" s="522"/>
      <c r="O2" s="522"/>
      <c r="P2" s="522"/>
    </row>
    <row r="3" spans="1:19" ht="13.5" customHeight="1" x14ac:dyDescent="0.2">
      <c r="A3" s="520" t="s">
        <v>494</v>
      </c>
      <c r="B3" s="520" t="str">
        <f>'פרטי המדווח'!$E$6</f>
        <v>מאיה תור בע"מ</v>
      </c>
      <c r="C3" s="524"/>
      <c r="D3" s="524"/>
      <c r="E3" s="524"/>
      <c r="F3" s="419"/>
      <c r="I3" s="419"/>
      <c r="J3" s="419"/>
    </row>
    <row r="4" spans="1:19" ht="13.5" customHeight="1" x14ac:dyDescent="0.2">
      <c r="A4" s="520" t="s">
        <v>495</v>
      </c>
      <c r="B4" s="520">
        <f>'פרטי המדווח'!$E$7</f>
        <v>511039448</v>
      </c>
      <c r="C4" s="524"/>
      <c r="D4" s="524"/>
      <c r="E4" s="524"/>
      <c r="F4" s="524"/>
      <c r="G4" s="524"/>
      <c r="H4" s="419"/>
      <c r="I4" s="419"/>
      <c r="J4" s="419"/>
    </row>
    <row r="5" spans="1:19" ht="13.5" customHeight="1" x14ac:dyDescent="0.2">
      <c r="A5" s="520" t="s">
        <v>496</v>
      </c>
      <c r="B5" s="528"/>
      <c r="C5" s="524"/>
      <c r="D5" s="524"/>
      <c r="E5" s="524"/>
      <c r="F5" s="524"/>
      <c r="G5" s="524"/>
      <c r="H5" s="419"/>
      <c r="I5" s="419"/>
      <c r="J5" s="419"/>
    </row>
    <row r="6" spans="1:19" ht="13.5" customHeight="1" x14ac:dyDescent="0.2">
      <c r="A6" s="524"/>
      <c r="B6" s="524"/>
      <c r="C6" s="524"/>
      <c r="D6" s="524"/>
      <c r="E6" s="524"/>
      <c r="F6" s="524"/>
      <c r="G6" s="524"/>
      <c r="H6" s="419"/>
      <c r="I6" s="419"/>
      <c r="J6" s="419"/>
    </row>
    <row r="7" spans="1:19" ht="18.75" customHeight="1" x14ac:dyDescent="0.2">
      <c r="A7" s="718" t="s">
        <v>40</v>
      </c>
      <c r="B7" s="89"/>
      <c r="E7" s="868"/>
      <c r="F7" s="868"/>
      <c r="G7" s="868"/>
      <c r="H7" s="419"/>
      <c r="I7" s="419"/>
      <c r="J7" s="419"/>
    </row>
    <row r="8" spans="1:19" ht="39" hidden="1" customHeight="1" x14ac:dyDescent="0.2">
      <c r="A8" s="869" t="s">
        <v>497</v>
      </c>
      <c r="B8" s="870" t="s">
        <v>41</v>
      </c>
      <c r="C8" s="871"/>
      <c r="D8" s="871"/>
      <c r="J8" s="872"/>
    </row>
    <row r="9" spans="1:19" ht="13.5" customHeight="1" x14ac:dyDescent="0.2">
      <c r="A9" s="91" t="s">
        <v>531</v>
      </c>
      <c r="B9" s="915">
        <v>184</v>
      </c>
      <c r="J9" s="872"/>
    </row>
    <row r="10" spans="1:19" ht="13.5" customHeight="1" x14ac:dyDescent="0.2">
      <c r="A10" s="91" t="s">
        <v>530</v>
      </c>
      <c r="B10" s="982">
        <v>58</v>
      </c>
      <c r="J10" s="872"/>
    </row>
    <row r="11" spans="1:19" ht="13.5" customHeight="1" x14ac:dyDescent="0.2">
      <c r="A11" s="91" t="s">
        <v>500</v>
      </c>
      <c r="B11" s="982">
        <v>68</v>
      </c>
      <c r="J11" s="872"/>
    </row>
    <row r="12" spans="1:19" ht="13.5" customHeight="1" x14ac:dyDescent="0.2">
      <c r="A12" s="91" t="s">
        <v>42</v>
      </c>
      <c r="B12" s="982">
        <v>92</v>
      </c>
      <c r="J12" s="872"/>
    </row>
    <row r="13" spans="1:19" ht="13.5" customHeight="1" x14ac:dyDescent="0.2">
      <c r="A13" s="703" t="s">
        <v>43</v>
      </c>
      <c r="B13" s="914">
        <f t="shared" ref="B13" si="0">(B11+B12+B10)/B9</f>
        <v>1.1847826086956521</v>
      </c>
    </row>
    <row r="14" spans="1:19" ht="13.5" customHeight="1" x14ac:dyDescent="0.2"/>
    <row r="15" spans="1:19" ht="13.5" customHeight="1" x14ac:dyDescent="0.2"/>
    <row r="16" spans="1:19" ht="13.5" customHeight="1" x14ac:dyDescent="0.2"/>
    <row r="17" ht="13.5" customHeight="1" x14ac:dyDescent="0.2"/>
    <row r="18" ht="13.5" customHeight="1" x14ac:dyDescent="0.2"/>
    <row r="19" ht="13.5" customHeight="1" x14ac:dyDescent="0.2"/>
    <row r="20" ht="13.5" customHeight="1" x14ac:dyDescent="0.2"/>
    <row r="21" ht="13.5" customHeight="1" x14ac:dyDescent="0.2"/>
    <row r="22" ht="13.5" customHeight="1" x14ac:dyDescent="0.2"/>
    <row r="23" ht="13.5" customHeight="1" x14ac:dyDescent="0.2"/>
    <row r="24" ht="13.5" customHeight="1" x14ac:dyDescent="0.2"/>
    <row r="25" ht="13.5" customHeight="1" x14ac:dyDescent="0.2"/>
    <row r="26" ht="13.5" customHeight="1" x14ac:dyDescent="0.2"/>
    <row r="27" ht="13.5" customHeight="1" x14ac:dyDescent="0.2"/>
    <row r="28" ht="13.5" customHeight="1" x14ac:dyDescent="0.2"/>
    <row r="29" ht="13.5" customHeight="1" x14ac:dyDescent="0.2"/>
    <row r="30" ht="13.5" customHeight="1" x14ac:dyDescent="0.2"/>
    <row r="31" ht="13.5" customHeight="1" x14ac:dyDescent="0.2"/>
    <row r="32" ht="13.5" customHeight="1" x14ac:dyDescent="0.2"/>
    <row r="33" ht="13.5" customHeight="1" x14ac:dyDescent="0.2"/>
    <row r="34" ht="13.5" customHeight="1" x14ac:dyDescent="0.2"/>
    <row r="35" ht="13.5" customHeight="1" x14ac:dyDescent="0.2"/>
    <row r="36" ht="13.5" customHeight="1" x14ac:dyDescent="0.2"/>
    <row r="37" ht="13.5" customHeight="1" x14ac:dyDescent="0.2"/>
    <row r="38" ht="13.5" customHeight="1" x14ac:dyDescent="0.2"/>
    <row r="39" ht="13.5" customHeight="1" x14ac:dyDescent="0.2"/>
    <row r="40" ht="13.5" customHeight="1" x14ac:dyDescent="0.2"/>
    <row r="41" ht="13.5" customHeight="1" x14ac:dyDescent="0.2"/>
    <row r="42" ht="13.5" customHeight="1" x14ac:dyDescent="0.2"/>
    <row r="43" ht="13.5" customHeight="1" x14ac:dyDescent="0.2"/>
    <row r="44" ht="13.5" customHeight="1" x14ac:dyDescent="0.2"/>
    <row r="45" ht="13.5" customHeight="1" x14ac:dyDescent="0.2"/>
    <row r="46" ht="13.5" customHeight="1" x14ac:dyDescent="0.2"/>
    <row r="47" ht="13.5" customHeight="1" x14ac:dyDescent="0.2"/>
    <row r="48" ht="13.5" customHeight="1" x14ac:dyDescent="0.2"/>
    <row r="49" ht="13.5" customHeight="1" x14ac:dyDescent="0.2"/>
    <row r="50" ht="13.5" customHeight="1" x14ac:dyDescent="0.2"/>
    <row r="51" ht="13.5" customHeight="1" x14ac:dyDescent="0.2"/>
    <row r="52" ht="13.5" customHeight="1" x14ac:dyDescent="0.2"/>
    <row r="53" ht="13.5" customHeight="1" x14ac:dyDescent="0.2"/>
    <row r="54" ht="13.5" customHeight="1" x14ac:dyDescent="0.2"/>
    <row r="55" ht="13.5" customHeight="1" x14ac:dyDescent="0.2"/>
    <row r="56" ht="13.5" customHeight="1" x14ac:dyDescent="0.2"/>
    <row r="57" ht="13.5" customHeight="1" x14ac:dyDescent="0.2"/>
    <row r="58" ht="13.5" customHeight="1" x14ac:dyDescent="0.2"/>
    <row r="59" ht="13.5" customHeight="1" x14ac:dyDescent="0.2"/>
    <row r="60" ht="13.5" customHeight="1" x14ac:dyDescent="0.2"/>
    <row r="61" ht="13.5" customHeight="1" x14ac:dyDescent="0.2"/>
    <row r="62" ht="13.5" customHeight="1" x14ac:dyDescent="0.2"/>
    <row r="63" ht="13.5" customHeight="1" x14ac:dyDescent="0.2"/>
    <row r="64" ht="13.5" customHeight="1" x14ac:dyDescent="0.2"/>
    <row r="65" ht="13.5" customHeight="1" x14ac:dyDescent="0.2"/>
    <row r="66" ht="13.5" customHeight="1" x14ac:dyDescent="0.2"/>
    <row r="67" ht="13.5" customHeight="1" x14ac:dyDescent="0.2"/>
    <row r="68" ht="13.5" customHeight="1" x14ac:dyDescent="0.2"/>
    <row r="69" ht="13.5" customHeight="1" x14ac:dyDescent="0.2"/>
    <row r="70" ht="13.5" customHeight="1" x14ac:dyDescent="0.2"/>
    <row r="71" ht="13.5" customHeight="1" x14ac:dyDescent="0.2"/>
    <row r="72" ht="13.5" customHeight="1" x14ac:dyDescent="0.2"/>
    <row r="73" ht="13.5" customHeight="1" x14ac:dyDescent="0.2"/>
    <row r="74" ht="13.5" customHeight="1" x14ac:dyDescent="0.2"/>
    <row r="75" ht="13.5" customHeight="1" x14ac:dyDescent="0.2"/>
    <row r="76" ht="13.5" customHeight="1" x14ac:dyDescent="0.2"/>
    <row r="77" ht="13.5" customHeight="1" x14ac:dyDescent="0.2"/>
    <row r="78" ht="13.5" customHeight="1" x14ac:dyDescent="0.2"/>
    <row r="79" ht="13.5" customHeight="1" x14ac:dyDescent="0.2"/>
    <row r="80"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row r="90" ht="13.5" customHeight="1" x14ac:dyDescent="0.2"/>
    <row r="91" ht="13.5" customHeight="1"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ht="13.5" customHeight="1" x14ac:dyDescent="0.2"/>
    <row r="114" ht="13.5" customHeight="1" x14ac:dyDescent="0.2"/>
    <row r="115" ht="13.5" customHeight="1" x14ac:dyDescent="0.2"/>
    <row r="116" ht="13.5" customHeight="1" x14ac:dyDescent="0.2"/>
    <row r="117" ht="13.5" customHeight="1" x14ac:dyDescent="0.2"/>
    <row r="118" ht="13.5" customHeight="1" x14ac:dyDescent="0.2"/>
    <row r="119" ht="13.5" customHeight="1" x14ac:dyDescent="0.2"/>
    <row r="120" ht="13.5" customHeight="1" x14ac:dyDescent="0.2"/>
    <row r="121" ht="13.5" customHeight="1" x14ac:dyDescent="0.2"/>
    <row r="122" ht="13.5" customHeight="1" x14ac:dyDescent="0.2"/>
    <row r="123" ht="13.5" customHeight="1" x14ac:dyDescent="0.2"/>
    <row r="124" ht="13.5" customHeight="1" x14ac:dyDescent="0.2"/>
    <row r="125" ht="13.5" customHeight="1" x14ac:dyDescent="0.2"/>
    <row r="126" ht="13.5" customHeight="1" x14ac:dyDescent="0.2"/>
    <row r="127" ht="13.5" customHeight="1" x14ac:dyDescent="0.2"/>
    <row r="128" ht="13.5" customHeight="1" x14ac:dyDescent="0.2"/>
    <row r="129" ht="13.5" customHeight="1" x14ac:dyDescent="0.2"/>
    <row r="130" ht="13.5" customHeight="1" x14ac:dyDescent="0.2"/>
    <row r="131" ht="13.5" customHeight="1" x14ac:dyDescent="0.2"/>
    <row r="132" ht="13.5" customHeight="1" x14ac:dyDescent="0.2"/>
    <row r="133" ht="13.5" customHeight="1" x14ac:dyDescent="0.2"/>
    <row r="134" ht="13.5" customHeight="1" x14ac:dyDescent="0.2"/>
    <row r="135" ht="13.5" customHeight="1" x14ac:dyDescent="0.2"/>
    <row r="136" ht="13.5" customHeight="1" x14ac:dyDescent="0.2"/>
    <row r="137" ht="13.5" customHeight="1" x14ac:dyDescent="0.2"/>
    <row r="138" ht="13.5" customHeight="1" x14ac:dyDescent="0.2"/>
    <row r="139" ht="13.5" customHeight="1" x14ac:dyDescent="0.2"/>
    <row r="140" ht="13.5" customHeight="1" x14ac:dyDescent="0.2"/>
    <row r="141" ht="13.5" customHeight="1" x14ac:dyDescent="0.2"/>
    <row r="142" ht="13.5" customHeight="1" x14ac:dyDescent="0.2"/>
    <row r="143" ht="13.5" customHeight="1" x14ac:dyDescent="0.2"/>
    <row r="144" ht="13.5" customHeight="1" x14ac:dyDescent="0.2"/>
    <row r="145" ht="13.5" customHeight="1" x14ac:dyDescent="0.2"/>
    <row r="146" ht="13.5" customHeight="1" x14ac:dyDescent="0.2"/>
    <row r="147" ht="13.5" customHeight="1" x14ac:dyDescent="0.2"/>
    <row r="148" ht="13.5" customHeight="1" x14ac:dyDescent="0.2"/>
    <row r="149" ht="13.5" customHeight="1" x14ac:dyDescent="0.2"/>
    <row r="150" ht="13.5" customHeight="1" x14ac:dyDescent="0.2"/>
    <row r="151" ht="13.5" customHeight="1" x14ac:dyDescent="0.2"/>
    <row r="152" ht="13.5" customHeight="1" x14ac:dyDescent="0.2"/>
    <row r="153" ht="13.5" customHeight="1" x14ac:dyDescent="0.2"/>
    <row r="154" ht="13.5" customHeight="1" x14ac:dyDescent="0.2"/>
    <row r="155" ht="13.5" customHeight="1" x14ac:dyDescent="0.2"/>
    <row r="156" ht="13.5" customHeight="1" x14ac:dyDescent="0.2"/>
    <row r="157" ht="13.5" customHeight="1" x14ac:dyDescent="0.2"/>
    <row r="158" ht="13.5" customHeight="1" x14ac:dyDescent="0.2"/>
    <row r="159" ht="13.5" customHeight="1" x14ac:dyDescent="0.2"/>
    <row r="160" ht="13.5" customHeight="1" x14ac:dyDescent="0.2"/>
    <row r="161" ht="13.5" customHeight="1" x14ac:dyDescent="0.2"/>
    <row r="162" ht="13.5" customHeight="1" x14ac:dyDescent="0.2"/>
    <row r="163" ht="13.5" customHeight="1" x14ac:dyDescent="0.2"/>
    <row r="164" ht="13.5" customHeight="1" x14ac:dyDescent="0.2"/>
    <row r="165" ht="13.5" customHeight="1" x14ac:dyDescent="0.2"/>
    <row r="166" ht="13.5" customHeight="1" x14ac:dyDescent="0.2"/>
    <row r="167" ht="13.5" customHeight="1" x14ac:dyDescent="0.2"/>
    <row r="168" ht="13.5" customHeight="1" x14ac:dyDescent="0.2"/>
    <row r="169" ht="13.5" customHeight="1" x14ac:dyDescent="0.2"/>
    <row r="170" ht="13.5" customHeight="1" x14ac:dyDescent="0.2"/>
    <row r="171" ht="13.5" customHeight="1" x14ac:dyDescent="0.2"/>
    <row r="172" ht="13.5" customHeight="1" x14ac:dyDescent="0.2"/>
    <row r="173" ht="13.5" customHeight="1" x14ac:dyDescent="0.2"/>
    <row r="174" ht="13.5" customHeight="1" x14ac:dyDescent="0.2"/>
    <row r="175" ht="13.5" customHeight="1" x14ac:dyDescent="0.2"/>
    <row r="176" ht="13.5" customHeight="1" x14ac:dyDescent="0.2"/>
    <row r="177" ht="13.5" customHeight="1" x14ac:dyDescent="0.2"/>
    <row r="178" ht="13.5" customHeight="1" x14ac:dyDescent="0.2"/>
    <row r="179" ht="13.5" customHeight="1" x14ac:dyDescent="0.2"/>
    <row r="180" ht="13.5" customHeight="1" x14ac:dyDescent="0.2"/>
    <row r="181" ht="13.5" customHeight="1" x14ac:dyDescent="0.2"/>
    <row r="182" ht="13.5" customHeight="1" x14ac:dyDescent="0.2"/>
    <row r="183" ht="13.5" customHeight="1" x14ac:dyDescent="0.2"/>
    <row r="184" ht="13.5" customHeight="1" x14ac:dyDescent="0.2"/>
    <row r="185" ht="13.5" customHeight="1" x14ac:dyDescent="0.2"/>
    <row r="186" ht="13.5" customHeight="1" x14ac:dyDescent="0.2"/>
    <row r="187" ht="13.5" customHeight="1" x14ac:dyDescent="0.2"/>
    <row r="188" ht="13.5" customHeight="1" x14ac:dyDescent="0.2"/>
    <row r="189" ht="13.5" customHeight="1" x14ac:dyDescent="0.2"/>
    <row r="190" ht="13.5" customHeight="1" x14ac:dyDescent="0.2"/>
    <row r="191" ht="13.5" customHeight="1" x14ac:dyDescent="0.2"/>
    <row r="192" ht="13.5" customHeight="1" x14ac:dyDescent="0.2"/>
    <row r="193" ht="13.5" customHeight="1" x14ac:dyDescent="0.2"/>
    <row r="194" ht="13.5" customHeight="1" x14ac:dyDescent="0.2"/>
    <row r="195" ht="13.5" customHeight="1" x14ac:dyDescent="0.2"/>
    <row r="196" ht="13.5" customHeight="1" x14ac:dyDescent="0.2"/>
    <row r="197" ht="13.5" customHeight="1" x14ac:dyDescent="0.2"/>
    <row r="198" ht="13.5" customHeight="1" x14ac:dyDescent="0.2"/>
    <row r="199" ht="13.5" customHeight="1" x14ac:dyDescent="0.2"/>
    <row r="200" ht="13.5" customHeight="1" x14ac:dyDescent="0.2"/>
    <row r="201" ht="13.5" customHeight="1" x14ac:dyDescent="0.2"/>
    <row r="202" ht="13.5" customHeight="1" x14ac:dyDescent="0.2"/>
    <row r="203" ht="13.5" customHeight="1" x14ac:dyDescent="0.2"/>
    <row r="204" ht="13.5" customHeight="1" x14ac:dyDescent="0.2"/>
    <row r="205" ht="13.5" customHeight="1" x14ac:dyDescent="0.2"/>
    <row r="206" ht="13.5" customHeight="1" x14ac:dyDescent="0.2"/>
    <row r="207" ht="13.5" customHeight="1" x14ac:dyDescent="0.2"/>
    <row r="208" ht="13.5" customHeight="1" x14ac:dyDescent="0.2"/>
    <row r="209" ht="13.5" customHeight="1" x14ac:dyDescent="0.2"/>
    <row r="210" ht="13.5" customHeight="1" x14ac:dyDescent="0.2"/>
    <row r="211" ht="13.5" customHeight="1" x14ac:dyDescent="0.2"/>
    <row r="212" ht="13.5" customHeight="1" x14ac:dyDescent="0.2"/>
    <row r="213" ht="13.5" customHeight="1" x14ac:dyDescent="0.2"/>
    <row r="214" ht="13.5" customHeight="1" x14ac:dyDescent="0.2"/>
    <row r="215" ht="13.5" customHeight="1" x14ac:dyDescent="0.2"/>
    <row r="216" ht="13.5" customHeight="1" x14ac:dyDescent="0.2"/>
    <row r="217" ht="13.5" customHeight="1" x14ac:dyDescent="0.2"/>
    <row r="218" ht="13.5" customHeight="1" x14ac:dyDescent="0.2"/>
    <row r="219" ht="13.5" customHeight="1" x14ac:dyDescent="0.2"/>
    <row r="220" ht="13.5" customHeight="1" x14ac:dyDescent="0.2"/>
    <row r="221" ht="13.5" customHeight="1" x14ac:dyDescent="0.2"/>
    <row r="222" ht="13.5" customHeight="1" x14ac:dyDescent="0.2"/>
    <row r="223" ht="13.5" customHeight="1" x14ac:dyDescent="0.2"/>
    <row r="224" ht="13.5" customHeight="1" x14ac:dyDescent="0.2"/>
    <row r="225" ht="13.5" customHeight="1" x14ac:dyDescent="0.2"/>
    <row r="226" ht="13.5" customHeight="1" x14ac:dyDescent="0.2"/>
    <row r="227" ht="13.5" customHeight="1" x14ac:dyDescent="0.2"/>
    <row r="228" ht="13.5" customHeight="1" x14ac:dyDescent="0.2"/>
    <row r="229" ht="13.5" customHeight="1" x14ac:dyDescent="0.2"/>
    <row r="230" ht="13.5" customHeight="1" x14ac:dyDescent="0.2"/>
    <row r="231" ht="13.5" customHeight="1" x14ac:dyDescent="0.2"/>
    <row r="232" ht="13.5" customHeight="1" x14ac:dyDescent="0.2"/>
    <row r="233" ht="13.5" customHeight="1" x14ac:dyDescent="0.2"/>
    <row r="234" ht="13.5" customHeight="1" x14ac:dyDescent="0.2"/>
    <row r="235" ht="13.5" customHeight="1" x14ac:dyDescent="0.2"/>
    <row r="236" ht="13.5" customHeight="1" x14ac:dyDescent="0.2"/>
    <row r="237" ht="13.5" customHeight="1" x14ac:dyDescent="0.2"/>
    <row r="238" ht="13.5" customHeight="1" x14ac:dyDescent="0.2"/>
    <row r="239" ht="13.5" customHeight="1" x14ac:dyDescent="0.2"/>
    <row r="240" ht="13.5" customHeight="1" x14ac:dyDescent="0.2"/>
    <row r="241" ht="13.5" customHeight="1" x14ac:dyDescent="0.2"/>
    <row r="242" ht="13.5" customHeight="1" x14ac:dyDescent="0.2"/>
    <row r="243" ht="13.5" customHeight="1" x14ac:dyDescent="0.2"/>
    <row r="244" ht="13.5" customHeight="1" x14ac:dyDescent="0.2"/>
    <row r="245" ht="13.5" customHeight="1" x14ac:dyDescent="0.2"/>
    <row r="246" ht="13.5" customHeight="1" x14ac:dyDescent="0.2"/>
    <row r="247" ht="13.5" customHeight="1" x14ac:dyDescent="0.2"/>
    <row r="248" ht="13.5" customHeight="1" x14ac:dyDescent="0.2"/>
    <row r="249" ht="13.5" customHeight="1" x14ac:dyDescent="0.2"/>
    <row r="250" ht="13.5" customHeight="1" x14ac:dyDescent="0.2"/>
    <row r="251" ht="13.5" customHeight="1" x14ac:dyDescent="0.2"/>
    <row r="252" ht="13.5" customHeight="1" x14ac:dyDescent="0.2"/>
    <row r="253" ht="13.5" customHeight="1" x14ac:dyDescent="0.2"/>
    <row r="254" ht="13.5" customHeight="1" x14ac:dyDescent="0.2"/>
    <row r="255" ht="13.5" customHeight="1" x14ac:dyDescent="0.2"/>
    <row r="256" ht="13.5" customHeight="1" x14ac:dyDescent="0.2"/>
    <row r="257" ht="13.5" customHeight="1" x14ac:dyDescent="0.2"/>
    <row r="258" ht="13.5" customHeight="1" x14ac:dyDescent="0.2"/>
    <row r="259" ht="13.5" customHeight="1" x14ac:dyDescent="0.2"/>
    <row r="260" ht="13.5" customHeight="1" x14ac:dyDescent="0.2"/>
    <row r="261" ht="13.5" customHeight="1" x14ac:dyDescent="0.2"/>
    <row r="262" ht="13.5" customHeight="1" x14ac:dyDescent="0.2"/>
    <row r="263" ht="13.5" customHeight="1" x14ac:dyDescent="0.2"/>
    <row r="264" ht="13.5" customHeight="1" x14ac:dyDescent="0.2"/>
    <row r="265" ht="13.5" customHeight="1" x14ac:dyDescent="0.2"/>
    <row r="266" ht="13.5" customHeight="1" x14ac:dyDescent="0.2"/>
    <row r="267" ht="13.5" customHeight="1" x14ac:dyDescent="0.2"/>
    <row r="268" ht="13.5" customHeight="1" x14ac:dyDescent="0.2"/>
    <row r="269" ht="13.5" customHeight="1" x14ac:dyDescent="0.2"/>
    <row r="270" ht="13.5" customHeight="1" x14ac:dyDescent="0.2"/>
    <row r="271" ht="13.5" customHeight="1" x14ac:dyDescent="0.2"/>
    <row r="272" ht="13.5" customHeight="1" x14ac:dyDescent="0.2"/>
    <row r="273" ht="13.5" customHeight="1" x14ac:dyDescent="0.2"/>
    <row r="274" ht="13.5" customHeight="1" x14ac:dyDescent="0.2"/>
    <row r="275" ht="13.5" customHeight="1" x14ac:dyDescent="0.2"/>
    <row r="276" ht="13.5" customHeight="1" x14ac:dyDescent="0.2"/>
    <row r="277" ht="13.5" customHeight="1" x14ac:dyDescent="0.2"/>
    <row r="278" ht="13.5" customHeight="1" x14ac:dyDescent="0.2"/>
    <row r="279" ht="13.5" customHeight="1" x14ac:dyDescent="0.2"/>
    <row r="280" ht="13.5" customHeight="1" x14ac:dyDescent="0.2"/>
    <row r="281" ht="13.5" customHeight="1" x14ac:dyDescent="0.2"/>
    <row r="282" ht="13.5" customHeight="1" x14ac:dyDescent="0.2"/>
    <row r="283" ht="13.5" customHeight="1" x14ac:dyDescent="0.2"/>
    <row r="284" ht="13.5" customHeight="1" x14ac:dyDescent="0.2"/>
    <row r="285" ht="13.5" customHeight="1" x14ac:dyDescent="0.2"/>
    <row r="286" ht="13.5" customHeight="1" x14ac:dyDescent="0.2"/>
    <row r="287" ht="13.5" customHeight="1" x14ac:dyDescent="0.2"/>
    <row r="288" ht="13.5" customHeight="1" x14ac:dyDescent="0.2"/>
    <row r="289" ht="13.5" customHeight="1" x14ac:dyDescent="0.2"/>
    <row r="290" ht="13.5" customHeight="1" x14ac:dyDescent="0.2"/>
    <row r="291" ht="13.5" customHeight="1" x14ac:dyDescent="0.2"/>
    <row r="292" ht="13.5" customHeight="1" x14ac:dyDescent="0.2"/>
    <row r="293" ht="13.5" customHeight="1" x14ac:dyDescent="0.2"/>
    <row r="294" ht="13.5" customHeight="1" x14ac:dyDescent="0.2"/>
    <row r="295" ht="13.5" customHeight="1" x14ac:dyDescent="0.2"/>
    <row r="296" ht="13.5" customHeight="1" x14ac:dyDescent="0.2"/>
    <row r="297" ht="13.5" customHeight="1" x14ac:dyDescent="0.2"/>
    <row r="298" ht="13.5" customHeight="1" x14ac:dyDescent="0.2"/>
    <row r="299" ht="13.5" customHeight="1" x14ac:dyDescent="0.2"/>
    <row r="300" ht="13.5" customHeight="1" x14ac:dyDescent="0.2"/>
    <row r="301" ht="13.5" customHeight="1" x14ac:dyDescent="0.2"/>
    <row r="302" ht="13.5" customHeight="1" x14ac:dyDescent="0.2"/>
    <row r="303" ht="13.5" customHeight="1" x14ac:dyDescent="0.2"/>
    <row r="304" ht="13.5" customHeight="1" x14ac:dyDescent="0.2"/>
    <row r="305" ht="13.5" customHeight="1" x14ac:dyDescent="0.2"/>
    <row r="306" ht="13.5" customHeight="1" x14ac:dyDescent="0.2"/>
    <row r="307" ht="13.5" customHeight="1" x14ac:dyDescent="0.2"/>
    <row r="308" ht="13.5" customHeight="1" x14ac:dyDescent="0.2"/>
    <row r="309" ht="13.5" customHeight="1" x14ac:dyDescent="0.2"/>
    <row r="310" ht="13.5" customHeight="1" x14ac:dyDescent="0.2"/>
    <row r="311" ht="13.5" customHeight="1" x14ac:dyDescent="0.2"/>
    <row r="312" ht="13.5" customHeight="1" x14ac:dyDescent="0.2"/>
    <row r="313" ht="13.5" customHeight="1" x14ac:dyDescent="0.2"/>
    <row r="314" ht="13.5" customHeight="1" x14ac:dyDescent="0.2"/>
    <row r="315" ht="13.5" customHeight="1" x14ac:dyDescent="0.2"/>
    <row r="316" ht="13.5" customHeight="1" x14ac:dyDescent="0.2"/>
    <row r="317" ht="13.5" customHeight="1" x14ac:dyDescent="0.2"/>
    <row r="318" ht="13.5" customHeight="1" x14ac:dyDescent="0.2"/>
    <row r="319" ht="13.5" customHeight="1" x14ac:dyDescent="0.2"/>
    <row r="320" ht="13.5" customHeight="1" x14ac:dyDescent="0.2"/>
    <row r="321" ht="13.5" customHeight="1" x14ac:dyDescent="0.2"/>
    <row r="322" ht="13.5" customHeight="1" x14ac:dyDescent="0.2"/>
    <row r="323" ht="13.5" customHeight="1" x14ac:dyDescent="0.2"/>
    <row r="324" ht="13.5" customHeight="1" x14ac:dyDescent="0.2"/>
    <row r="325" ht="13.5" customHeight="1" x14ac:dyDescent="0.2"/>
    <row r="326" ht="13.5" customHeight="1" x14ac:dyDescent="0.2"/>
    <row r="327" ht="13.5" customHeight="1" x14ac:dyDescent="0.2"/>
    <row r="328" ht="13.5" customHeight="1" x14ac:dyDescent="0.2"/>
    <row r="329" ht="13.5" customHeight="1" x14ac:dyDescent="0.2"/>
    <row r="330" ht="13.5" customHeight="1" x14ac:dyDescent="0.2"/>
    <row r="331" ht="13.5" customHeight="1" x14ac:dyDescent="0.2"/>
    <row r="332" ht="13.5" customHeight="1" x14ac:dyDescent="0.2"/>
    <row r="333" ht="13.5" customHeight="1" x14ac:dyDescent="0.2"/>
    <row r="334" ht="13.5" customHeight="1" x14ac:dyDescent="0.2"/>
    <row r="335" ht="13.5" customHeight="1" x14ac:dyDescent="0.2"/>
    <row r="336" ht="13.5" customHeight="1" x14ac:dyDescent="0.2"/>
    <row r="337" ht="13.5" customHeight="1" x14ac:dyDescent="0.2"/>
    <row r="338" ht="13.5" customHeight="1" x14ac:dyDescent="0.2"/>
    <row r="339" ht="13.5" customHeight="1" x14ac:dyDescent="0.2"/>
    <row r="340" ht="13.5" customHeight="1" x14ac:dyDescent="0.2"/>
    <row r="341" ht="13.5" customHeight="1" x14ac:dyDescent="0.2"/>
    <row r="342" ht="13.5" customHeight="1" x14ac:dyDescent="0.2"/>
    <row r="343" ht="13.5" customHeight="1" x14ac:dyDescent="0.2"/>
    <row r="344" ht="13.5" customHeight="1" x14ac:dyDescent="0.2"/>
    <row r="345" ht="13.5" customHeight="1" x14ac:dyDescent="0.2"/>
    <row r="346" ht="13.5" customHeight="1" x14ac:dyDescent="0.2"/>
    <row r="347" ht="13.5" customHeight="1" x14ac:dyDescent="0.2"/>
    <row r="348" ht="13.5" customHeight="1" x14ac:dyDescent="0.2"/>
    <row r="349" ht="13.5" customHeight="1" x14ac:dyDescent="0.2"/>
    <row r="350" ht="13.5" customHeight="1" x14ac:dyDescent="0.2"/>
    <row r="351" ht="13.5" customHeight="1" x14ac:dyDescent="0.2"/>
    <row r="352" ht="13.5" customHeight="1" x14ac:dyDescent="0.2"/>
    <row r="353" ht="13.5" customHeight="1" x14ac:dyDescent="0.2"/>
    <row r="354" ht="13.5" customHeight="1" x14ac:dyDescent="0.2"/>
    <row r="355" ht="13.5" customHeight="1" x14ac:dyDescent="0.2"/>
    <row r="356" ht="13.5" customHeight="1" x14ac:dyDescent="0.2"/>
    <row r="357" ht="13.5" customHeight="1" x14ac:dyDescent="0.2"/>
    <row r="358" ht="13.5" customHeight="1" x14ac:dyDescent="0.2"/>
    <row r="359" ht="13.5" customHeight="1" x14ac:dyDescent="0.2"/>
    <row r="360" ht="13.5" customHeight="1" x14ac:dyDescent="0.2"/>
    <row r="361" ht="13.5" customHeight="1" x14ac:dyDescent="0.2"/>
    <row r="362" ht="13.5" customHeight="1" x14ac:dyDescent="0.2"/>
    <row r="363" ht="13.5" customHeight="1" x14ac:dyDescent="0.2"/>
    <row r="364" ht="13.5" customHeight="1" x14ac:dyDescent="0.2"/>
    <row r="365" ht="13.5" customHeight="1" x14ac:dyDescent="0.2"/>
    <row r="366" ht="13.5" customHeight="1" x14ac:dyDescent="0.2"/>
    <row r="367" ht="13.5" customHeight="1" x14ac:dyDescent="0.2"/>
    <row r="368" ht="13.5" customHeight="1" x14ac:dyDescent="0.2"/>
    <row r="369" ht="13.5" customHeight="1" x14ac:dyDescent="0.2"/>
    <row r="370" ht="13.5" customHeight="1" x14ac:dyDescent="0.2"/>
    <row r="371" ht="13.5" customHeight="1" x14ac:dyDescent="0.2"/>
    <row r="372" ht="13.5" customHeight="1" x14ac:dyDescent="0.2"/>
    <row r="373" ht="13.5" customHeight="1" x14ac:dyDescent="0.2"/>
    <row r="374" ht="13.5" customHeight="1" x14ac:dyDescent="0.2"/>
    <row r="375" ht="13.5" customHeight="1" x14ac:dyDescent="0.2"/>
    <row r="376" ht="13.5" customHeight="1" x14ac:dyDescent="0.2"/>
    <row r="377" ht="13.5" customHeight="1" x14ac:dyDescent="0.2"/>
    <row r="378" ht="13.5" customHeight="1" x14ac:dyDescent="0.2"/>
    <row r="379" ht="13.5" customHeight="1" x14ac:dyDescent="0.2"/>
    <row r="380" ht="13.5" customHeight="1" x14ac:dyDescent="0.2"/>
    <row r="381" ht="13.5" customHeight="1" x14ac:dyDescent="0.2"/>
    <row r="382" ht="13.5" customHeight="1" x14ac:dyDescent="0.2"/>
    <row r="383" ht="13.5" customHeight="1" x14ac:dyDescent="0.2"/>
    <row r="384" ht="13.5" customHeight="1" x14ac:dyDescent="0.2"/>
    <row r="385" ht="13.5" customHeight="1" x14ac:dyDescent="0.2"/>
    <row r="386" ht="13.5" customHeight="1" x14ac:dyDescent="0.2"/>
    <row r="387" ht="13.5" customHeight="1" x14ac:dyDescent="0.2"/>
    <row r="388" ht="13.5" customHeight="1" x14ac:dyDescent="0.2"/>
    <row r="389" ht="13.5" customHeight="1" x14ac:dyDescent="0.2"/>
    <row r="390" ht="13.5" customHeight="1" x14ac:dyDescent="0.2"/>
    <row r="391" ht="13.5" customHeight="1" x14ac:dyDescent="0.2"/>
    <row r="392" ht="13.5" customHeight="1" x14ac:dyDescent="0.2"/>
    <row r="393" ht="13.5" customHeight="1" x14ac:dyDescent="0.2"/>
    <row r="394" ht="13.5" customHeight="1" x14ac:dyDescent="0.2"/>
    <row r="395" ht="13.5" customHeight="1" x14ac:dyDescent="0.2"/>
    <row r="396" ht="13.5" customHeight="1" x14ac:dyDescent="0.2"/>
    <row r="397" ht="13.5" customHeight="1" x14ac:dyDescent="0.2"/>
    <row r="398" ht="13.5" customHeight="1" x14ac:dyDescent="0.2"/>
    <row r="399" ht="13.5" customHeight="1" x14ac:dyDescent="0.2"/>
    <row r="400" ht="13.5" customHeight="1" x14ac:dyDescent="0.2"/>
    <row r="401" ht="13.5" customHeight="1" x14ac:dyDescent="0.2"/>
    <row r="402" ht="13.5" customHeight="1" x14ac:dyDescent="0.2"/>
    <row r="403" ht="13.5" customHeight="1" x14ac:dyDescent="0.2"/>
    <row r="404" ht="13.5" customHeight="1" x14ac:dyDescent="0.2"/>
    <row r="405" ht="13.5" customHeight="1" x14ac:dyDescent="0.2"/>
    <row r="406" ht="13.5" customHeight="1" x14ac:dyDescent="0.2"/>
    <row r="407" ht="13.5" customHeight="1" x14ac:dyDescent="0.2"/>
    <row r="408" ht="13.5" customHeight="1" x14ac:dyDescent="0.2"/>
    <row r="409" ht="13.5" customHeight="1" x14ac:dyDescent="0.2"/>
    <row r="410" ht="13.5" customHeight="1" x14ac:dyDescent="0.2"/>
    <row r="411" ht="13.5" customHeight="1" x14ac:dyDescent="0.2"/>
    <row r="412" ht="13.5" customHeight="1" x14ac:dyDescent="0.2"/>
    <row r="413" ht="13.5" customHeight="1" x14ac:dyDescent="0.2"/>
    <row r="414" ht="13.5" customHeight="1" x14ac:dyDescent="0.2"/>
    <row r="415" ht="13.5" customHeight="1" x14ac:dyDescent="0.2"/>
    <row r="416" ht="13.5" customHeight="1" x14ac:dyDescent="0.2"/>
    <row r="417" ht="13.5" customHeight="1" x14ac:dyDescent="0.2"/>
    <row r="418" ht="13.5" customHeight="1" x14ac:dyDescent="0.2"/>
    <row r="419" ht="13.5" customHeight="1" x14ac:dyDescent="0.2"/>
    <row r="420" ht="13.5" customHeight="1" x14ac:dyDescent="0.2"/>
    <row r="421" ht="13.5" customHeight="1" x14ac:dyDescent="0.2"/>
    <row r="422" ht="13.5" customHeight="1" x14ac:dyDescent="0.2"/>
    <row r="423" ht="13.5" customHeight="1" x14ac:dyDescent="0.2"/>
    <row r="424" ht="13.5" customHeight="1" x14ac:dyDescent="0.2"/>
    <row r="425" ht="13.5" customHeight="1" x14ac:dyDescent="0.2"/>
    <row r="426" ht="13.5" customHeight="1" x14ac:dyDescent="0.2"/>
    <row r="427" ht="13.5" customHeight="1" x14ac:dyDescent="0.2"/>
    <row r="428" ht="13.5" customHeight="1" x14ac:dyDescent="0.2"/>
    <row r="429" ht="13.5" customHeight="1" x14ac:dyDescent="0.2"/>
    <row r="430" ht="13.5" customHeight="1" x14ac:dyDescent="0.2"/>
    <row r="431" ht="13.5" customHeight="1" x14ac:dyDescent="0.2"/>
    <row r="432" ht="13.5" customHeight="1" x14ac:dyDescent="0.2"/>
    <row r="433" ht="13.5" customHeight="1" x14ac:dyDescent="0.2"/>
    <row r="434" ht="13.5" customHeight="1" x14ac:dyDescent="0.2"/>
    <row r="435" ht="13.5" customHeight="1" x14ac:dyDescent="0.2"/>
    <row r="436" ht="13.5" customHeight="1" x14ac:dyDescent="0.2"/>
    <row r="437" ht="13.5" customHeight="1" x14ac:dyDescent="0.2"/>
    <row r="438" ht="13.5" customHeight="1" x14ac:dyDescent="0.2"/>
    <row r="439" ht="13.5" customHeight="1" x14ac:dyDescent="0.2"/>
    <row r="440" ht="13.5" customHeight="1" x14ac:dyDescent="0.2"/>
    <row r="441" ht="13.5" customHeight="1" x14ac:dyDescent="0.2"/>
    <row r="442" ht="13.5" customHeight="1" x14ac:dyDescent="0.2"/>
    <row r="443" ht="13.5" customHeight="1" x14ac:dyDescent="0.2"/>
    <row r="444" ht="13.5" customHeight="1" x14ac:dyDescent="0.2"/>
    <row r="445" ht="13.5" customHeight="1" x14ac:dyDescent="0.2"/>
    <row r="446" ht="13.5" customHeight="1" x14ac:dyDescent="0.2"/>
    <row r="447" ht="13.5" customHeight="1" x14ac:dyDescent="0.2"/>
    <row r="448" ht="13.5" customHeight="1" x14ac:dyDescent="0.2"/>
    <row r="449" ht="13.5" customHeight="1" x14ac:dyDescent="0.2"/>
    <row r="450" ht="13.5" customHeight="1" x14ac:dyDescent="0.2"/>
    <row r="451" ht="13.5" customHeight="1" x14ac:dyDescent="0.2"/>
    <row r="452" ht="13.5" customHeight="1" x14ac:dyDescent="0.2"/>
    <row r="453" ht="13.5" customHeight="1" x14ac:dyDescent="0.2"/>
    <row r="454" ht="13.5" customHeight="1" x14ac:dyDescent="0.2"/>
    <row r="455" ht="13.5" customHeight="1" x14ac:dyDescent="0.2"/>
    <row r="456" ht="13.5" customHeight="1" x14ac:dyDescent="0.2"/>
    <row r="457" ht="13.5" customHeight="1" x14ac:dyDescent="0.2"/>
    <row r="458" ht="13.5" customHeight="1" x14ac:dyDescent="0.2"/>
    <row r="459" ht="13.5" customHeight="1" x14ac:dyDescent="0.2"/>
    <row r="460" ht="13.5" customHeight="1" x14ac:dyDescent="0.2"/>
    <row r="461" ht="13.5" customHeight="1" x14ac:dyDescent="0.2"/>
    <row r="462" ht="13.5" customHeight="1" x14ac:dyDescent="0.2"/>
    <row r="463" ht="13.5" customHeight="1" x14ac:dyDescent="0.2"/>
    <row r="464" ht="13.5" customHeight="1" x14ac:dyDescent="0.2"/>
    <row r="465" ht="13.5" customHeight="1" x14ac:dyDescent="0.2"/>
    <row r="466" ht="13.5" customHeight="1" x14ac:dyDescent="0.2"/>
    <row r="467" ht="13.5" customHeight="1" x14ac:dyDescent="0.2"/>
    <row r="468" ht="13.5" customHeight="1" x14ac:dyDescent="0.2"/>
    <row r="469" ht="13.5" customHeight="1" x14ac:dyDescent="0.2"/>
    <row r="470" ht="13.5" customHeight="1" x14ac:dyDescent="0.2"/>
    <row r="471" ht="13.5" customHeight="1" x14ac:dyDescent="0.2"/>
    <row r="472" ht="13.5" customHeight="1" x14ac:dyDescent="0.2"/>
    <row r="473" ht="13.5" customHeight="1" x14ac:dyDescent="0.2"/>
    <row r="474" ht="13.5" customHeight="1" x14ac:dyDescent="0.2"/>
    <row r="475" ht="13.5" customHeight="1" x14ac:dyDescent="0.2"/>
    <row r="476" ht="13.5" customHeight="1" x14ac:dyDescent="0.2"/>
    <row r="477" ht="13.5" customHeight="1" x14ac:dyDescent="0.2"/>
    <row r="478" ht="13.5" customHeight="1" x14ac:dyDescent="0.2"/>
    <row r="479" ht="13.5" customHeight="1" x14ac:dyDescent="0.2"/>
    <row r="480" ht="13.5" customHeight="1" x14ac:dyDescent="0.2"/>
    <row r="481" ht="13.5" customHeight="1" x14ac:dyDescent="0.2"/>
    <row r="482" ht="13.5" customHeight="1" x14ac:dyDescent="0.2"/>
    <row r="483" ht="13.5" customHeight="1" x14ac:dyDescent="0.2"/>
    <row r="484" ht="13.5" customHeight="1" x14ac:dyDescent="0.2"/>
    <row r="485" ht="13.5" customHeight="1" x14ac:dyDescent="0.2"/>
    <row r="486" ht="13.5" customHeight="1" x14ac:dyDescent="0.2"/>
    <row r="487" ht="13.5" customHeight="1" x14ac:dyDescent="0.2"/>
    <row r="488" ht="13.5" customHeight="1" x14ac:dyDescent="0.2"/>
    <row r="489" ht="13.5" customHeight="1" x14ac:dyDescent="0.2"/>
    <row r="490" ht="13.5" customHeight="1" x14ac:dyDescent="0.2"/>
    <row r="491" ht="13.5" customHeight="1" x14ac:dyDescent="0.2"/>
    <row r="492" ht="13.5" customHeight="1" x14ac:dyDescent="0.2"/>
    <row r="493" ht="13.5" customHeight="1" x14ac:dyDescent="0.2"/>
    <row r="494" ht="13.5" customHeight="1" x14ac:dyDescent="0.2"/>
    <row r="495" ht="13.5" customHeight="1" x14ac:dyDescent="0.2"/>
    <row r="496" ht="13.5" customHeight="1" x14ac:dyDescent="0.2"/>
    <row r="497" ht="13.5" customHeight="1" x14ac:dyDescent="0.2"/>
    <row r="498" ht="13.5" customHeight="1" x14ac:dyDescent="0.2"/>
    <row r="499" ht="13.5" customHeight="1" x14ac:dyDescent="0.2"/>
    <row r="500" ht="13.5" customHeight="1" x14ac:dyDescent="0.2"/>
    <row r="501" ht="13.5" customHeight="1" x14ac:dyDescent="0.2"/>
    <row r="502" ht="13.5" customHeight="1" x14ac:dyDescent="0.2"/>
    <row r="503" ht="13.5" customHeight="1" x14ac:dyDescent="0.2"/>
    <row r="504" ht="13.5" customHeight="1" x14ac:dyDescent="0.2"/>
    <row r="505" ht="13.5" customHeight="1" x14ac:dyDescent="0.2"/>
    <row r="506" ht="13.5" customHeight="1" x14ac:dyDescent="0.2"/>
    <row r="507" ht="13.5" customHeight="1" x14ac:dyDescent="0.2"/>
    <row r="508" ht="13.5" customHeight="1" x14ac:dyDescent="0.2"/>
    <row r="509" ht="13.5" customHeight="1" x14ac:dyDescent="0.2"/>
    <row r="510" ht="13.5" customHeight="1" x14ac:dyDescent="0.2"/>
    <row r="511" ht="13.5" customHeight="1" x14ac:dyDescent="0.2"/>
    <row r="512" ht="13.5" customHeight="1" x14ac:dyDescent="0.2"/>
    <row r="513" ht="13.5" customHeight="1" x14ac:dyDescent="0.2"/>
    <row r="514" ht="13.5" customHeight="1" x14ac:dyDescent="0.2"/>
    <row r="515" ht="13.5" customHeight="1" x14ac:dyDescent="0.2"/>
    <row r="516" ht="13.5" customHeight="1" x14ac:dyDescent="0.2"/>
    <row r="517" ht="13.5" customHeight="1" x14ac:dyDescent="0.2"/>
    <row r="518" ht="13.5" customHeight="1" x14ac:dyDescent="0.2"/>
    <row r="519" ht="13.5" customHeight="1" x14ac:dyDescent="0.2"/>
    <row r="520" ht="13.5" customHeight="1" x14ac:dyDescent="0.2"/>
    <row r="521" ht="13.5" customHeight="1" x14ac:dyDescent="0.2"/>
    <row r="522" ht="13.5" customHeight="1" x14ac:dyDescent="0.2"/>
    <row r="523" ht="13.5" customHeight="1" x14ac:dyDescent="0.2"/>
    <row r="524" ht="13.5" customHeight="1" x14ac:dyDescent="0.2"/>
    <row r="525" ht="13.5" customHeight="1" x14ac:dyDescent="0.2"/>
    <row r="526" ht="13.5" customHeight="1" x14ac:dyDescent="0.2"/>
    <row r="527" ht="13.5" customHeight="1" x14ac:dyDescent="0.2"/>
    <row r="528" ht="13.5" customHeight="1" x14ac:dyDescent="0.2"/>
    <row r="529" ht="13.5" customHeight="1" x14ac:dyDescent="0.2"/>
    <row r="530" ht="13.5" customHeight="1" x14ac:dyDescent="0.2"/>
    <row r="531" ht="13.5" customHeight="1" x14ac:dyDescent="0.2"/>
    <row r="532" ht="13.5" customHeight="1" x14ac:dyDescent="0.2"/>
    <row r="533" ht="13.5" customHeight="1" x14ac:dyDescent="0.2"/>
    <row r="534" ht="13.5" customHeight="1" x14ac:dyDescent="0.2"/>
    <row r="535" ht="13.5" customHeight="1" x14ac:dyDescent="0.2"/>
    <row r="536" ht="13.5" customHeight="1" x14ac:dyDescent="0.2"/>
    <row r="537" ht="13.5" customHeight="1" x14ac:dyDescent="0.2"/>
    <row r="538" ht="13.5" customHeight="1" x14ac:dyDescent="0.2"/>
    <row r="539" ht="13.5" customHeight="1" x14ac:dyDescent="0.2"/>
    <row r="540" ht="13.5" customHeight="1" x14ac:dyDescent="0.2"/>
    <row r="541" ht="13.5" customHeight="1" x14ac:dyDescent="0.2"/>
    <row r="542" ht="13.5" customHeight="1" x14ac:dyDescent="0.2"/>
    <row r="543" ht="13.5" customHeight="1" x14ac:dyDescent="0.2"/>
    <row r="544" ht="13.5" customHeight="1" x14ac:dyDescent="0.2"/>
    <row r="545" ht="13.5" customHeight="1" x14ac:dyDescent="0.2"/>
    <row r="546" ht="13.5" customHeight="1" x14ac:dyDescent="0.2"/>
    <row r="547" ht="13.5" customHeight="1" x14ac:dyDescent="0.2"/>
    <row r="548" ht="13.5" customHeight="1" x14ac:dyDescent="0.2"/>
    <row r="549" ht="13.5" customHeight="1" x14ac:dyDescent="0.2"/>
    <row r="550" ht="13.5" customHeight="1" x14ac:dyDescent="0.2"/>
    <row r="551" ht="13.5" customHeight="1" x14ac:dyDescent="0.2"/>
    <row r="552" ht="13.5" customHeight="1" x14ac:dyDescent="0.2"/>
    <row r="553" ht="13.5" customHeight="1" x14ac:dyDescent="0.2"/>
    <row r="554" ht="13.5" customHeight="1" x14ac:dyDescent="0.2"/>
    <row r="555" ht="13.5" customHeight="1" x14ac:dyDescent="0.2"/>
    <row r="556" ht="13.5" customHeight="1" x14ac:dyDescent="0.2"/>
    <row r="557" ht="13.5" customHeight="1" x14ac:dyDescent="0.2"/>
    <row r="558" ht="13.5" customHeight="1" x14ac:dyDescent="0.2"/>
    <row r="559" ht="13.5" customHeight="1" x14ac:dyDescent="0.2"/>
    <row r="560" ht="13.5" customHeight="1" x14ac:dyDescent="0.2"/>
    <row r="561" ht="13.5" customHeight="1" x14ac:dyDescent="0.2"/>
    <row r="562" ht="13.5" customHeight="1" x14ac:dyDescent="0.2"/>
    <row r="563" ht="13.5" customHeight="1" x14ac:dyDescent="0.2"/>
    <row r="564" ht="13.5" customHeight="1" x14ac:dyDescent="0.2"/>
    <row r="565" ht="13.5" customHeight="1" x14ac:dyDescent="0.2"/>
    <row r="566" ht="13.5" customHeight="1" x14ac:dyDescent="0.2"/>
    <row r="567" ht="13.5" customHeight="1" x14ac:dyDescent="0.2"/>
    <row r="568" ht="13.5" customHeight="1" x14ac:dyDescent="0.2"/>
    <row r="569" ht="13.5" customHeight="1" x14ac:dyDescent="0.2"/>
    <row r="570" ht="13.5" customHeight="1" x14ac:dyDescent="0.2"/>
    <row r="571" ht="13.5" customHeight="1" x14ac:dyDescent="0.2"/>
    <row r="572" ht="13.5" customHeight="1" x14ac:dyDescent="0.2"/>
    <row r="573" ht="13.5" customHeight="1" x14ac:dyDescent="0.2"/>
    <row r="574" ht="13.5" customHeight="1" x14ac:dyDescent="0.2"/>
    <row r="575" ht="13.5" customHeight="1" x14ac:dyDescent="0.2"/>
    <row r="576" ht="13.5" customHeight="1" x14ac:dyDescent="0.2"/>
    <row r="577" ht="13.5" customHeight="1" x14ac:dyDescent="0.2"/>
    <row r="578" ht="13.5" customHeight="1" x14ac:dyDescent="0.2"/>
    <row r="579" ht="13.5" customHeight="1" x14ac:dyDescent="0.2"/>
    <row r="580" ht="13.5" customHeight="1" x14ac:dyDescent="0.2"/>
    <row r="581" ht="13.5" customHeight="1" x14ac:dyDescent="0.2"/>
    <row r="582" ht="13.5" customHeight="1" x14ac:dyDescent="0.2"/>
    <row r="583" ht="13.5" customHeight="1" x14ac:dyDescent="0.2"/>
    <row r="584" ht="13.5" customHeight="1" x14ac:dyDescent="0.2"/>
    <row r="585" ht="13.5" customHeight="1" x14ac:dyDescent="0.2"/>
    <row r="586" ht="13.5" customHeight="1" x14ac:dyDescent="0.2"/>
    <row r="587" ht="13.5" customHeight="1" x14ac:dyDescent="0.2"/>
    <row r="588" ht="13.5" customHeight="1" x14ac:dyDescent="0.2"/>
    <row r="589" ht="13.5" customHeight="1" x14ac:dyDescent="0.2"/>
    <row r="590" ht="13.5" customHeight="1" x14ac:dyDescent="0.2"/>
    <row r="591" ht="13.5" customHeight="1" x14ac:dyDescent="0.2"/>
    <row r="592" ht="13.5" customHeight="1" x14ac:dyDescent="0.2"/>
    <row r="593" ht="13.5" customHeight="1" x14ac:dyDescent="0.2"/>
    <row r="594" ht="13.5" customHeight="1" x14ac:dyDescent="0.2"/>
    <row r="595" ht="13.5" customHeight="1" x14ac:dyDescent="0.2"/>
    <row r="596" ht="13.5" customHeight="1" x14ac:dyDescent="0.2"/>
    <row r="597" ht="13.5" customHeight="1" x14ac:dyDescent="0.2"/>
    <row r="598" ht="13.5" customHeight="1" x14ac:dyDescent="0.2"/>
    <row r="599" ht="13.5" customHeight="1" x14ac:dyDescent="0.2"/>
    <row r="600" ht="13.5" customHeight="1" x14ac:dyDescent="0.2"/>
    <row r="601" ht="13.5" customHeight="1" x14ac:dyDescent="0.2"/>
    <row r="602" ht="13.5" customHeight="1" x14ac:dyDescent="0.2"/>
    <row r="603" ht="13.5" customHeight="1" x14ac:dyDescent="0.2"/>
    <row r="604" ht="13.5" customHeight="1" x14ac:dyDescent="0.2"/>
    <row r="605" ht="13.5" customHeight="1" x14ac:dyDescent="0.2"/>
    <row r="606" ht="13.5" customHeight="1" x14ac:dyDescent="0.2"/>
    <row r="607" ht="13.5" customHeight="1" x14ac:dyDescent="0.2"/>
    <row r="608" ht="13.5" customHeight="1" x14ac:dyDescent="0.2"/>
    <row r="609" ht="13.5" customHeight="1" x14ac:dyDescent="0.2"/>
    <row r="610" ht="13.5" customHeight="1" x14ac:dyDescent="0.2"/>
    <row r="611" ht="13.5" customHeight="1" x14ac:dyDescent="0.2"/>
    <row r="612" ht="13.5" customHeight="1" x14ac:dyDescent="0.2"/>
    <row r="613" ht="13.5" customHeight="1" x14ac:dyDescent="0.2"/>
    <row r="614" ht="13.5" customHeight="1" x14ac:dyDescent="0.2"/>
    <row r="615" ht="13.5" customHeight="1" x14ac:dyDescent="0.2"/>
    <row r="616" ht="13.5" customHeight="1" x14ac:dyDescent="0.2"/>
    <row r="617" ht="13.5" customHeight="1" x14ac:dyDescent="0.2"/>
    <row r="618" ht="13.5" customHeight="1" x14ac:dyDescent="0.2"/>
    <row r="619" ht="13.5" customHeight="1" x14ac:dyDescent="0.2"/>
    <row r="620" ht="13.5" customHeight="1" x14ac:dyDescent="0.2"/>
    <row r="621" ht="13.5" customHeight="1" x14ac:dyDescent="0.2"/>
    <row r="622" ht="13.5" customHeight="1" x14ac:dyDescent="0.2"/>
    <row r="623" ht="13.5" customHeight="1" x14ac:dyDescent="0.2"/>
    <row r="624" ht="13.5" customHeight="1" x14ac:dyDescent="0.2"/>
    <row r="625" ht="13.5" customHeight="1" x14ac:dyDescent="0.2"/>
    <row r="626" ht="13.5" customHeight="1" x14ac:dyDescent="0.2"/>
    <row r="627" ht="13.5" customHeight="1" x14ac:dyDescent="0.2"/>
    <row r="628" ht="13.5" customHeight="1" x14ac:dyDescent="0.2"/>
    <row r="629" ht="13.5" customHeight="1" x14ac:dyDescent="0.2"/>
    <row r="630" ht="13.5" customHeight="1" x14ac:dyDescent="0.2"/>
    <row r="631" ht="13.5" customHeight="1" x14ac:dyDescent="0.2"/>
    <row r="632" ht="13.5" customHeight="1" x14ac:dyDescent="0.2"/>
    <row r="633" ht="13.5" customHeight="1" x14ac:dyDescent="0.2"/>
    <row r="634" ht="13.5" customHeight="1" x14ac:dyDescent="0.2"/>
    <row r="635" ht="13.5" customHeight="1" x14ac:dyDescent="0.2"/>
    <row r="636" ht="13.5" customHeight="1" x14ac:dyDescent="0.2"/>
    <row r="637" ht="13.5" customHeight="1" x14ac:dyDescent="0.2"/>
    <row r="638" ht="13.5" customHeight="1" x14ac:dyDescent="0.2"/>
    <row r="639" ht="13.5" customHeight="1" x14ac:dyDescent="0.2"/>
    <row r="640" ht="13.5" customHeight="1" x14ac:dyDescent="0.2"/>
    <row r="641" ht="13.5" customHeight="1" x14ac:dyDescent="0.2"/>
    <row r="642" ht="13.5" customHeight="1" x14ac:dyDescent="0.2"/>
    <row r="643" ht="13.5" customHeight="1" x14ac:dyDescent="0.2"/>
    <row r="644" ht="13.5" customHeight="1" x14ac:dyDescent="0.2"/>
    <row r="645" ht="13.5" customHeight="1" x14ac:dyDescent="0.2"/>
    <row r="646" ht="13.5" customHeight="1" x14ac:dyDescent="0.2"/>
    <row r="647" ht="13.5" customHeight="1" x14ac:dyDescent="0.2"/>
    <row r="648" ht="13.5" customHeight="1" x14ac:dyDescent="0.2"/>
    <row r="649" ht="13.5" customHeight="1" x14ac:dyDescent="0.2"/>
    <row r="650" ht="13.5" customHeight="1" x14ac:dyDescent="0.2"/>
    <row r="651" ht="13.5" customHeight="1" x14ac:dyDescent="0.2"/>
    <row r="652" ht="13.5" customHeight="1" x14ac:dyDescent="0.2"/>
    <row r="653" ht="13.5" customHeight="1" x14ac:dyDescent="0.2"/>
    <row r="654" ht="13.5" customHeight="1" x14ac:dyDescent="0.2"/>
    <row r="655" ht="13.5" customHeight="1" x14ac:dyDescent="0.2"/>
    <row r="656" ht="13.5" customHeight="1" x14ac:dyDescent="0.2"/>
    <row r="657" ht="13.5" customHeight="1" x14ac:dyDescent="0.2"/>
    <row r="658" ht="13.5" customHeight="1" x14ac:dyDescent="0.2"/>
    <row r="659" ht="13.5" customHeight="1" x14ac:dyDescent="0.2"/>
    <row r="660" ht="13.5" customHeight="1" x14ac:dyDescent="0.2"/>
    <row r="661" ht="13.5" customHeight="1" x14ac:dyDescent="0.2"/>
    <row r="662" ht="13.5" customHeight="1" x14ac:dyDescent="0.2"/>
    <row r="663" ht="13.5" customHeight="1" x14ac:dyDescent="0.2"/>
    <row r="664" ht="13.5" customHeight="1" x14ac:dyDescent="0.2"/>
    <row r="665" ht="13.5" customHeight="1" x14ac:dyDescent="0.2"/>
    <row r="666" ht="13.5" customHeight="1" x14ac:dyDescent="0.2"/>
    <row r="667" ht="13.5" customHeight="1" x14ac:dyDescent="0.2"/>
    <row r="668" ht="13.5" customHeight="1" x14ac:dyDescent="0.2"/>
    <row r="669" ht="13.5" customHeight="1" x14ac:dyDescent="0.2"/>
    <row r="670" ht="13.5" customHeight="1" x14ac:dyDescent="0.2"/>
    <row r="671" ht="13.5" customHeight="1" x14ac:dyDescent="0.2"/>
    <row r="672" ht="13.5" customHeight="1" x14ac:dyDescent="0.2"/>
    <row r="673" ht="13.5" customHeight="1" x14ac:dyDescent="0.2"/>
    <row r="674" ht="13.5" customHeight="1" x14ac:dyDescent="0.2"/>
    <row r="675" ht="13.5" customHeight="1" x14ac:dyDescent="0.2"/>
    <row r="676" ht="13.5" customHeight="1" x14ac:dyDescent="0.2"/>
    <row r="677" ht="13.5" customHeight="1" x14ac:dyDescent="0.2"/>
    <row r="678" ht="13.5" customHeight="1" x14ac:dyDescent="0.2"/>
    <row r="679" ht="13.5" customHeight="1" x14ac:dyDescent="0.2"/>
    <row r="680" ht="13.5" customHeight="1" x14ac:dyDescent="0.2"/>
    <row r="681" ht="13.5" customHeight="1" x14ac:dyDescent="0.2"/>
    <row r="682" ht="13.5" customHeight="1" x14ac:dyDescent="0.2"/>
    <row r="683" ht="13.5" customHeight="1" x14ac:dyDescent="0.2"/>
    <row r="684" ht="13.5" customHeight="1" x14ac:dyDescent="0.2"/>
    <row r="685" ht="13.5" customHeight="1" x14ac:dyDescent="0.2"/>
    <row r="686" ht="13.5" customHeight="1" x14ac:dyDescent="0.2"/>
    <row r="687" ht="13.5" customHeight="1" x14ac:dyDescent="0.2"/>
    <row r="688" ht="13.5" customHeight="1" x14ac:dyDescent="0.2"/>
    <row r="689" ht="13.5" customHeight="1" x14ac:dyDescent="0.2"/>
    <row r="690" ht="13.5" customHeight="1" x14ac:dyDescent="0.2"/>
    <row r="691" ht="13.5" customHeight="1" x14ac:dyDescent="0.2"/>
    <row r="692" ht="13.5" customHeight="1" x14ac:dyDescent="0.2"/>
    <row r="693" ht="13.5" customHeight="1" x14ac:dyDescent="0.2"/>
    <row r="694" ht="13.5" customHeight="1" x14ac:dyDescent="0.2"/>
    <row r="695" ht="13.5" customHeight="1" x14ac:dyDescent="0.2"/>
    <row r="696" ht="13.5" customHeight="1" x14ac:dyDescent="0.2"/>
    <row r="697" ht="13.5" customHeight="1" x14ac:dyDescent="0.2"/>
    <row r="698" ht="13.5" customHeight="1" x14ac:dyDescent="0.2"/>
    <row r="699" ht="13.5" customHeight="1" x14ac:dyDescent="0.2"/>
    <row r="700" ht="13.5" customHeight="1" x14ac:dyDescent="0.2"/>
    <row r="701" ht="13.5" customHeight="1" x14ac:dyDescent="0.2"/>
    <row r="702" ht="13.5" customHeight="1" x14ac:dyDescent="0.2"/>
    <row r="703" ht="13.5" customHeight="1" x14ac:dyDescent="0.2"/>
    <row r="704" ht="13.5" customHeight="1" x14ac:dyDescent="0.2"/>
    <row r="705" ht="13.5" customHeight="1" x14ac:dyDescent="0.2"/>
    <row r="706" ht="13.5" customHeight="1" x14ac:dyDescent="0.2"/>
    <row r="707" ht="13.5" customHeight="1" x14ac:dyDescent="0.2"/>
    <row r="708" ht="13.5" customHeight="1" x14ac:dyDescent="0.2"/>
    <row r="709" ht="13.5" customHeight="1" x14ac:dyDescent="0.2"/>
    <row r="710" ht="13.5" customHeight="1" x14ac:dyDescent="0.2"/>
    <row r="711" ht="13.5" customHeight="1" x14ac:dyDescent="0.2"/>
    <row r="712" ht="13.5" customHeight="1" x14ac:dyDescent="0.2"/>
    <row r="713" ht="13.5" customHeight="1" x14ac:dyDescent="0.2"/>
    <row r="714" ht="13.5" customHeight="1" x14ac:dyDescent="0.2"/>
    <row r="715" ht="13.5" customHeight="1" x14ac:dyDescent="0.2"/>
    <row r="716" ht="13.5" customHeight="1" x14ac:dyDescent="0.2"/>
    <row r="717" ht="13.5" customHeight="1" x14ac:dyDescent="0.2"/>
    <row r="718" ht="13.5" customHeight="1" x14ac:dyDescent="0.2"/>
    <row r="719" ht="13.5" customHeight="1" x14ac:dyDescent="0.2"/>
    <row r="720" ht="13.5" customHeight="1" x14ac:dyDescent="0.2"/>
    <row r="721" ht="13.5" customHeight="1" x14ac:dyDescent="0.2"/>
    <row r="722" ht="13.5" customHeight="1" x14ac:dyDescent="0.2"/>
    <row r="723" ht="13.5" customHeight="1" x14ac:dyDescent="0.2"/>
    <row r="724" ht="13.5" customHeight="1" x14ac:dyDescent="0.2"/>
    <row r="725" ht="13.5" customHeight="1" x14ac:dyDescent="0.2"/>
    <row r="726" ht="13.5" customHeight="1" x14ac:dyDescent="0.2"/>
    <row r="727" ht="13.5" customHeight="1" x14ac:dyDescent="0.2"/>
    <row r="728" ht="13.5" customHeight="1" x14ac:dyDescent="0.2"/>
    <row r="729" ht="13.5" customHeight="1" x14ac:dyDescent="0.2"/>
    <row r="730" ht="13.5" customHeight="1" x14ac:dyDescent="0.2"/>
    <row r="731" ht="13.5" customHeight="1" x14ac:dyDescent="0.2"/>
    <row r="732" ht="13.5" customHeight="1" x14ac:dyDescent="0.2"/>
    <row r="733" ht="13.5" customHeight="1" x14ac:dyDescent="0.2"/>
    <row r="734" ht="13.5" customHeight="1" x14ac:dyDescent="0.2"/>
    <row r="735" ht="13.5" customHeight="1" x14ac:dyDescent="0.2"/>
    <row r="736" ht="13.5" customHeight="1" x14ac:dyDescent="0.2"/>
    <row r="737" ht="13.5" customHeight="1" x14ac:dyDescent="0.2"/>
    <row r="738" ht="13.5" customHeight="1" x14ac:dyDescent="0.2"/>
    <row r="739" ht="13.5" customHeight="1" x14ac:dyDescent="0.2"/>
    <row r="740" ht="13.5" customHeight="1" x14ac:dyDescent="0.2"/>
    <row r="741" ht="13.5" customHeight="1" x14ac:dyDescent="0.2"/>
    <row r="742" ht="13.5" customHeight="1" x14ac:dyDescent="0.2"/>
    <row r="743" ht="13.5" customHeight="1" x14ac:dyDescent="0.2"/>
    <row r="744" ht="13.5" customHeight="1" x14ac:dyDescent="0.2"/>
    <row r="745" ht="13.5" customHeight="1" x14ac:dyDescent="0.2"/>
    <row r="746" ht="13.5" customHeight="1" x14ac:dyDescent="0.2"/>
    <row r="747" ht="13.5" customHeight="1" x14ac:dyDescent="0.2"/>
    <row r="748" ht="13.5" customHeight="1" x14ac:dyDescent="0.2"/>
    <row r="749" ht="13.5" customHeight="1" x14ac:dyDescent="0.2"/>
    <row r="750" ht="13.5" customHeight="1" x14ac:dyDescent="0.2"/>
    <row r="751" ht="13.5" customHeight="1" x14ac:dyDescent="0.2"/>
    <row r="752" ht="13.5" customHeight="1" x14ac:dyDescent="0.2"/>
    <row r="753" ht="13.5" customHeight="1" x14ac:dyDescent="0.2"/>
    <row r="754" ht="13.5" customHeight="1" x14ac:dyDescent="0.2"/>
    <row r="755" ht="13.5" customHeight="1" x14ac:dyDescent="0.2"/>
    <row r="756" ht="13.5" customHeight="1" x14ac:dyDescent="0.2"/>
    <row r="757" ht="13.5" customHeight="1" x14ac:dyDescent="0.2"/>
    <row r="758" ht="13.5" customHeight="1" x14ac:dyDescent="0.2"/>
    <row r="759" ht="13.5" customHeight="1" x14ac:dyDescent="0.2"/>
    <row r="760" ht="13.5" customHeight="1" x14ac:dyDescent="0.2"/>
    <row r="761" ht="13.5" customHeight="1" x14ac:dyDescent="0.2"/>
    <row r="762" ht="13.5" customHeight="1" x14ac:dyDescent="0.2"/>
    <row r="763" ht="13.5" customHeight="1" x14ac:dyDescent="0.2"/>
    <row r="764" ht="13.5" customHeight="1" x14ac:dyDescent="0.2"/>
    <row r="765" ht="13.5" customHeight="1" x14ac:dyDescent="0.2"/>
    <row r="766" ht="13.5" customHeight="1" x14ac:dyDescent="0.2"/>
    <row r="767" ht="13.5" customHeight="1" x14ac:dyDescent="0.2"/>
    <row r="768" ht="13.5" customHeight="1" x14ac:dyDescent="0.2"/>
    <row r="769" ht="13.5" customHeight="1" x14ac:dyDescent="0.2"/>
    <row r="770" ht="13.5" customHeight="1" x14ac:dyDescent="0.2"/>
    <row r="771" ht="13.5" customHeight="1" x14ac:dyDescent="0.2"/>
    <row r="772" ht="13.5" customHeight="1" x14ac:dyDescent="0.2"/>
    <row r="773" ht="13.5" customHeight="1" x14ac:dyDescent="0.2"/>
    <row r="774" ht="13.5" customHeight="1" x14ac:dyDescent="0.2"/>
    <row r="775" ht="13.5" customHeight="1" x14ac:dyDescent="0.2"/>
    <row r="776" ht="13.5" customHeight="1" x14ac:dyDescent="0.2"/>
    <row r="777" ht="13.5" customHeight="1" x14ac:dyDescent="0.2"/>
    <row r="778" ht="13.5" customHeight="1" x14ac:dyDescent="0.2"/>
    <row r="779" ht="13.5" customHeight="1" x14ac:dyDescent="0.2"/>
    <row r="780" ht="13.5" customHeight="1" x14ac:dyDescent="0.2"/>
    <row r="781" ht="13.5" customHeight="1" x14ac:dyDescent="0.2"/>
    <row r="782" ht="13.5" customHeight="1" x14ac:dyDescent="0.2"/>
    <row r="783" ht="13.5" customHeight="1" x14ac:dyDescent="0.2"/>
    <row r="784" ht="13.5" customHeight="1" x14ac:dyDescent="0.2"/>
    <row r="785" ht="13.5" customHeight="1" x14ac:dyDescent="0.2"/>
    <row r="786" ht="13.5" customHeight="1" x14ac:dyDescent="0.2"/>
    <row r="787" ht="13.5" customHeight="1" x14ac:dyDescent="0.2"/>
    <row r="788" ht="13.5" customHeight="1" x14ac:dyDescent="0.2"/>
    <row r="789" ht="13.5" customHeight="1" x14ac:dyDescent="0.2"/>
    <row r="790" ht="13.5" customHeight="1" x14ac:dyDescent="0.2"/>
    <row r="791" ht="13.5" customHeight="1" x14ac:dyDescent="0.2"/>
    <row r="792" ht="13.5" customHeight="1" x14ac:dyDescent="0.2"/>
    <row r="793" ht="13.5" customHeight="1" x14ac:dyDescent="0.2"/>
    <row r="794" ht="13.5" customHeight="1" x14ac:dyDescent="0.2"/>
    <row r="795" ht="13.5" customHeight="1" x14ac:dyDescent="0.2"/>
    <row r="796" ht="13.5" customHeight="1" x14ac:dyDescent="0.2"/>
    <row r="797" ht="13.5" customHeight="1" x14ac:dyDescent="0.2"/>
    <row r="798" ht="13.5" customHeight="1" x14ac:dyDescent="0.2"/>
    <row r="799" ht="13.5" customHeight="1" x14ac:dyDescent="0.2"/>
    <row r="800" ht="13.5" customHeight="1" x14ac:dyDescent="0.2"/>
    <row r="801" ht="13.5" customHeight="1" x14ac:dyDescent="0.2"/>
    <row r="802" ht="13.5" customHeight="1" x14ac:dyDescent="0.2"/>
    <row r="803" ht="13.5" customHeight="1" x14ac:dyDescent="0.2"/>
    <row r="804" ht="13.5" customHeight="1" x14ac:dyDescent="0.2"/>
    <row r="805" ht="13.5" customHeight="1" x14ac:dyDescent="0.2"/>
    <row r="806" ht="13.5" customHeight="1" x14ac:dyDescent="0.2"/>
    <row r="807" ht="13.5" customHeight="1" x14ac:dyDescent="0.2"/>
    <row r="808" ht="13.5" customHeight="1" x14ac:dyDescent="0.2"/>
    <row r="809" ht="13.5" customHeight="1" x14ac:dyDescent="0.2"/>
    <row r="810" ht="13.5" customHeight="1" x14ac:dyDescent="0.2"/>
    <row r="811" ht="13.5" customHeight="1" x14ac:dyDescent="0.2"/>
    <row r="812" ht="13.5" customHeight="1" x14ac:dyDescent="0.2"/>
    <row r="813" ht="13.5" customHeight="1" x14ac:dyDescent="0.2"/>
    <row r="814" ht="13.5" customHeight="1" x14ac:dyDescent="0.2"/>
    <row r="815" ht="13.5" customHeight="1" x14ac:dyDescent="0.2"/>
    <row r="816" ht="13.5" customHeight="1" x14ac:dyDescent="0.2"/>
    <row r="817" ht="13.5" customHeight="1" x14ac:dyDescent="0.2"/>
    <row r="818" ht="13.5" customHeight="1" x14ac:dyDescent="0.2"/>
    <row r="819" ht="13.5" customHeight="1" x14ac:dyDescent="0.2"/>
    <row r="820" ht="13.5" customHeight="1" x14ac:dyDescent="0.2"/>
    <row r="821" ht="13.5" customHeight="1" x14ac:dyDescent="0.2"/>
    <row r="822" ht="13.5" customHeight="1" x14ac:dyDescent="0.2"/>
    <row r="823" ht="13.5" customHeight="1" x14ac:dyDescent="0.2"/>
    <row r="824" ht="13.5" customHeight="1" x14ac:dyDescent="0.2"/>
    <row r="825" ht="13.5" customHeight="1" x14ac:dyDescent="0.2"/>
    <row r="826" ht="13.5" customHeight="1" x14ac:dyDescent="0.2"/>
    <row r="827" ht="13.5" customHeight="1" x14ac:dyDescent="0.2"/>
    <row r="828" ht="13.5" customHeight="1" x14ac:dyDescent="0.2"/>
    <row r="829" ht="13.5" customHeight="1" x14ac:dyDescent="0.2"/>
    <row r="830" ht="13.5" customHeight="1" x14ac:dyDescent="0.2"/>
    <row r="831" ht="13.5" customHeight="1" x14ac:dyDescent="0.2"/>
    <row r="832" ht="13.5" customHeight="1" x14ac:dyDescent="0.2"/>
    <row r="833" ht="13.5" customHeight="1" x14ac:dyDescent="0.2"/>
    <row r="834" ht="13.5" customHeight="1" x14ac:dyDescent="0.2"/>
    <row r="835" ht="13.5" customHeight="1" x14ac:dyDescent="0.2"/>
    <row r="836" ht="13.5" customHeight="1" x14ac:dyDescent="0.2"/>
    <row r="837" ht="13.5" customHeight="1" x14ac:dyDescent="0.2"/>
    <row r="838" ht="13.5" customHeight="1" x14ac:dyDescent="0.2"/>
    <row r="839" ht="13.5" customHeight="1" x14ac:dyDescent="0.2"/>
    <row r="840" ht="13.5" customHeight="1" x14ac:dyDescent="0.2"/>
    <row r="841" ht="13.5" customHeight="1" x14ac:dyDescent="0.2"/>
    <row r="842" ht="13.5" customHeight="1" x14ac:dyDescent="0.2"/>
    <row r="843" ht="13.5" customHeight="1" x14ac:dyDescent="0.2"/>
    <row r="844" ht="13.5" customHeight="1" x14ac:dyDescent="0.2"/>
    <row r="845" ht="13.5" customHeight="1" x14ac:dyDescent="0.2"/>
    <row r="846" ht="13.5" customHeight="1" x14ac:dyDescent="0.2"/>
    <row r="847" ht="13.5" customHeight="1" x14ac:dyDescent="0.2"/>
    <row r="848" ht="13.5" customHeight="1" x14ac:dyDescent="0.2"/>
    <row r="849" ht="13.5" customHeight="1" x14ac:dyDescent="0.2"/>
    <row r="850" ht="13.5" customHeight="1" x14ac:dyDescent="0.2"/>
    <row r="851" ht="13.5" customHeight="1" x14ac:dyDescent="0.2"/>
    <row r="852" ht="13.5" customHeight="1" x14ac:dyDescent="0.2"/>
    <row r="853" ht="13.5" customHeight="1" x14ac:dyDescent="0.2"/>
    <row r="854" ht="13.5" customHeight="1" x14ac:dyDescent="0.2"/>
    <row r="855" ht="13.5" customHeight="1" x14ac:dyDescent="0.2"/>
    <row r="856" ht="13.5" customHeight="1" x14ac:dyDescent="0.2"/>
    <row r="857" ht="13.5" customHeight="1" x14ac:dyDescent="0.2"/>
    <row r="858" ht="13.5" customHeight="1" x14ac:dyDescent="0.2"/>
    <row r="859" ht="13.5" customHeight="1" x14ac:dyDescent="0.2"/>
    <row r="860" ht="13.5" customHeight="1" x14ac:dyDescent="0.2"/>
    <row r="861" ht="13.5" customHeight="1" x14ac:dyDescent="0.2"/>
    <row r="862" ht="13.5" customHeight="1" x14ac:dyDescent="0.2"/>
    <row r="863" ht="13.5" customHeight="1" x14ac:dyDescent="0.2"/>
    <row r="864" ht="13.5" customHeight="1" x14ac:dyDescent="0.2"/>
    <row r="865" ht="13.5" customHeight="1" x14ac:dyDescent="0.2"/>
    <row r="866" ht="13.5" customHeight="1" x14ac:dyDescent="0.2"/>
    <row r="867" ht="13.5" customHeight="1" x14ac:dyDescent="0.2"/>
    <row r="868" ht="13.5" customHeight="1" x14ac:dyDescent="0.2"/>
    <row r="869" ht="13.5" customHeight="1" x14ac:dyDescent="0.2"/>
    <row r="870" ht="13.5" customHeight="1" x14ac:dyDescent="0.2"/>
    <row r="871" ht="13.5" customHeight="1" x14ac:dyDescent="0.2"/>
    <row r="872" ht="13.5" customHeight="1" x14ac:dyDescent="0.2"/>
    <row r="873" ht="13.5" customHeight="1" x14ac:dyDescent="0.2"/>
    <row r="874" ht="13.5" customHeight="1" x14ac:dyDescent="0.2"/>
    <row r="875" ht="13.5" customHeight="1" x14ac:dyDescent="0.2"/>
    <row r="876" ht="13.5" customHeight="1" x14ac:dyDescent="0.2"/>
    <row r="877" ht="13.5" customHeight="1" x14ac:dyDescent="0.2"/>
    <row r="878" ht="13.5" customHeight="1" x14ac:dyDescent="0.2"/>
    <row r="879" ht="13.5" customHeight="1" x14ac:dyDescent="0.2"/>
    <row r="880" ht="13.5" customHeight="1" x14ac:dyDescent="0.2"/>
    <row r="881" ht="13.5" customHeight="1" x14ac:dyDescent="0.2"/>
    <row r="882" ht="13.5" customHeight="1" x14ac:dyDescent="0.2"/>
    <row r="883" ht="13.5" customHeight="1" x14ac:dyDescent="0.2"/>
    <row r="884" ht="13.5" customHeight="1" x14ac:dyDescent="0.2"/>
    <row r="885" ht="13.5" customHeight="1" x14ac:dyDescent="0.2"/>
    <row r="886" ht="13.5" customHeight="1" x14ac:dyDescent="0.2"/>
    <row r="887" ht="13.5" customHeight="1" x14ac:dyDescent="0.2"/>
    <row r="888" ht="13.5" customHeight="1" x14ac:dyDescent="0.2"/>
    <row r="889" ht="13.5" customHeight="1" x14ac:dyDescent="0.2"/>
    <row r="890" ht="13.5" customHeight="1" x14ac:dyDescent="0.2"/>
    <row r="891" ht="13.5" customHeight="1" x14ac:dyDescent="0.2"/>
    <row r="892" ht="13.5" customHeight="1" x14ac:dyDescent="0.2"/>
    <row r="893" ht="13.5" customHeight="1" x14ac:dyDescent="0.2"/>
    <row r="894" ht="13.5" customHeight="1" x14ac:dyDescent="0.2"/>
    <row r="895" ht="13.5" customHeight="1" x14ac:dyDescent="0.2"/>
    <row r="896" ht="13.5" customHeight="1" x14ac:dyDescent="0.2"/>
    <row r="897" ht="13.5" customHeight="1" x14ac:dyDescent="0.2"/>
    <row r="898" ht="13.5" customHeight="1" x14ac:dyDescent="0.2"/>
    <row r="899" ht="13.5" customHeight="1" x14ac:dyDescent="0.2"/>
    <row r="900" ht="13.5" customHeight="1" x14ac:dyDescent="0.2"/>
    <row r="901" ht="13.5" customHeight="1" x14ac:dyDescent="0.2"/>
    <row r="902" ht="13.5" customHeight="1" x14ac:dyDescent="0.2"/>
    <row r="903" ht="13.5" customHeight="1" x14ac:dyDescent="0.2"/>
    <row r="904" ht="13.5" customHeight="1" x14ac:dyDescent="0.2"/>
    <row r="905" ht="13.5" customHeight="1" x14ac:dyDescent="0.2"/>
    <row r="906" ht="13.5" customHeight="1" x14ac:dyDescent="0.2"/>
    <row r="907" ht="13.5" customHeight="1" x14ac:dyDescent="0.2"/>
    <row r="908" ht="13.5" customHeight="1" x14ac:dyDescent="0.2"/>
    <row r="909" ht="13.5" customHeight="1" x14ac:dyDescent="0.2"/>
    <row r="910" ht="13.5" customHeight="1" x14ac:dyDescent="0.2"/>
    <row r="911" ht="13.5" customHeight="1" x14ac:dyDescent="0.2"/>
    <row r="912" ht="13.5" customHeight="1" x14ac:dyDescent="0.2"/>
    <row r="913" ht="13.5" customHeight="1" x14ac:dyDescent="0.2"/>
    <row r="914" ht="13.5" customHeight="1" x14ac:dyDescent="0.2"/>
    <row r="915" ht="13.5" customHeight="1" x14ac:dyDescent="0.2"/>
    <row r="916" ht="13.5" customHeight="1" x14ac:dyDescent="0.2"/>
    <row r="917" ht="13.5" customHeight="1" x14ac:dyDescent="0.2"/>
    <row r="918" ht="13.5" customHeight="1" x14ac:dyDescent="0.2"/>
    <row r="919" ht="13.5" customHeight="1" x14ac:dyDescent="0.2"/>
    <row r="920" ht="13.5" customHeight="1" x14ac:dyDescent="0.2"/>
    <row r="921" ht="13.5" customHeight="1" x14ac:dyDescent="0.2"/>
    <row r="922" ht="13.5" customHeight="1" x14ac:dyDescent="0.2"/>
    <row r="923" ht="13.5" customHeight="1" x14ac:dyDescent="0.2"/>
    <row r="924" ht="13.5" customHeight="1" x14ac:dyDescent="0.2"/>
    <row r="925" ht="13.5" customHeight="1" x14ac:dyDescent="0.2"/>
    <row r="926" ht="13.5" customHeight="1" x14ac:dyDescent="0.2"/>
    <row r="927" ht="13.5" customHeight="1" x14ac:dyDescent="0.2"/>
    <row r="928" ht="13.5" customHeight="1" x14ac:dyDescent="0.2"/>
    <row r="929" ht="13.5" customHeight="1" x14ac:dyDescent="0.2"/>
    <row r="930" ht="13.5" customHeight="1" x14ac:dyDescent="0.2"/>
    <row r="931" ht="13.5" customHeight="1" x14ac:dyDescent="0.2"/>
    <row r="932" ht="13.5" customHeight="1" x14ac:dyDescent="0.2"/>
    <row r="933" ht="13.5" customHeight="1" x14ac:dyDescent="0.2"/>
    <row r="934" ht="13.5" customHeight="1" x14ac:dyDescent="0.2"/>
    <row r="935" ht="13.5" customHeight="1" x14ac:dyDescent="0.2"/>
    <row r="936" ht="13.5" customHeight="1" x14ac:dyDescent="0.2"/>
    <row r="937" ht="13.5" customHeight="1" x14ac:dyDescent="0.2"/>
    <row r="938" ht="13.5" customHeight="1" x14ac:dyDescent="0.2"/>
    <row r="939" ht="13.5" customHeight="1" x14ac:dyDescent="0.2"/>
    <row r="940" ht="13.5" customHeight="1" x14ac:dyDescent="0.2"/>
    <row r="941" ht="13.5" customHeight="1" x14ac:dyDescent="0.2"/>
    <row r="942" ht="13.5" customHeight="1" x14ac:dyDescent="0.2"/>
    <row r="943" ht="13.5" customHeight="1" x14ac:dyDescent="0.2"/>
    <row r="944" ht="13.5" customHeight="1" x14ac:dyDescent="0.2"/>
    <row r="945" ht="13.5" customHeight="1" x14ac:dyDescent="0.2"/>
    <row r="946" ht="13.5" customHeight="1" x14ac:dyDescent="0.2"/>
    <row r="947" ht="13.5" customHeight="1" x14ac:dyDescent="0.2"/>
    <row r="948" ht="13.5" customHeight="1" x14ac:dyDescent="0.2"/>
    <row r="949" ht="13.5" customHeight="1" x14ac:dyDescent="0.2"/>
    <row r="950" ht="13.5" customHeight="1" x14ac:dyDescent="0.2"/>
    <row r="951" ht="13.5" customHeight="1" x14ac:dyDescent="0.2"/>
    <row r="952" ht="13.5" customHeight="1" x14ac:dyDescent="0.2"/>
    <row r="953" ht="13.5" customHeight="1" x14ac:dyDescent="0.2"/>
    <row r="954" ht="13.5" customHeight="1" x14ac:dyDescent="0.2"/>
    <row r="955" ht="13.5" customHeight="1" x14ac:dyDescent="0.2"/>
    <row r="956" ht="13.5" customHeight="1" x14ac:dyDescent="0.2"/>
    <row r="957" ht="13.5" customHeight="1" x14ac:dyDescent="0.2"/>
    <row r="958" ht="13.5" customHeight="1" x14ac:dyDescent="0.2"/>
    <row r="959" ht="13.5" customHeight="1" x14ac:dyDescent="0.2"/>
    <row r="960" ht="13.5" customHeight="1" x14ac:dyDescent="0.2"/>
    <row r="961" ht="13.5" customHeight="1" x14ac:dyDescent="0.2"/>
    <row r="962" ht="13.5" customHeight="1" x14ac:dyDescent="0.2"/>
    <row r="963" ht="13.5" customHeight="1" x14ac:dyDescent="0.2"/>
    <row r="964" ht="13.5" customHeight="1" x14ac:dyDescent="0.2"/>
    <row r="965" ht="13.5" customHeight="1" x14ac:dyDescent="0.2"/>
    <row r="966" ht="13.5" customHeight="1" x14ac:dyDescent="0.2"/>
    <row r="967" ht="13.5" customHeight="1" x14ac:dyDescent="0.2"/>
    <row r="968" ht="13.5" customHeight="1" x14ac:dyDescent="0.2"/>
    <row r="969" ht="13.5" customHeight="1" x14ac:dyDescent="0.2"/>
    <row r="970" ht="13.5" customHeight="1" x14ac:dyDescent="0.2"/>
    <row r="971" ht="13.5" customHeight="1" x14ac:dyDescent="0.2"/>
    <row r="972" ht="13.5" customHeight="1" x14ac:dyDescent="0.2"/>
    <row r="973" ht="13.5" customHeight="1" x14ac:dyDescent="0.2"/>
    <row r="974" ht="13.5" customHeight="1" x14ac:dyDescent="0.2"/>
    <row r="975" ht="13.5" customHeight="1" x14ac:dyDescent="0.2"/>
    <row r="976" ht="13.5" customHeight="1" x14ac:dyDescent="0.2"/>
    <row r="977" ht="13.5" customHeight="1" x14ac:dyDescent="0.2"/>
    <row r="978" ht="13.5" customHeight="1" x14ac:dyDescent="0.2"/>
    <row r="979" ht="13.5" customHeight="1" x14ac:dyDescent="0.2"/>
    <row r="980" ht="13.5" customHeight="1" x14ac:dyDescent="0.2"/>
    <row r="981" ht="13.5" customHeight="1" x14ac:dyDescent="0.2"/>
    <row r="982" ht="13.5" customHeight="1" x14ac:dyDescent="0.2"/>
    <row r="983" ht="13.5" customHeight="1" x14ac:dyDescent="0.2"/>
    <row r="984" ht="13.5" customHeight="1" x14ac:dyDescent="0.2"/>
    <row r="985" ht="13.5" customHeight="1" x14ac:dyDescent="0.2"/>
    <row r="986" ht="13.5" customHeight="1" x14ac:dyDescent="0.2"/>
    <row r="987" ht="13.5" customHeight="1" x14ac:dyDescent="0.2"/>
    <row r="988" ht="13.5" customHeight="1" x14ac:dyDescent="0.2"/>
    <row r="989" ht="13.5" customHeight="1" x14ac:dyDescent="0.2"/>
    <row r="990" ht="13.5" customHeight="1" x14ac:dyDescent="0.2"/>
    <row r="991" ht="13.5" customHeight="1" x14ac:dyDescent="0.2"/>
    <row r="992" ht="13.5" customHeight="1" x14ac:dyDescent="0.2"/>
    <row r="993" ht="13.5" customHeight="1" x14ac:dyDescent="0.2"/>
  </sheetData>
  <sheetProtection algorithmName="SHA-512" hashValue="lLpJ3NRmwz/D7D+YUeoj+6ZX0ylFZT1JZDX3kKdH8z8bZmcSTDKcVJA/yefzYZfBMm85p4x1c21U1V/dIOecWA==" saltValue="lDy30SmhDpAISp0+yjbLIg==" spinCount="100000" sheet="1" objects="1" scenarios="1" selectLockedCells="1"/>
  <dataValidations count="1">
    <dataValidation type="decimal" allowBlank="1" showErrorMessage="1" sqref="B9:B12" xr:uid="{00000000-0002-0000-0700-000000000000}">
      <formula1>0</formula1>
      <formula2>5000</formula2>
    </dataValidation>
  </dataValidations>
  <pageMargins left="0.7" right="0.7" top="0.75" bottom="0.75" header="0" footer="0"/>
  <pageSetup paperSize="9" orientation="portrait"/>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Z954"/>
  <sheetViews>
    <sheetView rightToLeft="1" tabSelected="1" zoomScale="55" zoomScaleNormal="55" workbookViewId="0">
      <selection activeCell="H4" sqref="H4"/>
    </sheetView>
  </sheetViews>
  <sheetFormatPr defaultColWidth="12.625" defaultRowHeight="15" customHeight="1" x14ac:dyDescent="0.25"/>
  <cols>
    <col min="1" max="1" width="13.625" style="109" customWidth="1"/>
    <col min="2" max="2" width="13.875" style="109" customWidth="1"/>
    <col min="3" max="3" width="21" style="109" customWidth="1"/>
    <col min="4" max="4" width="30" style="109" customWidth="1"/>
    <col min="5" max="5" width="13.125" style="109" customWidth="1"/>
    <col min="6" max="6" width="16.625" style="109" customWidth="1"/>
    <col min="7" max="7" width="13.375" style="109" customWidth="1"/>
    <col min="8" max="8" width="28.875" style="109" customWidth="1"/>
    <col min="9" max="9" width="16.375" style="109" customWidth="1"/>
    <col min="10" max="10" width="24.125" style="109" customWidth="1"/>
    <col min="11" max="11" width="22.375" style="109" customWidth="1"/>
    <col min="12" max="15" width="9" style="109" customWidth="1"/>
    <col min="16" max="22" width="8.625" style="109" hidden="1" customWidth="1"/>
    <col min="23" max="26" width="8.625" style="109" customWidth="1"/>
    <col min="27" max="16384" width="12.625" style="109"/>
  </cols>
  <sheetData>
    <row r="1" spans="1:26" s="691" customFormat="1" ht="18" customHeight="1" x14ac:dyDescent="0.35">
      <c r="A1" s="655" t="s">
        <v>494</v>
      </c>
      <c r="B1" s="693"/>
      <c r="C1" s="693"/>
      <c r="D1" s="694" t="str">
        <f>'פרטי המדווח'!$E$6</f>
        <v>מאיה תור בע"מ</v>
      </c>
      <c r="E1" s="655" t="s">
        <v>495</v>
      </c>
      <c r="F1" s="654">
        <f>'פרטי המדווח'!$E$7</f>
        <v>511039448</v>
      </c>
      <c r="G1" s="704"/>
      <c r="H1" s="704"/>
      <c r="I1" s="704"/>
      <c r="J1" s="704"/>
      <c r="K1" s="704"/>
      <c r="P1" s="692"/>
      <c r="Q1" s="692"/>
    </row>
    <row r="2" spans="1:26" s="691" customFormat="1" ht="45.95" customHeight="1" x14ac:dyDescent="0.35">
      <c r="A2" s="655" t="s">
        <v>496</v>
      </c>
      <c r="B2" s="693"/>
      <c r="C2" s="693"/>
      <c r="D2" s="693"/>
      <c r="E2" s="695"/>
      <c r="F2" s="693"/>
      <c r="G2" s="704"/>
      <c r="H2" s="704"/>
      <c r="I2" s="704"/>
      <c r="J2" s="704"/>
      <c r="K2" s="704"/>
      <c r="P2" s="692"/>
      <c r="Q2" s="692"/>
    </row>
    <row r="3" spans="1:26" ht="38.450000000000003" customHeight="1" thickBot="1" x14ac:dyDescent="0.4">
      <c r="A3" s="715" t="s">
        <v>510</v>
      </c>
      <c r="B3" s="716"/>
      <c r="C3" s="716"/>
      <c r="D3" s="110"/>
      <c r="E3" s="110"/>
      <c r="F3" s="110"/>
      <c r="G3" s="110"/>
      <c r="H3" s="110"/>
      <c r="I3" s="110"/>
      <c r="J3" s="110"/>
      <c r="K3" s="110"/>
      <c r="L3" s="110"/>
      <c r="M3" s="110"/>
      <c r="N3" s="110"/>
      <c r="O3" s="110"/>
      <c r="P3" s="110"/>
      <c r="Q3" s="110"/>
      <c r="R3" s="110"/>
      <c r="S3" s="110"/>
      <c r="T3" s="110"/>
      <c r="U3" s="110"/>
      <c r="V3" s="111"/>
      <c r="W3" s="108"/>
      <c r="X3" s="108"/>
      <c r="Y3" s="108"/>
      <c r="Z3" s="108"/>
    </row>
    <row r="4" spans="1:26" ht="57.95" customHeight="1" thickBot="1" x14ac:dyDescent="0.4">
      <c r="A4" s="112" t="s">
        <v>2</v>
      </c>
      <c r="B4" s="113" t="s">
        <v>4</v>
      </c>
      <c r="C4" s="114" t="s">
        <v>5</v>
      </c>
      <c r="D4" s="114" t="s">
        <v>190</v>
      </c>
      <c r="E4" s="114" t="s">
        <v>7</v>
      </c>
      <c r="F4" s="115" t="s">
        <v>8</v>
      </c>
      <c r="G4" s="108"/>
      <c r="H4" s="112" t="s">
        <v>3</v>
      </c>
      <c r="I4" s="113" t="s">
        <v>9</v>
      </c>
      <c r="J4" s="114" t="s">
        <v>10</v>
      </c>
      <c r="K4" s="114" t="s">
        <v>11</v>
      </c>
      <c r="L4" s="108"/>
      <c r="M4" s="108"/>
      <c r="N4" s="108"/>
      <c r="O4" s="108"/>
      <c r="P4" s="108"/>
      <c r="Q4" s="108"/>
      <c r="R4" s="108"/>
      <c r="S4" s="108"/>
      <c r="T4" s="108"/>
      <c r="U4" s="108"/>
      <c r="V4" s="108"/>
      <c r="W4" s="108"/>
      <c r="X4" s="108"/>
      <c r="Y4" s="108"/>
      <c r="Z4" s="108"/>
    </row>
    <row r="5" spans="1:26" ht="20.25" customHeight="1" x14ac:dyDescent="0.35">
      <c r="A5" s="116">
        <f>IF(ISERROR(LARGE('דיווח פרטני'!$E$6:$E$2559,1))," ",LARGE('דיווח פרטני'!$E$6:$E$2559,1))</f>
        <v>2024</v>
      </c>
      <c r="B5" s="117">
        <f>COUNTIFS('דיווח פרטני'!$E:$E,$A5,'דיווח פרטני'!$C:$C,B$4)</f>
        <v>0</v>
      </c>
      <c r="C5" s="118">
        <f>COUNTIFS('דיווח פרטני'!$E:$E,$A5,'דיווח פרטני'!$C:$C,C$4)</f>
        <v>0</v>
      </c>
      <c r="D5" s="118">
        <f>COUNTIFS('דיווח פרטני'!$E:$E,$A5,'דיווח פרטני'!$C:$C,D$4)</f>
        <v>30</v>
      </c>
      <c r="E5" s="118">
        <f>COUNTIFS('דיווח פרטני'!$E:$E,$A5,'דיווח פרטני'!$C:$C,E$4)</f>
        <v>0</v>
      </c>
      <c r="F5" s="119">
        <f t="shared" ref="F5:F26" si="0">SUM(B5:E5)</f>
        <v>30</v>
      </c>
      <c r="G5" s="108"/>
      <c r="H5" s="884" t="str">
        <f>גיליון3!T14</f>
        <v>Pre-Euro</v>
      </c>
      <c r="I5" s="706">
        <f>COUNTIF('דיווח פרטני'!$G:$G,H5)</f>
        <v>0</v>
      </c>
      <c r="J5" s="886" t="s">
        <v>14</v>
      </c>
      <c r="K5" s="707">
        <f>COUNTIF('דיווח פרטני'!$D:$D,J5)</f>
        <v>0</v>
      </c>
      <c r="L5" s="108"/>
      <c r="M5" s="108"/>
      <c r="N5" s="108"/>
      <c r="O5" s="108"/>
      <c r="P5" s="108"/>
      <c r="Q5" s="108"/>
      <c r="R5" s="108"/>
      <c r="S5" s="108"/>
      <c r="T5" s="108"/>
      <c r="U5" s="108"/>
      <c r="V5" s="108"/>
      <c r="W5" s="108"/>
      <c r="X5" s="108"/>
      <c r="Y5" s="108"/>
      <c r="Z5" s="108"/>
    </row>
    <row r="6" spans="1:26" ht="20.25" customHeight="1" x14ac:dyDescent="0.35">
      <c r="A6" s="121">
        <f>IF(ISERROR(LARGE('דיווח פרטני'!$E$6:$E$2559,SUM($F$5:F5)+1))," ",LARGE('דיווח פרטני'!$E$6:$E$2559,SUM($F$5:F5)+1))</f>
        <v>2023</v>
      </c>
      <c r="B6" s="117">
        <f>COUNTIFS('דיווח פרטני'!$E:$E,$A6,'דיווח פרטני'!$C:$C,B$4)</f>
        <v>0</v>
      </c>
      <c r="C6" s="118">
        <f>COUNTIFS('דיווח פרטני'!$E:$E,$A6,'דיווח פרטני'!$C:$C,C$4)</f>
        <v>0</v>
      </c>
      <c r="D6" s="118">
        <f>COUNTIFS('דיווח פרטני'!$E:$E,$A6,'דיווח פרטני'!$C:$C,D$4)</f>
        <v>10</v>
      </c>
      <c r="E6" s="118">
        <f>COUNTIFS('דיווח פרטני'!$E:$E,$A6,'דיווח פרטני'!$C:$C,E$4)</f>
        <v>0</v>
      </c>
      <c r="F6" s="122">
        <f t="shared" si="0"/>
        <v>10</v>
      </c>
      <c r="G6" s="108"/>
      <c r="H6" s="884" t="str">
        <f>גיליון3!T15</f>
        <v>Euro I</v>
      </c>
      <c r="I6" s="706">
        <f>COUNTIF('דיווח פרטני'!$G:$G,H6)</f>
        <v>0</v>
      </c>
      <c r="J6" s="886" t="s">
        <v>13</v>
      </c>
      <c r="K6" s="707">
        <f>COUNTIF('דיווח פרטני'!$D:$D,J6)</f>
        <v>0</v>
      </c>
      <c r="L6" s="108"/>
      <c r="M6" s="108"/>
      <c r="N6" s="108"/>
      <c r="O6" s="108"/>
      <c r="P6" s="108"/>
      <c r="Q6" s="108"/>
      <c r="R6" s="108"/>
      <c r="S6" s="108"/>
      <c r="T6" s="108"/>
      <c r="U6" s="108"/>
      <c r="V6" s="108"/>
      <c r="W6" s="108"/>
      <c r="X6" s="108"/>
      <c r="Y6" s="108"/>
      <c r="Z6" s="108"/>
    </row>
    <row r="7" spans="1:26" ht="20.25" customHeight="1" x14ac:dyDescent="0.35">
      <c r="A7" s="121">
        <f>IF(ISERROR(LARGE('דיווח פרטני'!$E$6:$E$2559,SUM($F$5:F6)+1))," ",LARGE('דיווח פרטני'!$E$6:$E$2559,SUM($F$5:F6)+1))</f>
        <v>2022</v>
      </c>
      <c r="B7" s="117">
        <f>COUNTIFS('דיווח פרטני'!$E:$E,$A7,'דיווח פרטני'!$C:$C,B$4)</f>
        <v>0</v>
      </c>
      <c r="C7" s="118">
        <f>COUNTIFS('דיווח פרטני'!$E:$E,$A7,'דיווח פרטני'!$C:$C,C$4)</f>
        <v>0</v>
      </c>
      <c r="D7" s="118">
        <f>COUNTIFS('דיווח פרטני'!$E:$E,$A7,'דיווח פרטני'!$C:$C,D$4)</f>
        <v>14</v>
      </c>
      <c r="E7" s="118">
        <f>COUNTIFS('דיווח פרטני'!$E:$E,$A7,'דיווח פרטני'!$C:$C,E$4)</f>
        <v>0</v>
      </c>
      <c r="F7" s="122">
        <f t="shared" si="0"/>
        <v>14</v>
      </c>
      <c r="G7" s="108"/>
      <c r="H7" s="884" t="str">
        <f>גיליון3!T16</f>
        <v>Euro II</v>
      </c>
      <c r="I7" s="706">
        <f>COUNTIF('דיווח פרטני'!$G:$G,H7)</f>
        <v>0</v>
      </c>
      <c r="J7" s="886" t="s">
        <v>86</v>
      </c>
      <c r="K7" s="707">
        <f>COUNTIF('דיווח פרטני'!$D:$D,J7)</f>
        <v>171</v>
      </c>
      <c r="L7" s="108"/>
      <c r="M7" s="108"/>
      <c r="N7" s="108"/>
      <c r="O7" s="108"/>
      <c r="P7" s="108"/>
      <c r="Q7" s="108"/>
      <c r="R7" s="108"/>
      <c r="S7" s="108"/>
      <c r="T7" s="108"/>
      <c r="U7" s="108"/>
      <c r="V7" s="108"/>
      <c r="W7" s="108"/>
      <c r="X7" s="108"/>
      <c r="Y7" s="108"/>
      <c r="Z7" s="108"/>
    </row>
    <row r="8" spans="1:26" ht="20.25" customHeight="1" x14ac:dyDescent="0.35">
      <c r="A8" s="121">
        <f>IF(ISERROR(LARGE('דיווח פרטני'!$E$6:$E$2559,SUM($F$5:F7)+1))," ",LARGE('דיווח פרטני'!$E$6:$E$2559,SUM($F$5:F7)+1))</f>
        <v>2021</v>
      </c>
      <c r="B8" s="117">
        <f>COUNTIFS('דיווח פרטני'!$E:$E,$A8,'דיווח פרטני'!$C:$C,B$4)</f>
        <v>0</v>
      </c>
      <c r="C8" s="118">
        <f>COUNTIFS('דיווח פרטני'!$E:$E,$A8,'דיווח פרטני'!$C:$C,C$4)</f>
        <v>0</v>
      </c>
      <c r="D8" s="118">
        <f>COUNTIFS('דיווח פרטני'!$E:$E,$A8,'דיווח פרטני'!$C:$C,D$4)</f>
        <v>12</v>
      </c>
      <c r="E8" s="118">
        <f>COUNTIFS('דיווח פרטני'!$E:$E,$A8,'דיווח פרטני'!$C:$C,E$4)</f>
        <v>0</v>
      </c>
      <c r="F8" s="122">
        <f t="shared" si="0"/>
        <v>12</v>
      </c>
      <c r="G8" s="108"/>
      <c r="H8" s="884" t="str">
        <f>גיליון3!T17</f>
        <v>Euro II 98% עם מסנן</v>
      </c>
      <c r="I8" s="706">
        <f>COUNTIF('דיווח פרטני'!$G:$G,H8)</f>
        <v>0</v>
      </c>
      <c r="J8" s="886" t="s">
        <v>188</v>
      </c>
      <c r="K8" s="707">
        <f>COUNTIF('דיווח פרטני'!$D:$D,J8)</f>
        <v>0</v>
      </c>
      <c r="L8" s="108"/>
      <c r="M8" s="108"/>
      <c r="N8" s="108"/>
      <c r="O8" s="108"/>
      <c r="P8" s="108"/>
      <c r="Q8" s="108"/>
      <c r="R8" s="108"/>
      <c r="S8" s="108"/>
      <c r="T8" s="108"/>
      <c r="U8" s="108"/>
      <c r="V8" s="108"/>
      <c r="W8" s="108"/>
      <c r="X8" s="108"/>
      <c r="Y8" s="108"/>
      <c r="Z8" s="108"/>
    </row>
    <row r="9" spans="1:26" ht="20.25" customHeight="1" x14ac:dyDescent="0.35">
      <c r="A9" s="121">
        <f>IF(ISERROR(LARGE('דיווח פרטני'!$E$6:$E$2559,SUM($F$5:F8)+1))," ",LARGE('דיווח פרטני'!$E$6:$E$2559,SUM($F$5:F8)+1))</f>
        <v>2020</v>
      </c>
      <c r="B9" s="117">
        <f>COUNTIFS('דיווח פרטני'!$E:$E,$A9,'דיווח פרטני'!$C:$C,B$4)</f>
        <v>0</v>
      </c>
      <c r="C9" s="118">
        <f>COUNTIFS('דיווח פרטני'!$E:$E,$A9,'דיווח פרטני'!$C:$C,C$4)</f>
        <v>0</v>
      </c>
      <c r="D9" s="118">
        <f>COUNTIFS('דיווח פרטני'!$E:$E,$A9,'דיווח פרטני'!$C:$C,D$4)</f>
        <v>49</v>
      </c>
      <c r="E9" s="118">
        <f>COUNTIFS('דיווח פרטני'!$E:$E,$A9,'דיווח פרטני'!$C:$C,E$4)</f>
        <v>0</v>
      </c>
      <c r="F9" s="122">
        <f t="shared" si="0"/>
        <v>49</v>
      </c>
      <c r="G9" s="108"/>
      <c r="H9" s="884" t="str">
        <f>גיליון3!T18</f>
        <v>Euro III</v>
      </c>
      <c r="I9" s="706">
        <f>COUNTIF('דיווח פרטני'!$G:$G,H9)</f>
        <v>0</v>
      </c>
      <c r="J9" s="887" t="s">
        <v>491</v>
      </c>
      <c r="K9" s="707">
        <f>COUNTIF('דיווח פרטני'!$D:$D,J9)</f>
        <v>0</v>
      </c>
      <c r="L9" s="108"/>
      <c r="M9" s="108"/>
      <c r="N9" s="108"/>
      <c r="O9" s="108"/>
      <c r="P9" s="108"/>
      <c r="Q9" s="108"/>
      <c r="R9" s="108"/>
      <c r="S9" s="108"/>
      <c r="T9" s="108"/>
      <c r="U9" s="108"/>
      <c r="V9" s="108"/>
      <c r="W9" s="108"/>
      <c r="X9" s="108"/>
      <c r="Y9" s="108"/>
      <c r="Z9" s="108"/>
    </row>
    <row r="10" spans="1:26" ht="20.25" customHeight="1" x14ac:dyDescent="0.35">
      <c r="A10" s="121">
        <f>IF(ISERROR(LARGE('דיווח פרטני'!$E$6:$E$2559,SUM($F$5:F9)+1))," ",LARGE('דיווח פרטני'!$E$6:$E$2559,SUM($F$5:F9)+1))</f>
        <v>2019</v>
      </c>
      <c r="B10" s="117">
        <f>COUNTIFS('דיווח פרטני'!$E:$E,$A10,'דיווח פרטני'!$C:$C,B$4)</f>
        <v>0</v>
      </c>
      <c r="C10" s="118">
        <f>COUNTIFS('דיווח פרטני'!$E:$E,$A10,'דיווח פרטני'!$C:$C,C$4)</f>
        <v>0</v>
      </c>
      <c r="D10" s="118">
        <f>COUNTIFS('דיווח פרטני'!$E:$E,$A10,'דיווח פרטני'!$C:$C,D$4)</f>
        <v>14</v>
      </c>
      <c r="E10" s="118">
        <f>COUNTIFS('דיווח פרטני'!$E:$E,$A10,'דיווח פרטני'!$C:$C,E$4)</f>
        <v>0</v>
      </c>
      <c r="F10" s="122">
        <f t="shared" si="0"/>
        <v>14</v>
      </c>
      <c r="G10" s="108"/>
      <c r="H10" s="884" t="str">
        <f>גיליון3!T19</f>
        <v>Euro III 98% עם מסנן</v>
      </c>
      <c r="I10" s="706">
        <f>COUNTIF('דיווח פרטני'!$G:$G,H10)</f>
        <v>0</v>
      </c>
      <c r="J10" s="886" t="s">
        <v>189</v>
      </c>
      <c r="K10" s="707">
        <f>COUNTIF('דיווח פרטני'!$D:$D,J10)</f>
        <v>0</v>
      </c>
      <c r="L10" s="108"/>
      <c r="M10" s="108"/>
      <c r="N10" s="108"/>
      <c r="O10" s="108"/>
      <c r="P10" s="108"/>
      <c r="Q10" s="108"/>
      <c r="R10" s="108"/>
      <c r="S10" s="108"/>
      <c r="T10" s="108"/>
      <c r="U10" s="108"/>
      <c r="V10" s="108"/>
      <c r="W10" s="108"/>
      <c r="X10" s="108"/>
      <c r="Y10" s="108"/>
      <c r="Z10" s="108"/>
    </row>
    <row r="11" spans="1:26" ht="20.25" customHeight="1" x14ac:dyDescent="0.35">
      <c r="A11" s="121">
        <f>IF(ISERROR(LARGE('דיווח פרטני'!$E$6:$E$2559,SUM($F$5:F10)+1))," ",LARGE('דיווח פרטני'!$E$6:$E$2559,SUM($F$5:F10)+1))</f>
        <v>2018</v>
      </c>
      <c r="B11" s="117">
        <f>COUNTIFS('דיווח פרטני'!$E:$E,$A11,'דיווח פרטני'!$C:$C,B$4)</f>
        <v>0</v>
      </c>
      <c r="C11" s="118">
        <f>COUNTIFS('דיווח פרטני'!$E:$E,$A11,'דיווח פרטני'!$C:$C,C$4)</f>
        <v>0</v>
      </c>
      <c r="D11" s="118">
        <f>COUNTIFS('דיווח פרטני'!$E:$E,$A11,'דיווח פרטני'!$C:$C,D$4)</f>
        <v>27</v>
      </c>
      <c r="E11" s="118">
        <f>COUNTIFS('דיווח פרטני'!$E:$E,$A11,'דיווח פרטני'!$C:$C,E$4)</f>
        <v>0</v>
      </c>
      <c r="F11" s="122">
        <f t="shared" si="0"/>
        <v>27</v>
      </c>
      <c r="G11" s="108"/>
      <c r="H11" s="884" t="str">
        <f>גיליון3!T20</f>
        <v>Euro IV</v>
      </c>
      <c r="I11" s="706">
        <f>COUNTIF('דיווח פרטני'!$G:$G,H11)</f>
        <v>0</v>
      </c>
      <c r="J11" s="120"/>
      <c r="K11" s="707">
        <f>COUNTIF('דיווח פרטני'!$D:$D,J11)</f>
        <v>0</v>
      </c>
      <c r="L11" s="108"/>
      <c r="M11" s="108"/>
      <c r="N11" s="108"/>
      <c r="O11" s="108"/>
      <c r="P11" s="108"/>
      <c r="Q11" s="108"/>
      <c r="R11" s="108"/>
      <c r="S11" s="108"/>
      <c r="T11" s="108"/>
      <c r="U11" s="108"/>
      <c r="V11" s="108"/>
      <c r="W11" s="108"/>
      <c r="X11" s="108"/>
      <c r="Y11" s="108"/>
      <c r="Z11" s="108"/>
    </row>
    <row r="12" spans="1:26" ht="20.25" customHeight="1" x14ac:dyDescent="0.35">
      <c r="A12" s="121">
        <f>IF(ISERROR(LARGE('דיווח פרטני'!$E$6:$E$2559,SUM($F$5:F11)+1))," ",LARGE('דיווח פרטני'!$E$6:$E$2559,SUM($F$5:F11)+1))</f>
        <v>2017</v>
      </c>
      <c r="B12" s="117">
        <f>COUNTIFS('דיווח פרטני'!$E:$E,$A12,'דיווח פרטני'!$C:$C,B$4)</f>
        <v>0</v>
      </c>
      <c r="C12" s="118">
        <f>COUNTIFS('דיווח פרטני'!$E:$E,$A12,'דיווח פרטני'!$C:$C,C$4)</f>
        <v>0</v>
      </c>
      <c r="D12" s="118">
        <f>COUNTIFS('דיווח פרטני'!$E:$E,$A12,'דיווח פרטני'!$C:$C,D$4)</f>
        <v>14</v>
      </c>
      <c r="E12" s="118">
        <f>COUNTIFS('דיווח פרטני'!$E:$E,$A12,'דיווח פרטני'!$C:$C,E$4)</f>
        <v>0</v>
      </c>
      <c r="F12" s="122">
        <f t="shared" si="0"/>
        <v>14</v>
      </c>
      <c r="G12" s="108"/>
      <c r="H12" s="884" t="s">
        <v>15</v>
      </c>
      <c r="I12" s="706">
        <f>COUNTIF('דיווח פרטני'!$G:$G,H12)</f>
        <v>0</v>
      </c>
      <c r="J12" s="120"/>
      <c r="K12" s="707">
        <f>COUNTIF('דיווח פרטני'!$D:$D,J12)</f>
        <v>0</v>
      </c>
      <c r="L12" s="108"/>
      <c r="M12" s="108"/>
      <c r="N12" s="108"/>
      <c r="O12" s="108"/>
      <c r="P12" s="108"/>
      <c r="Q12" s="108"/>
      <c r="R12" s="108"/>
      <c r="S12" s="108"/>
      <c r="T12" s="108"/>
      <c r="U12" s="108"/>
      <c r="V12" s="108"/>
      <c r="W12" s="108"/>
      <c r="X12" s="108"/>
      <c r="Y12" s="108"/>
      <c r="Z12" s="108"/>
    </row>
    <row r="13" spans="1:26" ht="20.25" customHeight="1" x14ac:dyDescent="0.35">
      <c r="A13" s="121">
        <f>IF(ISERROR(LARGE('דיווח פרטני'!$E$6:$E$2559,SUM($F$5:F12)+1))," ",LARGE('דיווח פרטני'!$E$6:$E$2559,SUM($F$5:F12)+1))</f>
        <v>2016</v>
      </c>
      <c r="B13" s="117">
        <f>COUNTIFS('דיווח פרטני'!$E:$E,$A13,'דיווח פרטני'!$C:$C,B$4)</f>
        <v>0</v>
      </c>
      <c r="C13" s="118">
        <f>COUNTIFS('דיווח פרטני'!$E:$E,$A13,'דיווח פרטני'!$C:$C,C$4)</f>
        <v>0</v>
      </c>
      <c r="D13" s="118">
        <f>COUNTIFS('דיווח פרטני'!$E:$E,$A13,'דיווח פרטני'!$C:$C,D$4)</f>
        <v>1</v>
      </c>
      <c r="E13" s="118">
        <f>COUNTIFS('דיווח פרטני'!$E:$E,$A13,'דיווח פרטני'!$C:$C,E$4)</f>
        <v>0</v>
      </c>
      <c r="F13" s="122">
        <f t="shared" si="0"/>
        <v>1</v>
      </c>
      <c r="G13" s="108"/>
      <c r="H13" s="884" t="str">
        <f>גיליון3!T22</f>
        <v>Euro V</v>
      </c>
      <c r="I13" s="706">
        <f>COUNTIF('דיווח פרטני'!$G:$G,H13)</f>
        <v>0</v>
      </c>
      <c r="J13" s="120"/>
      <c r="K13" s="707">
        <f>COUNTIF('דיווח פרטני'!$D:$D,J13)</f>
        <v>0</v>
      </c>
      <c r="L13" s="108"/>
      <c r="M13" s="108"/>
      <c r="N13" s="108"/>
      <c r="O13" s="108"/>
      <c r="P13" s="108"/>
      <c r="Q13" s="108"/>
      <c r="R13" s="108"/>
      <c r="S13" s="108"/>
      <c r="T13" s="108"/>
      <c r="U13" s="108"/>
      <c r="V13" s="108"/>
      <c r="W13" s="108"/>
      <c r="X13" s="108"/>
      <c r="Y13" s="108"/>
      <c r="Z13" s="108"/>
    </row>
    <row r="14" spans="1:26" ht="20.25" customHeight="1" x14ac:dyDescent="0.35">
      <c r="A14" s="121" t="str">
        <f>IF(ISERROR(LARGE('דיווח פרטני'!$E$6:$E$2559,SUM($F$5:F13)+1))," ",LARGE('דיווח פרטני'!$E$6:$E$2559,SUM($F$5:F13)+1))</f>
        <v xml:space="preserve"> </v>
      </c>
      <c r="B14" s="117">
        <f>COUNTIFS('דיווח פרטני'!$E:$E,$A14,'דיווח פרטני'!$C:$C,B$4)</f>
        <v>0</v>
      </c>
      <c r="C14" s="118">
        <f>COUNTIFS('דיווח פרטני'!$E:$E,$A14,'דיווח פרטני'!$C:$C,C$4)</f>
        <v>0</v>
      </c>
      <c r="D14" s="118">
        <f>COUNTIFS('דיווח פרטני'!$E:$E,$A14,'דיווח פרטני'!$C:$C,D$4)</f>
        <v>0</v>
      </c>
      <c r="E14" s="118">
        <f>COUNTIFS('דיווח פרטני'!$E:$E,$A14,'דיווח פרטני'!$C:$C,E$4)</f>
        <v>0</v>
      </c>
      <c r="F14" s="122">
        <f t="shared" si="0"/>
        <v>0</v>
      </c>
      <c r="G14" s="108"/>
      <c r="H14" s="884" t="str">
        <f>גיליון3!T23</f>
        <v>Euro VI דיזל</v>
      </c>
      <c r="I14" s="706">
        <f>COUNTIF('דיווח פרטני'!$G:$G,H14)</f>
        <v>171</v>
      </c>
      <c r="J14" s="120"/>
      <c r="K14" s="707">
        <f>COUNTIF('דיווח פרטני'!$D:$D,J14)</f>
        <v>0</v>
      </c>
      <c r="L14" s="108"/>
      <c r="M14" s="108"/>
      <c r="N14" s="108"/>
      <c r="O14" s="108"/>
      <c r="P14" s="108"/>
      <c r="Q14" s="108"/>
      <c r="R14" s="108"/>
      <c r="S14" s="108"/>
      <c r="T14" s="108"/>
      <c r="U14" s="108"/>
      <c r="V14" s="108"/>
      <c r="W14" s="108"/>
      <c r="X14" s="108"/>
      <c r="Y14" s="108"/>
      <c r="Z14" s="108"/>
    </row>
    <row r="15" spans="1:26" ht="20.25" customHeight="1" x14ac:dyDescent="0.35">
      <c r="A15" s="121" t="str">
        <f>IF(ISERROR(LARGE('דיווח פרטני'!$E$6:$E$2559,SUM($F$5:F14)+1))," ",LARGE('דיווח פרטני'!$E$6:$E$2559,SUM($F$5:F14)+1))</f>
        <v xml:space="preserve"> </v>
      </c>
      <c r="B15" s="117">
        <f>COUNTIFS('דיווח פרטני'!$E:$E,$A15,'דיווח פרטני'!$C:$C,B$4)</f>
        <v>0</v>
      </c>
      <c r="C15" s="118">
        <f>COUNTIFS('דיווח פרטני'!$E:$E,$A15,'דיווח פרטני'!$C:$C,C$4)</f>
        <v>0</v>
      </c>
      <c r="D15" s="118">
        <f>COUNTIFS('דיווח פרטני'!$E:$E,$A15,'דיווח פרטני'!$C:$C,D$4)</f>
        <v>0</v>
      </c>
      <c r="E15" s="118">
        <f>COUNTIFS('דיווח פרטני'!$E:$E,$A15,'דיווח פרטני'!$C:$C,E$4)</f>
        <v>0</v>
      </c>
      <c r="F15" s="122">
        <f t="shared" si="0"/>
        <v>0</v>
      </c>
      <c r="G15" s="108"/>
      <c r="H15" s="884" t="str">
        <f>גיליון3!T24</f>
        <v>Euro VI גז דחוס או היברידי</v>
      </c>
      <c r="I15" s="706">
        <f>COUNTIF('דיווח פרטני'!$G:$G,H15)</f>
        <v>0</v>
      </c>
      <c r="J15" s="120"/>
      <c r="K15" s="707">
        <f>COUNTIF('דיווח פרטני'!$D:$D,J15)</f>
        <v>0</v>
      </c>
      <c r="L15" s="108"/>
      <c r="M15" s="108"/>
      <c r="N15" s="108"/>
      <c r="O15" s="108"/>
      <c r="P15" s="108"/>
      <c r="Q15" s="108"/>
      <c r="R15" s="108"/>
      <c r="S15" s="108"/>
      <c r="T15" s="108"/>
      <c r="U15" s="108"/>
      <c r="V15" s="108"/>
      <c r="W15" s="108"/>
      <c r="X15" s="108"/>
      <c r="Y15" s="108"/>
      <c r="Z15" s="108"/>
    </row>
    <row r="16" spans="1:26" ht="20.25" customHeight="1" thickBot="1" x14ac:dyDescent="0.4">
      <c r="A16" s="121" t="str">
        <f>IF(ISERROR(LARGE('דיווח פרטני'!$E$6:$E$2559,SUM($F$5:F15)+1))," ",LARGE('דיווח פרטני'!$E$6:$E$2559,SUM($F$5:F15)+1))</f>
        <v xml:space="preserve"> </v>
      </c>
      <c r="B16" s="117">
        <f>COUNTIFS('דיווח פרטני'!$E:$E,$A16,'דיווח פרטני'!$C:$C,B$4)</f>
        <v>0</v>
      </c>
      <c r="C16" s="118">
        <f>COUNTIFS('דיווח פרטני'!$E:$E,$A16,'דיווח פרטני'!$C:$C,C$4)</f>
        <v>0</v>
      </c>
      <c r="D16" s="118">
        <f>COUNTIFS('דיווח פרטני'!$E:$E,$A16,'דיווח פרטני'!$C:$C,D$4)</f>
        <v>0</v>
      </c>
      <c r="E16" s="118">
        <f>COUNTIFS('דיווח פרטני'!$E:$E,$A16,'דיווח פרטני'!$C:$C,E$4)</f>
        <v>0</v>
      </c>
      <c r="F16" s="122">
        <f t="shared" si="0"/>
        <v>0</v>
      </c>
      <c r="G16" s="108"/>
      <c r="H16" s="885" t="str">
        <f>גיליון3!T25</f>
        <v>Zero Emission חשמלי</v>
      </c>
      <c r="I16" s="708">
        <f>COUNTIF('דיווח פרטני'!$G:$G,H16)</f>
        <v>0</v>
      </c>
      <c r="J16" s="709"/>
      <c r="K16" s="710">
        <f>COUNTIF('דיווח פרטני'!$D:$D,J16)</f>
        <v>0</v>
      </c>
      <c r="L16" s="108"/>
      <c r="M16" s="108"/>
      <c r="N16" s="108"/>
      <c r="O16" s="108"/>
      <c r="P16" s="108"/>
      <c r="Q16" s="108"/>
      <c r="R16" s="108"/>
      <c r="S16" s="108"/>
      <c r="T16" s="108"/>
      <c r="U16" s="108"/>
      <c r="V16" s="108"/>
      <c r="W16" s="108"/>
      <c r="X16" s="108"/>
      <c r="Y16" s="108"/>
      <c r="Z16" s="108"/>
    </row>
    <row r="17" spans="1:26" ht="23.25" customHeight="1" thickBot="1" x14ac:dyDescent="0.4">
      <c r="A17" s="121" t="str">
        <f>IF(ISERROR(LARGE('דיווח פרטני'!$E$6:$E$2559,SUM($F$5:F16)+1))," ",LARGE('דיווח פרטני'!$E$6:$E$2559,SUM($F$5:F16)+1))</f>
        <v xml:space="preserve"> </v>
      </c>
      <c r="B17" s="117">
        <f>COUNTIFS('דיווח פרטני'!$E:$E,$A17,'דיווח פרטני'!$C:$C,B$4)</f>
        <v>0</v>
      </c>
      <c r="C17" s="118">
        <f>COUNTIFS('דיווח פרטני'!$E:$E,$A17,'דיווח פרטני'!$C:$C,C$4)</f>
        <v>0</v>
      </c>
      <c r="D17" s="118">
        <f>COUNTIFS('דיווח פרטני'!$E:$E,$A17,'דיווח פרטני'!$C:$C,D$4)</f>
        <v>0</v>
      </c>
      <c r="E17" s="118">
        <f>COUNTIFS('דיווח פרטני'!$E:$E,$A17,'דיווח פרטני'!$C:$C,E$4)</f>
        <v>0</v>
      </c>
      <c r="F17" s="122">
        <f t="shared" si="0"/>
        <v>0</v>
      </c>
      <c r="G17" s="108"/>
      <c r="H17" s="711" t="s">
        <v>16</v>
      </c>
      <c r="I17" s="712">
        <f>SUBTOTAL(109,I5:I16)</f>
        <v>171</v>
      </c>
      <c r="J17" s="713"/>
      <c r="K17" s="714">
        <f>SUBTOTAL(109,K5:K16)</f>
        <v>171</v>
      </c>
      <c r="L17" s="108"/>
      <c r="M17" s="108"/>
      <c r="N17" s="108"/>
      <c r="O17" s="108"/>
      <c r="P17" s="108"/>
      <c r="Q17" s="108"/>
      <c r="R17" s="108"/>
      <c r="S17" s="108"/>
      <c r="T17" s="108"/>
      <c r="U17" s="108"/>
      <c r="V17" s="108"/>
      <c r="W17" s="108"/>
      <c r="X17" s="108"/>
      <c r="Y17" s="108"/>
      <c r="Z17" s="108"/>
    </row>
    <row r="18" spans="1:26" ht="26.25" customHeight="1" x14ac:dyDescent="0.35">
      <c r="A18" s="121" t="str">
        <f>IF(ISERROR(LARGE('דיווח פרטני'!$E$6:$E$2559,SUM($F$5:F17)+1))," ",LARGE('דיווח פרטני'!$E$6:$E$2559,SUM($F$5:F17)+1))</f>
        <v xml:space="preserve"> </v>
      </c>
      <c r="B18" s="117">
        <f>COUNTIFS('דיווח פרטני'!$E:$E,$A18,'דיווח פרטני'!$C:$C,B$4)</f>
        <v>0</v>
      </c>
      <c r="C18" s="118">
        <f>COUNTIFS('דיווח פרטני'!$E:$E,$A18,'דיווח פרטני'!$C:$C,C$4)</f>
        <v>0</v>
      </c>
      <c r="D18" s="118">
        <f>COUNTIFS('דיווח פרטני'!$E:$E,$A18,'דיווח פרטני'!$C:$C,D$4)</f>
        <v>0</v>
      </c>
      <c r="E18" s="118">
        <f>COUNTIFS('דיווח פרטני'!$E:$E,$A18,'דיווח פרטני'!$C:$C,E$4)</f>
        <v>0</v>
      </c>
      <c r="F18" s="122">
        <f t="shared" si="0"/>
        <v>0</v>
      </c>
      <c r="G18" s="108"/>
      <c r="H18" s="108"/>
      <c r="I18" s="108"/>
      <c r="J18" s="108"/>
      <c r="K18" s="108"/>
      <c r="L18" s="108"/>
      <c r="M18" s="108"/>
      <c r="N18" s="108"/>
      <c r="O18" s="108"/>
      <c r="P18" s="108"/>
      <c r="Q18" s="108"/>
      <c r="R18" s="108"/>
      <c r="S18" s="108"/>
      <c r="T18" s="108"/>
      <c r="U18" s="108"/>
      <c r="V18" s="108"/>
      <c r="W18" s="108"/>
      <c r="X18" s="108"/>
      <c r="Y18" s="108"/>
      <c r="Z18" s="108"/>
    </row>
    <row r="19" spans="1:26" ht="20.25" customHeight="1" thickBot="1" x14ac:dyDescent="0.4">
      <c r="A19" s="121" t="str">
        <f>IF(ISERROR(LARGE('דיווח פרטני'!$E$6:$E$2559,SUM($F$5:F18)+1))," ",LARGE('דיווח פרטני'!$E$6:$E$2559,SUM($F$5:F18)+1))</f>
        <v xml:space="preserve"> </v>
      </c>
      <c r="B19" s="117">
        <f>COUNTIFS('דיווח פרטני'!$E:$E,$A19,'דיווח פרטני'!$C:$C,B$4)</f>
        <v>0</v>
      </c>
      <c r="C19" s="118">
        <f>COUNTIFS('דיווח פרטני'!$E:$E,$A19,'דיווח פרטני'!$C:$C,C$4)</f>
        <v>0</v>
      </c>
      <c r="D19" s="118">
        <f>COUNTIFS('דיווח פרטני'!$E:$E,$A19,'דיווח פרטני'!$C:$C,D$4)</f>
        <v>0</v>
      </c>
      <c r="E19" s="118">
        <f>COUNTIFS('דיווח פרטני'!$E:$E,$A19,'דיווח פרטני'!$C:$C,E$4)</f>
        <v>0</v>
      </c>
      <c r="F19" s="122">
        <f t="shared" si="0"/>
        <v>0</v>
      </c>
      <c r="G19" s="108"/>
      <c r="H19" s="108"/>
      <c r="I19" s="108"/>
      <c r="J19" s="108"/>
      <c r="K19" s="108"/>
      <c r="L19" s="108"/>
      <c r="M19" s="108"/>
      <c r="N19" s="108"/>
      <c r="O19" s="108"/>
      <c r="P19" s="108"/>
      <c r="Q19" s="108"/>
      <c r="R19" s="108"/>
      <c r="S19" s="108"/>
      <c r="T19" s="108"/>
      <c r="U19" s="108"/>
      <c r="V19" s="108"/>
      <c r="W19" s="108"/>
      <c r="X19" s="108"/>
      <c r="Y19" s="108"/>
      <c r="Z19" s="108"/>
    </row>
    <row r="20" spans="1:26" ht="19.5" customHeight="1" thickBot="1" x14ac:dyDescent="0.4">
      <c r="A20" s="121" t="str">
        <f>IF(ISERROR(LARGE('דיווח פרטני'!$E$6:$E$2559,SUM($F$5:F19)+1))," ",LARGE('דיווח פרטני'!$E$6:$E$2559,SUM($F$5:F19)+1))</f>
        <v xml:space="preserve"> </v>
      </c>
      <c r="B20" s="117">
        <f>COUNTIFS('דיווח פרטני'!$E:$E,$A20,'דיווח פרטני'!$C:$C,B$4)</f>
        <v>0</v>
      </c>
      <c r="C20" s="118">
        <f>COUNTIFS('דיווח פרטני'!$E:$E,$A20,'דיווח פרטני'!$C:$C,C$4)</f>
        <v>0</v>
      </c>
      <c r="D20" s="118">
        <f>COUNTIFS('דיווח פרטני'!$E:$E,$A20,'דיווח פרטני'!$C:$C,D$4)</f>
        <v>0</v>
      </c>
      <c r="E20" s="118">
        <f>COUNTIFS('דיווח פרטני'!$E:$E,$A20,'דיווח פרטני'!$C:$C,E$4)</f>
        <v>0</v>
      </c>
      <c r="F20" s="122">
        <f t="shared" si="0"/>
        <v>0</v>
      </c>
      <c r="G20" s="108"/>
      <c r="H20" s="123" t="s">
        <v>18</v>
      </c>
      <c r="I20" s="124"/>
      <c r="J20" s="125"/>
      <c r="K20" s="126">
        <f>SUM('טעינת חשמל לכלי רכב'!N19:N25,'טעינת חשמל לכלי רכב'!O19:O25,'צריכת דלק של כלי רכב'!B44:B47,'צריכת דלק של כלי רכב'!B50:B53,'צריכת דלק של כלי רכב'!B56:B59,'צריכת דלק של כלי רכב'!B62:B65,'צריכת דלק של כלי רכב'!B68:B71,'צריכת דלק של כלי רכב'!B74:B77,'צריכת דלק של כלי רכב'!B80:B83)</f>
        <v>0</v>
      </c>
      <c r="L20" s="108"/>
      <c r="M20" s="108"/>
      <c r="N20" s="108"/>
      <c r="O20" s="108"/>
      <c r="P20" s="108"/>
      <c r="Q20" s="108"/>
      <c r="R20" s="108"/>
      <c r="S20" s="108"/>
      <c r="T20" s="108"/>
      <c r="U20" s="108"/>
      <c r="V20" s="108"/>
      <c r="W20" s="108"/>
      <c r="X20" s="108"/>
      <c r="Y20" s="108"/>
      <c r="Z20" s="108"/>
    </row>
    <row r="21" spans="1:26" ht="20.25" customHeight="1" thickBot="1" x14ac:dyDescent="0.4">
      <c r="A21" s="121" t="str">
        <f>IF(ISERROR(LARGE('דיווח פרטני'!$E$6:$E$2559,SUM($F$5:F20)+1))," ",LARGE('דיווח פרטני'!$E$6:$E$2559,SUM($F$5:F20)+1))</f>
        <v xml:space="preserve"> </v>
      </c>
      <c r="B21" s="117">
        <f>COUNTIFS('דיווח פרטני'!$E:$E,$A21,'דיווח פרטני'!$C:$C,B$4)</f>
        <v>0</v>
      </c>
      <c r="C21" s="118">
        <f>COUNTIFS('דיווח פרטני'!$E:$E,$A21,'דיווח פרטני'!$C:$C,C$4)</f>
        <v>0</v>
      </c>
      <c r="D21" s="118">
        <f>COUNTIFS('דיווח פרטני'!$E:$E,$A21,'דיווח פרטני'!$C:$C,D$4)</f>
        <v>0</v>
      </c>
      <c r="E21" s="118">
        <f>COUNTIFS('דיווח פרטני'!$E:$E,$A21,'דיווח פרטני'!$C:$C,E$4)</f>
        <v>0</v>
      </c>
      <c r="F21" s="122">
        <f t="shared" si="0"/>
        <v>0</v>
      </c>
      <c r="G21" s="108"/>
      <c r="H21" s="108"/>
      <c r="I21" s="108"/>
      <c r="J21" s="108"/>
      <c r="K21" s="108"/>
      <c r="L21" s="108"/>
      <c r="M21" s="108"/>
      <c r="N21" s="108"/>
      <c r="O21" s="108"/>
      <c r="P21" s="108"/>
      <c r="Q21" s="108"/>
      <c r="R21" s="108"/>
      <c r="S21" s="108"/>
      <c r="T21" s="108"/>
      <c r="U21" s="108"/>
      <c r="V21" s="108"/>
      <c r="W21" s="108"/>
      <c r="X21" s="108"/>
      <c r="Y21" s="108"/>
      <c r="Z21" s="108"/>
    </row>
    <row r="22" spans="1:26" ht="21.75" thickBot="1" x14ac:dyDescent="0.4">
      <c r="A22" s="121" t="str">
        <f>IF(ISERROR(LARGE('דיווח פרטני'!$E$6:$E$2559,SUM($F$5:F21)+1))," ",LARGE('דיווח פרטני'!$E$6:$E$2559,SUM($F$5:F21)+1))</f>
        <v xml:space="preserve"> </v>
      </c>
      <c r="B22" s="117">
        <f>COUNTIFS('דיווח פרטני'!$E:$E,$A22,'דיווח פרטני'!$C:$C,B$4)</f>
        <v>0</v>
      </c>
      <c r="C22" s="118">
        <f>COUNTIFS('דיווח פרטני'!$E:$E,$A22,'דיווח פרטני'!$C:$C,C$4)</f>
        <v>0</v>
      </c>
      <c r="D22" s="118">
        <f>COUNTIFS('דיווח פרטני'!$E:$E,$A22,'דיווח פרטני'!$C:$C,D$4)</f>
        <v>0</v>
      </c>
      <c r="E22" s="118">
        <f>COUNTIFS('דיווח פרטני'!$E:$E,$A22,'דיווח פרטני'!$C:$C,E$4)</f>
        <v>0</v>
      </c>
      <c r="F22" s="122">
        <f t="shared" si="0"/>
        <v>0</v>
      </c>
      <c r="G22" s="127"/>
      <c r="H22" s="123" t="s">
        <v>19</v>
      </c>
      <c r="I22" s="124"/>
      <c r="J22" s="125"/>
      <c r="K22" s="126">
        <f>COUNTA('דיווח פרטני'!I6:I3494)</f>
        <v>167</v>
      </c>
      <c r="L22" s="108"/>
      <c r="M22" s="108"/>
      <c r="N22" s="108"/>
      <c r="O22" s="108"/>
      <c r="P22" s="108"/>
      <c r="Q22" s="108"/>
      <c r="R22" s="108"/>
      <c r="S22" s="108"/>
      <c r="T22" s="108"/>
      <c r="U22" s="108"/>
      <c r="V22" s="108"/>
      <c r="W22" s="108"/>
      <c r="X22" s="108"/>
      <c r="Y22" s="108"/>
      <c r="Z22" s="108"/>
    </row>
    <row r="23" spans="1:26" ht="20.25" customHeight="1" thickBot="1" x14ac:dyDescent="0.4">
      <c r="A23" s="121" t="str">
        <f>IF(ISERROR(LARGE('דיווח פרטני'!$E$6:$E$2559,SUM($F$5:F22)+1))," ",LARGE('דיווח פרטני'!$E$6:$E$2559,SUM($F$5:F22)+1))</f>
        <v xml:space="preserve"> </v>
      </c>
      <c r="B23" s="117">
        <f>COUNTIFS('דיווח פרטני'!$E:$E,$A23,'דיווח פרטני'!$C:$C,B$4)</f>
        <v>0</v>
      </c>
      <c r="C23" s="118">
        <f>COUNTIFS('דיווח פרטני'!$E:$E,$A23,'דיווח פרטני'!$C:$C,C$4)</f>
        <v>0</v>
      </c>
      <c r="D23" s="118">
        <f>COUNTIFS('דיווח פרטני'!$E:$E,$A23,'דיווח פרטני'!$C:$C,D$4)</f>
        <v>0</v>
      </c>
      <c r="E23" s="118">
        <f>COUNTIFS('דיווח פרטני'!$E:$E,$A23,'דיווח פרטני'!$C:$C,E$4)</f>
        <v>0</v>
      </c>
      <c r="F23" s="122">
        <f t="shared" si="0"/>
        <v>0</v>
      </c>
      <c r="G23" s="108"/>
      <c r="H23" s="108"/>
      <c r="I23" s="108"/>
      <c r="J23" s="108"/>
      <c r="K23" s="108"/>
      <c r="L23" s="108"/>
      <c r="M23" s="108"/>
      <c r="N23" s="108"/>
      <c r="O23" s="108"/>
      <c r="P23" s="108"/>
      <c r="Q23" s="108"/>
      <c r="R23" s="108"/>
      <c r="S23" s="108"/>
      <c r="T23" s="108"/>
      <c r="U23" s="108"/>
      <c r="V23" s="108"/>
      <c r="W23" s="108"/>
      <c r="X23" s="108"/>
      <c r="Y23" s="108"/>
      <c r="Z23" s="108"/>
    </row>
    <row r="24" spans="1:26" ht="20.25" customHeight="1" thickBot="1" x14ac:dyDescent="0.4">
      <c r="A24" s="121" t="str">
        <f>IF(ISERROR(LARGE('דיווח פרטני'!$E$6:$E$2559,SUM($F$5:F23)+1))," ",LARGE('דיווח פרטני'!$E$6:$E$2559,SUM($F$5:F23)+1))</f>
        <v xml:space="preserve"> </v>
      </c>
      <c r="B24" s="117">
        <f>COUNTIFS('דיווח פרטני'!$E:$E,$A24,'דיווח פרטני'!$C:$C,B$4)</f>
        <v>0</v>
      </c>
      <c r="C24" s="118">
        <f>COUNTIFS('דיווח פרטני'!$E:$E,$A24,'דיווח פרטני'!$C:$C,C$4)</f>
        <v>0</v>
      </c>
      <c r="D24" s="118">
        <f>COUNTIFS('דיווח פרטני'!$E:$E,$A24,'דיווח פרטני'!$C:$C,D$4)</f>
        <v>0</v>
      </c>
      <c r="E24" s="118">
        <f>COUNTIFS('דיווח פרטני'!$E:$E,$A24,'דיווח פרטני'!$C:$C,E$4)</f>
        <v>0</v>
      </c>
      <c r="F24" s="122">
        <f t="shared" si="0"/>
        <v>0</v>
      </c>
      <c r="G24" s="108"/>
      <c r="H24" s="925" t="s">
        <v>17</v>
      </c>
      <c r="I24" s="926"/>
      <c r="J24" s="927"/>
      <c r="K24" s="128">
        <f>'פליטות חלקיקים'!C46</f>
        <v>2E-3</v>
      </c>
      <c r="L24" s="108"/>
      <c r="M24" s="108"/>
      <c r="N24" s="108"/>
      <c r="O24" s="108"/>
      <c r="P24" s="108"/>
      <c r="Q24" s="108"/>
      <c r="R24" s="108"/>
      <c r="S24" s="108"/>
      <c r="T24" s="108"/>
      <c r="U24" s="108"/>
      <c r="V24" s="108"/>
      <c r="W24" s="108"/>
      <c r="X24" s="108"/>
      <c r="Y24" s="108"/>
      <c r="Z24" s="108"/>
    </row>
    <row r="25" spans="1:26" ht="20.25" customHeight="1" thickBot="1" x14ac:dyDescent="0.4">
      <c r="A25" s="129" t="str">
        <f>IF(ISERROR(LARGE('דיווח פרטני'!$E$6:$E$2559,SUM($F$5:F24)+1))," ",LARGE('דיווח פרטני'!$E$6:$E$2559,SUM($F$5:F24)+1))</f>
        <v xml:space="preserve"> </v>
      </c>
      <c r="B25" s="117">
        <f>COUNTIFS('דיווח פרטני'!$E:$E,$A25,'דיווח פרטני'!$C:$C,B$4)</f>
        <v>0</v>
      </c>
      <c r="C25" s="118">
        <f>COUNTIFS('דיווח פרטני'!$E:$E,$A25,'דיווח פרטני'!$C:$C,C$4)</f>
        <v>0</v>
      </c>
      <c r="D25" s="118">
        <f>COUNTIFS('דיווח פרטני'!$E:$E,$A25,'דיווח פרטני'!$C:$C,D$4)</f>
        <v>0</v>
      </c>
      <c r="E25" s="118">
        <f>COUNTIFS('דיווח פרטני'!$E:$E,$A25,'דיווח פרטני'!$C:$C,E$4)</f>
        <v>0</v>
      </c>
      <c r="F25" s="130">
        <f t="shared" si="0"/>
        <v>0</v>
      </c>
      <c r="G25" s="108"/>
      <c r="H25" s="108"/>
      <c r="I25" s="108"/>
      <c r="J25" s="108"/>
      <c r="K25" s="108"/>
      <c r="L25" s="108"/>
      <c r="M25" s="108"/>
      <c r="N25" s="108"/>
      <c r="O25" s="108"/>
      <c r="P25" s="108"/>
      <c r="Q25" s="108"/>
      <c r="R25" s="108"/>
      <c r="S25" s="108"/>
      <c r="T25" s="108"/>
      <c r="U25" s="108"/>
      <c r="V25" s="108"/>
      <c r="W25" s="108"/>
      <c r="X25" s="108"/>
      <c r="Y25" s="108"/>
      <c r="Z25" s="108"/>
    </row>
    <row r="26" spans="1:26" ht="39.950000000000003" customHeight="1" thickBot="1" x14ac:dyDescent="0.4">
      <c r="A26" s="705" t="s">
        <v>20</v>
      </c>
      <c r="B26" s="131">
        <f>SUM(B5:B25)</f>
        <v>0</v>
      </c>
      <c r="C26" s="131">
        <f t="shared" ref="C26:E26" si="1">SUM(C5:C25)</f>
        <v>0</v>
      </c>
      <c r="D26" s="131">
        <f t="shared" si="1"/>
        <v>171</v>
      </c>
      <c r="E26" s="131">
        <f t="shared" si="1"/>
        <v>0</v>
      </c>
      <c r="F26" s="132">
        <f t="shared" si="0"/>
        <v>171</v>
      </c>
      <c r="G26" s="108"/>
      <c r="H26" s="108"/>
      <c r="I26" s="108"/>
      <c r="J26" s="108"/>
      <c r="K26" s="108"/>
      <c r="L26" s="108"/>
      <c r="M26" s="108"/>
      <c r="N26" s="108"/>
      <c r="O26" s="108"/>
      <c r="P26" s="108"/>
      <c r="Q26" s="108"/>
      <c r="R26" s="108"/>
      <c r="S26" s="108"/>
      <c r="T26" s="108"/>
      <c r="U26" s="108"/>
      <c r="V26" s="108"/>
      <c r="W26" s="108"/>
      <c r="X26" s="108"/>
      <c r="Y26" s="108"/>
      <c r="Z26" s="108"/>
    </row>
    <row r="27" spans="1:26" ht="20.25" customHeight="1" x14ac:dyDescent="0.35">
      <c r="A27" s="108"/>
      <c r="B27" s="108"/>
      <c r="C27" s="108"/>
      <c r="D27" s="108"/>
      <c r="E27" s="108"/>
      <c r="F27" s="108"/>
      <c r="G27" s="108"/>
      <c r="H27" s="108"/>
      <c r="I27" s="108"/>
      <c r="J27" s="108"/>
      <c r="K27" s="108"/>
      <c r="L27" s="108"/>
      <c r="M27" s="108"/>
      <c r="N27" s="108"/>
      <c r="O27" s="108"/>
      <c r="P27" s="108"/>
      <c r="Q27" s="108"/>
      <c r="R27" s="108"/>
      <c r="S27" s="108"/>
      <c r="T27" s="108"/>
      <c r="U27" s="108"/>
      <c r="V27" s="108"/>
      <c r="W27" s="108"/>
      <c r="X27" s="108"/>
      <c r="Y27" s="108"/>
      <c r="Z27" s="108"/>
    </row>
    <row r="28" spans="1:26" ht="36.6" customHeight="1" x14ac:dyDescent="0.35">
      <c r="A28" s="717" t="s">
        <v>501</v>
      </c>
      <c r="B28" s="108"/>
      <c r="C28" s="108"/>
      <c r="D28" s="108"/>
      <c r="E28" s="108"/>
      <c r="F28" s="108"/>
      <c r="G28" s="108"/>
      <c r="H28" s="108"/>
      <c r="I28" s="108"/>
      <c r="J28" s="108"/>
      <c r="K28" s="108"/>
      <c r="L28" s="108"/>
      <c r="M28" s="108"/>
      <c r="N28" s="108"/>
      <c r="O28" s="108"/>
      <c r="P28" s="108"/>
      <c r="Q28" s="108"/>
      <c r="R28" s="108"/>
      <c r="S28" s="108"/>
      <c r="T28" s="108"/>
      <c r="U28" s="108"/>
      <c r="V28" s="108"/>
      <c r="W28" s="108"/>
      <c r="X28" s="108"/>
      <c r="Y28" s="108"/>
      <c r="Z28" s="108"/>
    </row>
    <row r="29" spans="1:26" ht="20.25" customHeight="1" x14ac:dyDescent="0.35">
      <c r="A29" s="133" t="s">
        <v>424</v>
      </c>
      <c r="B29" s="134" t="s">
        <v>425</v>
      </c>
      <c r="C29" s="134"/>
      <c r="D29" s="134"/>
      <c r="E29" s="134"/>
      <c r="F29" s="696" t="s">
        <v>426</v>
      </c>
      <c r="G29" s="502" t="s">
        <v>427</v>
      </c>
      <c r="H29" s="108"/>
      <c r="I29" s="108"/>
      <c r="J29" s="108"/>
      <c r="K29" s="108"/>
      <c r="L29" s="108"/>
      <c r="M29" s="108"/>
      <c r="N29" s="108"/>
      <c r="O29" s="108"/>
      <c r="P29" s="108"/>
      <c r="Q29" s="108"/>
      <c r="R29" s="108"/>
      <c r="S29" s="108"/>
      <c r="T29" s="108"/>
      <c r="U29" s="108"/>
      <c r="V29" s="108"/>
      <c r="W29" s="108"/>
      <c r="X29" s="108"/>
      <c r="Y29" s="108"/>
      <c r="Z29" s="108"/>
    </row>
    <row r="30" spans="1:26" ht="20.25" customHeight="1" x14ac:dyDescent="0.35">
      <c r="A30" s="135"/>
      <c r="B30" s="136" t="s">
        <v>428</v>
      </c>
      <c r="C30" s="136" t="s">
        <v>429</v>
      </c>
      <c r="D30" s="136" t="s">
        <v>176</v>
      </c>
      <c r="E30" s="136" t="s">
        <v>175</v>
      </c>
      <c r="F30" s="501"/>
      <c r="G30" s="503" t="s">
        <v>430</v>
      </c>
      <c r="H30" s="108"/>
      <c r="I30" s="108"/>
      <c r="J30" s="108"/>
      <c r="K30" s="108"/>
      <c r="L30" s="108"/>
      <c r="M30" s="108"/>
      <c r="N30" s="108"/>
      <c r="O30" s="108"/>
      <c r="P30" s="108"/>
      <c r="Q30" s="108"/>
      <c r="R30" s="108"/>
      <c r="S30" s="108"/>
      <c r="T30" s="108"/>
      <c r="U30" s="108"/>
      <c r="V30" s="108"/>
      <c r="W30" s="108"/>
      <c r="X30" s="108"/>
      <c r="Y30" s="108"/>
      <c r="Z30" s="108"/>
    </row>
    <row r="31" spans="1:26" ht="20.25" customHeight="1" x14ac:dyDescent="0.35">
      <c r="A31" s="137" t="s">
        <v>431</v>
      </c>
      <c r="B31" s="138"/>
      <c r="C31" s="138"/>
      <c r="D31" s="138"/>
      <c r="E31" s="138"/>
      <c r="F31" s="138"/>
      <c r="G31" s="139"/>
      <c r="H31" s="108"/>
      <c r="I31" s="108"/>
      <c r="J31" s="108"/>
      <c r="K31" s="108"/>
      <c r="L31" s="108"/>
      <c r="M31" s="108"/>
      <c r="N31" s="108"/>
      <c r="O31" s="108"/>
      <c r="P31" s="108"/>
      <c r="Q31" s="108"/>
      <c r="R31" s="108"/>
      <c r="S31" s="108"/>
      <c r="T31" s="108"/>
      <c r="U31" s="108"/>
      <c r="V31" s="108"/>
      <c r="W31" s="108"/>
      <c r="X31" s="108"/>
      <c r="Y31" s="108"/>
      <c r="Z31" s="108"/>
    </row>
    <row r="32" spans="1:26" ht="20.25" customHeight="1" x14ac:dyDescent="0.35">
      <c r="A32" s="497" t="s">
        <v>432</v>
      </c>
      <c r="B32" s="498"/>
      <c r="C32" s="498"/>
      <c r="D32" s="498"/>
      <c r="E32" s="498"/>
      <c r="F32" s="498"/>
      <c r="G32" s="499"/>
      <c r="H32" s="108"/>
      <c r="I32" s="108"/>
      <c r="J32" s="108"/>
      <c r="K32" s="108"/>
      <c r="L32" s="108"/>
      <c r="M32" s="108"/>
      <c r="N32" s="108"/>
      <c r="O32" s="108"/>
      <c r="P32" s="108"/>
      <c r="Q32" s="108"/>
      <c r="R32" s="108"/>
      <c r="S32" s="108"/>
      <c r="T32" s="108"/>
      <c r="U32" s="108"/>
      <c r="V32" s="108"/>
      <c r="W32" s="108"/>
      <c r="X32" s="108"/>
      <c r="Y32" s="108"/>
      <c r="Z32" s="108"/>
    </row>
    <row r="33" spans="1:26" ht="20.25" customHeight="1" x14ac:dyDescent="0.35">
      <c r="A33" s="140" t="s">
        <v>433</v>
      </c>
      <c r="B33" s="141">
        <f>'צריכת דלק של כלי רכב'!C14</f>
        <v>6224.9372934200001</v>
      </c>
      <c r="C33" s="142">
        <f>'צריכת דלק של כלי רכב'!B93</f>
        <v>6131.7712337200001</v>
      </c>
      <c r="D33" s="142">
        <f>'צריכת דלק של כלי רכב'!B94</f>
        <v>0.31797289999999995</v>
      </c>
      <c r="E33" s="142">
        <f>'צריכת דלק של כלי רכב'!B95</f>
        <v>0.31797289999999995</v>
      </c>
      <c r="F33" s="142"/>
      <c r="G33" s="496">
        <f>IFERROR(+B33/$B$41,"")</f>
        <v>1</v>
      </c>
      <c r="H33" s="108"/>
      <c r="I33" s="108"/>
      <c r="J33" s="108"/>
      <c r="K33" s="108"/>
      <c r="L33" s="108"/>
      <c r="M33" s="108"/>
      <c r="N33" s="108"/>
      <c r="O33" s="108"/>
      <c r="P33" s="108"/>
      <c r="Q33" s="108"/>
      <c r="R33" s="108"/>
      <c r="S33" s="108"/>
      <c r="T33" s="108"/>
      <c r="U33" s="108"/>
      <c r="V33" s="108"/>
      <c r="W33" s="108"/>
      <c r="X33" s="108"/>
      <c r="Y33" s="108"/>
      <c r="Z33" s="108"/>
    </row>
    <row r="34" spans="1:26" ht="20.25" customHeight="1" x14ac:dyDescent="0.35">
      <c r="A34" s="140" t="s">
        <v>434</v>
      </c>
      <c r="B34" s="141">
        <f>'מערכות מיזוג וקירור'!F14</f>
        <v>0</v>
      </c>
      <c r="C34" s="142"/>
      <c r="D34" s="142"/>
      <c r="E34" s="142"/>
      <c r="F34" s="142">
        <f>SUM('מערכות מיזוג וקירור'!C62:C64)</f>
        <v>0</v>
      </c>
      <c r="G34" s="496">
        <f>IFERROR(+B34/$B$41,"")</f>
        <v>0</v>
      </c>
      <c r="H34" s="108"/>
      <c r="I34" s="108"/>
      <c r="J34" s="108"/>
      <c r="K34" s="108"/>
      <c r="L34" s="108"/>
      <c r="M34" s="108"/>
      <c r="N34" s="108"/>
      <c r="O34" s="108"/>
      <c r="P34" s="108"/>
      <c r="Q34" s="108"/>
      <c r="R34" s="108"/>
      <c r="S34" s="108"/>
      <c r="T34" s="108"/>
      <c r="U34" s="108"/>
      <c r="V34" s="108"/>
      <c r="W34" s="108"/>
      <c r="X34" s="108"/>
      <c r="Y34" s="108"/>
      <c r="Z34" s="108"/>
    </row>
    <row r="35" spans="1:26" ht="20.25" customHeight="1" x14ac:dyDescent="0.35">
      <c r="A35" s="143" t="s">
        <v>435</v>
      </c>
      <c r="B35" s="141">
        <f>+SUM(B33:B34)</f>
        <v>6224.9372934200001</v>
      </c>
      <c r="C35" s="142"/>
      <c r="D35" s="142"/>
      <c r="E35" s="142"/>
      <c r="F35" s="142"/>
      <c r="G35" s="496"/>
      <c r="H35" s="108"/>
      <c r="I35" s="108"/>
      <c r="J35" s="108"/>
      <c r="K35" s="108"/>
      <c r="L35" s="108"/>
      <c r="M35" s="108"/>
      <c r="N35" s="108"/>
      <c r="O35" s="108"/>
      <c r="P35" s="108"/>
      <c r="Q35" s="108"/>
      <c r="R35" s="108"/>
      <c r="S35" s="108"/>
      <c r="T35" s="108"/>
      <c r="U35" s="108"/>
      <c r="V35" s="108"/>
      <c r="W35" s="108"/>
      <c r="X35" s="108"/>
      <c r="Y35" s="108"/>
      <c r="Z35" s="108"/>
    </row>
    <row r="36" spans="1:26" ht="20.25" customHeight="1" x14ac:dyDescent="0.35">
      <c r="A36" s="497" t="s">
        <v>436</v>
      </c>
      <c r="B36" s="498"/>
      <c r="C36" s="498"/>
      <c r="D36" s="498"/>
      <c r="E36" s="498"/>
      <c r="F36" s="498"/>
      <c r="G36" s="499"/>
      <c r="H36" s="108"/>
      <c r="I36" s="108"/>
      <c r="J36" s="108"/>
      <c r="K36" s="108"/>
      <c r="L36" s="108"/>
      <c r="M36" s="108"/>
      <c r="N36" s="108"/>
      <c r="O36" s="108"/>
      <c r="P36" s="108"/>
      <c r="Q36" s="108"/>
      <c r="R36" s="108"/>
      <c r="S36" s="108"/>
      <c r="T36" s="108"/>
      <c r="U36" s="108"/>
      <c r="V36" s="108"/>
      <c r="W36" s="108"/>
      <c r="X36" s="108"/>
      <c r="Y36" s="108"/>
      <c r="Z36" s="108"/>
    </row>
    <row r="37" spans="1:26" ht="20.25" customHeight="1" x14ac:dyDescent="0.35">
      <c r="A37" s="140" t="s">
        <v>437</v>
      </c>
      <c r="B37" s="141">
        <f>'טעינת חשמל לכלי רכב'!C12</f>
        <v>0</v>
      </c>
      <c r="C37" s="142">
        <f>'טעינת חשמל לכלי רכב'!C50</f>
        <v>0</v>
      </c>
      <c r="D37" s="142">
        <f>'טעינת חשמל לכלי רכב'!C52</f>
        <v>0</v>
      </c>
      <c r="E37" s="142">
        <f>'טעינת חשמל לכלי רכב'!C51</f>
        <v>0</v>
      </c>
      <c r="F37" s="142"/>
      <c r="G37" s="500"/>
      <c r="H37" s="108"/>
      <c r="I37" s="108"/>
      <c r="J37" s="108"/>
      <c r="K37" s="108"/>
      <c r="L37" s="108"/>
      <c r="M37" s="108"/>
      <c r="N37" s="108"/>
      <c r="O37" s="108"/>
      <c r="P37" s="108"/>
      <c r="Q37" s="108"/>
      <c r="R37" s="108"/>
      <c r="S37" s="108"/>
      <c r="T37" s="108"/>
      <c r="U37" s="108"/>
      <c r="V37" s="108"/>
      <c r="W37" s="108"/>
      <c r="X37" s="108"/>
      <c r="Y37" s="108"/>
      <c r="Z37" s="108"/>
    </row>
    <row r="38" spans="1:26" ht="20.25" customHeight="1" x14ac:dyDescent="0.35">
      <c r="A38" s="144" t="s">
        <v>438</v>
      </c>
      <c r="B38" s="145">
        <f>+B37</f>
        <v>0</v>
      </c>
      <c r="C38" s="146"/>
      <c r="D38" s="146"/>
      <c r="E38" s="146"/>
      <c r="F38" s="146"/>
      <c r="G38" s="147"/>
      <c r="H38" s="108"/>
      <c r="I38" s="108"/>
      <c r="J38" s="108"/>
      <c r="K38" s="108"/>
      <c r="L38" s="108"/>
      <c r="M38" s="108"/>
      <c r="N38" s="108"/>
      <c r="O38" s="108"/>
      <c r="P38" s="108"/>
      <c r="Q38" s="108"/>
      <c r="R38" s="108"/>
      <c r="S38" s="108"/>
      <c r="T38" s="108"/>
      <c r="U38" s="108"/>
      <c r="V38" s="108"/>
      <c r="W38" s="108"/>
      <c r="X38" s="108"/>
      <c r="Y38" s="108"/>
      <c r="Z38" s="108"/>
    </row>
    <row r="39" spans="1:26" ht="20.25" customHeight="1" x14ac:dyDescent="0.35">
      <c r="A39" s="148"/>
      <c r="B39" s="148"/>
      <c r="C39" s="148"/>
      <c r="D39" s="148"/>
      <c r="E39" s="148"/>
      <c r="F39" s="148"/>
      <c r="G39" s="148"/>
      <c r="H39" s="148"/>
      <c r="I39" s="108"/>
      <c r="J39" s="108"/>
      <c r="K39" s="108"/>
      <c r="L39" s="108"/>
      <c r="M39" s="108"/>
      <c r="N39" s="108"/>
      <c r="O39" s="108"/>
      <c r="P39" s="108"/>
      <c r="Q39" s="108"/>
      <c r="R39" s="108"/>
      <c r="S39" s="108"/>
      <c r="T39" s="108"/>
      <c r="U39" s="108"/>
      <c r="V39" s="108"/>
      <c r="W39" s="108"/>
      <c r="X39" s="108"/>
      <c r="Y39" s="108"/>
      <c r="Z39" s="108"/>
    </row>
    <row r="40" spans="1:26" ht="20.25" customHeight="1" x14ac:dyDescent="0.35">
      <c r="A40" s="148"/>
      <c r="B40" s="148"/>
      <c r="C40" s="148"/>
      <c r="D40" s="148"/>
      <c r="E40" s="148"/>
      <c r="F40" s="148"/>
      <c r="G40" s="148"/>
      <c r="H40" s="148"/>
      <c r="I40" s="108"/>
      <c r="J40" s="108"/>
      <c r="K40" s="108"/>
      <c r="L40" s="108"/>
      <c r="M40" s="108"/>
      <c r="N40" s="108"/>
      <c r="O40" s="108"/>
      <c r="P40" s="108"/>
      <c r="Q40" s="108"/>
      <c r="R40" s="108"/>
      <c r="S40" s="108"/>
      <c r="T40" s="108"/>
      <c r="U40" s="108"/>
      <c r="V40" s="108"/>
      <c r="W40" s="108"/>
      <c r="X40" s="108"/>
      <c r="Y40" s="108"/>
      <c r="Z40" s="108"/>
    </row>
    <row r="41" spans="1:26" ht="20.25" customHeight="1" x14ac:dyDescent="0.35">
      <c r="A41" s="149" t="s">
        <v>439</v>
      </c>
      <c r="B41" s="150">
        <f>+B35</f>
        <v>6224.9372934200001</v>
      </c>
      <c r="C41" s="151"/>
      <c r="D41" s="151"/>
      <c r="E41" s="151"/>
      <c r="F41" s="148"/>
      <c r="G41" s="148"/>
      <c r="H41" s="148"/>
      <c r="I41" s="108"/>
      <c r="J41" s="108"/>
      <c r="K41" s="108"/>
      <c r="L41" s="108"/>
      <c r="M41" s="108"/>
      <c r="N41" s="108"/>
      <c r="O41" s="108"/>
      <c r="P41" s="108"/>
      <c r="Q41" s="108"/>
      <c r="R41" s="108"/>
      <c r="S41" s="108"/>
      <c r="T41" s="108"/>
      <c r="U41" s="108"/>
      <c r="V41" s="108"/>
      <c r="W41" s="108"/>
      <c r="X41" s="108"/>
      <c r="Y41" s="108"/>
      <c r="Z41" s="108"/>
    </row>
    <row r="42" spans="1:26" ht="20.25" customHeight="1" x14ac:dyDescent="0.35">
      <c r="A42" s="152" t="s">
        <v>440</v>
      </c>
      <c r="B42" s="153">
        <f>+B38</f>
        <v>0</v>
      </c>
      <c r="C42" s="151"/>
      <c r="D42" s="151"/>
      <c r="E42" s="151"/>
      <c r="F42" s="148"/>
      <c r="G42" s="148"/>
      <c r="H42" s="148"/>
      <c r="I42" s="108"/>
      <c r="J42" s="108"/>
      <c r="K42" s="108"/>
      <c r="L42" s="108"/>
      <c r="M42" s="108"/>
      <c r="N42" s="108"/>
      <c r="O42" s="108"/>
      <c r="P42" s="108"/>
      <c r="Q42" s="108"/>
      <c r="R42" s="108"/>
      <c r="S42" s="108"/>
      <c r="T42" s="108"/>
      <c r="U42" s="108"/>
      <c r="V42" s="108"/>
      <c r="W42" s="108"/>
      <c r="X42" s="108"/>
      <c r="Y42" s="108"/>
      <c r="Z42" s="108"/>
    </row>
    <row r="43" spans="1:26" ht="20.25" customHeight="1" x14ac:dyDescent="0.35">
      <c r="A43" s="154"/>
      <c r="B43" s="154"/>
      <c r="C43" s="154"/>
      <c r="D43" s="154"/>
      <c r="E43" s="154"/>
      <c r="F43" s="154"/>
      <c r="G43" s="154"/>
      <c r="H43" s="154"/>
      <c r="I43" s="108"/>
      <c r="J43" s="108"/>
      <c r="K43" s="108"/>
      <c r="L43" s="108"/>
      <c r="M43" s="108"/>
      <c r="N43" s="108"/>
      <c r="O43" s="108"/>
      <c r="P43" s="108"/>
      <c r="Q43" s="108"/>
      <c r="R43" s="108"/>
      <c r="S43" s="108"/>
      <c r="T43" s="108"/>
      <c r="U43" s="108"/>
      <c r="V43" s="108"/>
      <c r="W43" s="108"/>
      <c r="X43" s="108"/>
      <c r="Y43" s="108"/>
      <c r="Z43" s="108"/>
    </row>
    <row r="44" spans="1:26" ht="20.25" customHeight="1" x14ac:dyDescent="0.35">
      <c r="A44" s="108"/>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row>
    <row r="45" spans="1:26" ht="20.25" customHeight="1" x14ac:dyDescent="0.35">
      <c r="A45" s="108"/>
      <c r="B45" s="108"/>
      <c r="C45" s="108"/>
      <c r="D45" s="108"/>
      <c r="E45" s="108"/>
      <c r="F45" s="108"/>
      <c r="G45" s="108"/>
      <c r="H45" s="108"/>
      <c r="I45" s="108"/>
      <c r="J45" s="108"/>
      <c r="K45" s="108"/>
      <c r="L45" s="108"/>
      <c r="M45" s="108"/>
      <c r="N45" s="108"/>
      <c r="O45" s="108"/>
      <c r="P45" s="108"/>
      <c r="Q45" s="108"/>
      <c r="R45" s="108"/>
      <c r="S45" s="108"/>
      <c r="T45" s="108"/>
      <c r="U45" s="108"/>
      <c r="V45" s="108"/>
      <c r="W45" s="108"/>
      <c r="X45" s="108"/>
      <c r="Y45" s="108"/>
      <c r="Z45" s="108"/>
    </row>
    <row r="46" spans="1:26" ht="20.25" customHeight="1" x14ac:dyDescent="0.35">
      <c r="A46" s="108"/>
      <c r="B46" s="108"/>
      <c r="C46" s="108"/>
      <c r="D46" s="108"/>
      <c r="E46" s="108"/>
      <c r="F46" s="108"/>
      <c r="G46" s="108"/>
      <c r="H46" s="108"/>
      <c r="I46" s="108"/>
      <c r="J46" s="108"/>
      <c r="K46" s="108"/>
      <c r="L46" s="108"/>
      <c r="M46" s="108"/>
      <c r="N46" s="108"/>
      <c r="O46" s="108"/>
      <c r="P46" s="108"/>
      <c r="Q46" s="108"/>
      <c r="R46" s="108"/>
      <c r="S46" s="108"/>
      <c r="T46" s="108"/>
      <c r="U46" s="108"/>
      <c r="V46" s="108"/>
      <c r="W46" s="108"/>
      <c r="X46" s="108"/>
      <c r="Y46" s="108"/>
      <c r="Z46" s="108"/>
    </row>
    <row r="47" spans="1:26" ht="20.25" customHeight="1" x14ac:dyDescent="0.35">
      <c r="A47" s="108"/>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row>
    <row r="48" spans="1:26" ht="20.25" customHeight="1" x14ac:dyDescent="0.35">
      <c r="A48" s="108"/>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row>
    <row r="49" spans="1:26" ht="20.25" customHeight="1" x14ac:dyDescent="0.35">
      <c r="A49" s="108"/>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row>
    <row r="50" spans="1:26" ht="20.25" customHeight="1" x14ac:dyDescent="0.35">
      <c r="A50" s="108"/>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row>
    <row r="51" spans="1:26" ht="20.25" customHeight="1" x14ac:dyDescent="0.35">
      <c r="A51" s="108"/>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row>
    <row r="52" spans="1:26" ht="20.25" customHeight="1" x14ac:dyDescent="0.35">
      <c r="A52" s="108"/>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row>
    <row r="53" spans="1:26" ht="20.25" customHeight="1" x14ac:dyDescent="0.35">
      <c r="A53" s="108"/>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row>
    <row r="54" spans="1:26" ht="20.25" customHeight="1" x14ac:dyDescent="0.35">
      <c r="A54" s="108"/>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row>
    <row r="55" spans="1:26" ht="20.25" customHeight="1" x14ac:dyDescent="0.35">
      <c r="A55" s="108"/>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row>
    <row r="56" spans="1:26" ht="20.25" customHeight="1" x14ac:dyDescent="0.35">
      <c r="A56" s="108"/>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row>
    <row r="57" spans="1:26" ht="20.25" customHeight="1" x14ac:dyDescent="0.35">
      <c r="A57" s="108"/>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row>
    <row r="58" spans="1:26" ht="20.25" customHeight="1" x14ac:dyDescent="0.35">
      <c r="A58" s="108"/>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row>
    <row r="59" spans="1:26" ht="20.25" customHeight="1" x14ac:dyDescent="0.35">
      <c r="A59" s="108"/>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row>
    <row r="60" spans="1:26" ht="20.25" customHeight="1" x14ac:dyDescent="0.35">
      <c r="A60" s="108"/>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row>
    <row r="61" spans="1:26" ht="20.25" customHeight="1" x14ac:dyDescent="0.35">
      <c r="A61" s="108"/>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row>
    <row r="62" spans="1:26" ht="20.25" customHeight="1" x14ac:dyDescent="0.35">
      <c r="A62" s="108"/>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row>
    <row r="63" spans="1:26" ht="20.25" customHeight="1" x14ac:dyDescent="0.35">
      <c r="A63" s="108"/>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row>
    <row r="64" spans="1:26" ht="20.25" customHeight="1" x14ac:dyDescent="0.35">
      <c r="A64" s="108"/>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row>
    <row r="65" spans="1:26" ht="20.25" customHeight="1" x14ac:dyDescent="0.35">
      <c r="A65" s="108"/>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row>
    <row r="66" spans="1:26" ht="20.25" customHeight="1" x14ac:dyDescent="0.35">
      <c r="A66" s="108"/>
      <c r="B66" s="108"/>
      <c r="C66" s="108"/>
      <c r="D66" s="108"/>
      <c r="E66" s="108"/>
      <c r="F66" s="108"/>
      <c r="G66" s="108"/>
      <c r="H66" s="108"/>
      <c r="I66" s="108"/>
      <c r="J66" s="108"/>
      <c r="K66" s="108"/>
      <c r="L66" s="108"/>
      <c r="M66" s="108"/>
      <c r="N66" s="108"/>
      <c r="O66" s="108"/>
      <c r="P66" s="108"/>
      <c r="Q66" s="108"/>
      <c r="R66" s="108"/>
      <c r="S66" s="108"/>
      <c r="T66" s="108"/>
      <c r="U66" s="108"/>
      <c r="V66" s="108"/>
      <c r="W66" s="108"/>
      <c r="X66" s="108"/>
      <c r="Y66" s="108"/>
      <c r="Z66" s="108"/>
    </row>
    <row r="67" spans="1:26" ht="20.25" customHeight="1" x14ac:dyDescent="0.35">
      <c r="A67" s="108"/>
      <c r="B67" s="108"/>
      <c r="C67" s="108"/>
      <c r="D67" s="108"/>
      <c r="E67" s="108"/>
      <c r="F67" s="108"/>
      <c r="G67" s="108"/>
      <c r="H67" s="108"/>
      <c r="I67" s="108"/>
      <c r="J67" s="108"/>
      <c r="K67" s="108"/>
      <c r="L67" s="108"/>
      <c r="M67" s="108"/>
      <c r="N67" s="108"/>
      <c r="O67" s="108"/>
      <c r="P67" s="108"/>
      <c r="Q67" s="108"/>
      <c r="R67" s="108"/>
      <c r="S67" s="108"/>
      <c r="T67" s="108"/>
      <c r="U67" s="108"/>
      <c r="V67" s="108"/>
      <c r="W67" s="108"/>
      <c r="X67" s="108"/>
      <c r="Y67" s="108"/>
      <c r="Z67" s="108"/>
    </row>
    <row r="68" spans="1:26" ht="20.25" customHeight="1" x14ac:dyDescent="0.35">
      <c r="A68" s="108"/>
      <c r="B68" s="108"/>
      <c r="C68" s="108"/>
      <c r="D68" s="108"/>
      <c r="E68" s="108"/>
      <c r="F68" s="108"/>
      <c r="G68" s="108"/>
      <c r="H68" s="108"/>
      <c r="I68" s="108"/>
      <c r="J68" s="108"/>
      <c r="K68" s="108"/>
      <c r="L68" s="108"/>
      <c r="M68" s="108"/>
      <c r="N68" s="108"/>
      <c r="O68" s="108"/>
      <c r="P68" s="108"/>
      <c r="Q68" s="108"/>
      <c r="R68" s="108"/>
      <c r="S68" s="108"/>
      <c r="T68" s="108"/>
      <c r="U68" s="108"/>
      <c r="V68" s="108"/>
      <c r="W68" s="108"/>
      <c r="X68" s="108"/>
      <c r="Y68" s="108"/>
      <c r="Z68" s="108"/>
    </row>
    <row r="69" spans="1:26" ht="20.25" customHeight="1" x14ac:dyDescent="0.35">
      <c r="A69" s="108"/>
      <c r="B69" s="108"/>
      <c r="C69" s="108"/>
      <c r="D69" s="108"/>
      <c r="E69" s="108"/>
      <c r="F69" s="108"/>
      <c r="G69" s="108"/>
      <c r="H69" s="108"/>
      <c r="I69" s="108"/>
      <c r="J69" s="108"/>
      <c r="K69" s="108"/>
      <c r="L69" s="108"/>
      <c r="M69" s="108"/>
      <c r="N69" s="108"/>
      <c r="O69" s="108"/>
      <c r="P69" s="108"/>
      <c r="Q69" s="108"/>
      <c r="R69" s="108"/>
      <c r="S69" s="108"/>
      <c r="T69" s="108"/>
      <c r="U69" s="108"/>
      <c r="V69" s="108"/>
      <c r="W69" s="108"/>
      <c r="X69" s="108"/>
      <c r="Y69" s="108"/>
      <c r="Z69" s="108"/>
    </row>
    <row r="70" spans="1:26" ht="20.25" customHeight="1" x14ac:dyDescent="0.35">
      <c r="A70" s="108"/>
      <c r="B70" s="108"/>
      <c r="C70" s="108"/>
      <c r="D70" s="108"/>
      <c r="E70" s="108"/>
      <c r="F70" s="108"/>
      <c r="G70" s="108"/>
      <c r="H70" s="108"/>
      <c r="I70" s="108"/>
      <c r="J70" s="108"/>
      <c r="K70" s="108"/>
      <c r="L70" s="108"/>
      <c r="M70" s="108"/>
      <c r="N70" s="108"/>
      <c r="O70" s="108"/>
      <c r="P70" s="108"/>
      <c r="Q70" s="108"/>
      <c r="R70" s="108"/>
      <c r="S70" s="108"/>
      <c r="T70" s="108"/>
      <c r="U70" s="108"/>
      <c r="V70" s="108"/>
      <c r="W70" s="108"/>
      <c r="X70" s="108"/>
      <c r="Y70" s="108"/>
      <c r="Z70" s="108"/>
    </row>
    <row r="71" spans="1:26" ht="20.25" customHeight="1" x14ac:dyDescent="0.35">
      <c r="A71" s="108"/>
      <c r="B71" s="108"/>
      <c r="C71" s="108"/>
      <c r="D71" s="108"/>
      <c r="E71" s="108"/>
      <c r="F71" s="108"/>
      <c r="G71" s="108"/>
      <c r="H71" s="108"/>
      <c r="I71" s="108"/>
      <c r="J71" s="108"/>
      <c r="K71" s="108"/>
      <c r="L71" s="108"/>
      <c r="M71" s="108"/>
      <c r="N71" s="108"/>
      <c r="O71" s="108"/>
      <c r="P71" s="108"/>
      <c r="Q71" s="108"/>
      <c r="R71" s="108"/>
      <c r="S71" s="108"/>
      <c r="T71" s="108"/>
      <c r="U71" s="108"/>
      <c r="V71" s="108"/>
      <c r="W71" s="108"/>
      <c r="X71" s="108"/>
      <c r="Y71" s="108"/>
      <c r="Z71" s="108"/>
    </row>
    <row r="72" spans="1:26" ht="20.25" customHeight="1" x14ac:dyDescent="0.35">
      <c r="A72" s="108"/>
      <c r="B72" s="108"/>
      <c r="C72" s="108"/>
      <c r="D72" s="108"/>
      <c r="E72" s="108"/>
      <c r="F72" s="108"/>
      <c r="G72" s="108"/>
      <c r="H72" s="108"/>
      <c r="I72" s="108"/>
      <c r="J72" s="108"/>
      <c r="K72" s="108"/>
      <c r="L72" s="108"/>
      <c r="M72" s="108"/>
      <c r="N72" s="108"/>
      <c r="O72" s="108"/>
      <c r="P72" s="108"/>
      <c r="Q72" s="108"/>
      <c r="R72" s="108"/>
      <c r="S72" s="108"/>
      <c r="T72" s="108"/>
      <c r="U72" s="108"/>
      <c r="V72" s="108"/>
      <c r="W72" s="108"/>
      <c r="X72" s="108"/>
      <c r="Y72" s="108"/>
      <c r="Z72" s="108"/>
    </row>
    <row r="73" spans="1:26" ht="20.25" customHeight="1" x14ac:dyDescent="0.35">
      <c r="A73" s="108"/>
      <c r="B73" s="108"/>
      <c r="C73" s="108"/>
      <c r="D73" s="108"/>
      <c r="E73" s="108"/>
      <c r="F73" s="108"/>
      <c r="G73" s="108"/>
      <c r="H73" s="108"/>
      <c r="I73" s="108"/>
      <c r="J73" s="108"/>
      <c r="K73" s="108"/>
      <c r="L73" s="108"/>
      <c r="M73" s="108"/>
      <c r="N73" s="108"/>
      <c r="O73" s="108"/>
      <c r="P73" s="108"/>
      <c r="Q73" s="108"/>
      <c r="R73" s="108"/>
      <c r="S73" s="108"/>
      <c r="T73" s="108"/>
      <c r="U73" s="108"/>
      <c r="V73" s="108"/>
      <c r="W73" s="108"/>
      <c r="X73" s="108"/>
      <c r="Y73" s="108"/>
      <c r="Z73" s="108"/>
    </row>
    <row r="74" spans="1:26" ht="20.25" customHeight="1" x14ac:dyDescent="0.35">
      <c r="A74" s="108"/>
      <c r="B74" s="108"/>
      <c r="C74" s="108"/>
      <c r="D74" s="108"/>
      <c r="E74" s="108"/>
      <c r="F74" s="108"/>
      <c r="G74" s="108"/>
      <c r="H74" s="108"/>
      <c r="I74" s="108"/>
      <c r="J74" s="108"/>
      <c r="K74" s="108"/>
      <c r="L74" s="108"/>
      <c r="M74" s="108"/>
      <c r="N74" s="108"/>
      <c r="O74" s="108"/>
      <c r="P74" s="108"/>
      <c r="Q74" s="108"/>
      <c r="R74" s="108"/>
      <c r="S74" s="108"/>
      <c r="T74" s="108"/>
      <c r="U74" s="108"/>
      <c r="V74" s="108"/>
      <c r="W74" s="108"/>
      <c r="X74" s="108"/>
      <c r="Y74" s="108"/>
      <c r="Z74" s="108"/>
    </row>
    <row r="75" spans="1:26" ht="20.25" customHeight="1" x14ac:dyDescent="0.35">
      <c r="A75" s="108"/>
      <c r="B75" s="108"/>
      <c r="C75" s="108"/>
      <c r="D75" s="108"/>
      <c r="E75" s="108"/>
      <c r="F75" s="108"/>
      <c r="G75" s="108"/>
      <c r="H75" s="108"/>
      <c r="I75" s="108"/>
      <c r="J75" s="108"/>
      <c r="K75" s="108"/>
      <c r="L75" s="108"/>
      <c r="M75" s="108"/>
      <c r="N75" s="108"/>
      <c r="O75" s="108"/>
      <c r="P75" s="108"/>
      <c r="Q75" s="108"/>
      <c r="R75" s="108"/>
      <c r="S75" s="108"/>
      <c r="T75" s="108"/>
      <c r="U75" s="108"/>
      <c r="V75" s="108"/>
      <c r="W75" s="108"/>
      <c r="X75" s="108"/>
      <c r="Y75" s="108"/>
      <c r="Z75" s="108"/>
    </row>
    <row r="76" spans="1:26" ht="20.25" customHeight="1" x14ac:dyDescent="0.35">
      <c r="A76" s="108"/>
      <c r="B76" s="108"/>
      <c r="C76" s="108"/>
      <c r="D76" s="108"/>
      <c r="E76" s="108"/>
      <c r="F76" s="108"/>
      <c r="G76" s="108"/>
      <c r="H76" s="108"/>
      <c r="I76" s="108"/>
      <c r="J76" s="108"/>
      <c r="K76" s="108"/>
      <c r="L76" s="108"/>
      <c r="M76" s="108"/>
      <c r="N76" s="108"/>
      <c r="O76" s="108"/>
      <c r="P76" s="108"/>
      <c r="Q76" s="108"/>
      <c r="R76" s="108"/>
      <c r="S76" s="108"/>
      <c r="T76" s="108"/>
      <c r="U76" s="108"/>
      <c r="V76" s="108"/>
      <c r="W76" s="108"/>
      <c r="X76" s="108"/>
      <c r="Y76" s="108"/>
      <c r="Z76" s="108"/>
    </row>
    <row r="77" spans="1:26" ht="20.25" customHeight="1" x14ac:dyDescent="0.35">
      <c r="A77" s="108"/>
      <c r="B77" s="108"/>
      <c r="C77" s="108"/>
      <c r="D77" s="108"/>
      <c r="E77" s="108"/>
      <c r="F77" s="108"/>
      <c r="G77" s="108"/>
      <c r="H77" s="108"/>
      <c r="I77" s="108"/>
      <c r="J77" s="108"/>
      <c r="K77" s="108"/>
      <c r="L77" s="108"/>
      <c r="M77" s="108"/>
      <c r="N77" s="108"/>
      <c r="O77" s="108"/>
      <c r="P77" s="108"/>
      <c r="Q77" s="108"/>
      <c r="R77" s="108"/>
      <c r="S77" s="108"/>
      <c r="T77" s="108"/>
      <c r="U77" s="108"/>
      <c r="V77" s="108"/>
      <c r="W77" s="108"/>
      <c r="X77" s="108"/>
      <c r="Y77" s="108"/>
      <c r="Z77" s="108"/>
    </row>
    <row r="78" spans="1:26" ht="20.25" customHeight="1" x14ac:dyDescent="0.35">
      <c r="A78" s="108"/>
      <c r="B78" s="108"/>
      <c r="C78" s="108"/>
      <c r="D78" s="108"/>
      <c r="E78" s="108"/>
      <c r="F78" s="108"/>
      <c r="G78" s="108"/>
      <c r="H78" s="108"/>
      <c r="I78" s="108"/>
      <c r="J78" s="108"/>
      <c r="K78" s="108"/>
      <c r="L78" s="108"/>
      <c r="M78" s="108"/>
      <c r="N78" s="108"/>
      <c r="O78" s="108"/>
      <c r="P78" s="108"/>
      <c r="Q78" s="108"/>
      <c r="R78" s="108"/>
      <c r="S78" s="108"/>
      <c r="T78" s="108"/>
      <c r="U78" s="108"/>
      <c r="V78" s="108"/>
      <c r="W78" s="108"/>
      <c r="X78" s="108"/>
      <c r="Y78" s="108"/>
      <c r="Z78" s="108"/>
    </row>
    <row r="79" spans="1:26" ht="20.25" customHeight="1" x14ac:dyDescent="0.35">
      <c r="A79" s="108"/>
      <c r="B79" s="108"/>
      <c r="C79" s="108"/>
      <c r="D79" s="108"/>
      <c r="E79" s="108"/>
      <c r="F79" s="108"/>
      <c r="G79" s="108"/>
      <c r="H79" s="108"/>
      <c r="I79" s="108"/>
      <c r="J79" s="108"/>
      <c r="K79" s="108"/>
      <c r="L79" s="108"/>
      <c r="M79" s="108"/>
      <c r="N79" s="108"/>
      <c r="O79" s="108"/>
      <c r="P79" s="108"/>
      <c r="Q79" s="108"/>
      <c r="R79" s="108"/>
      <c r="S79" s="108"/>
      <c r="T79" s="108"/>
      <c r="U79" s="108"/>
      <c r="V79" s="108"/>
      <c r="W79" s="108"/>
      <c r="X79" s="108"/>
      <c r="Y79" s="108"/>
      <c r="Z79" s="108"/>
    </row>
    <row r="80" spans="1:26" ht="20.25" customHeight="1" x14ac:dyDescent="0.35">
      <c r="A80" s="108"/>
      <c r="B80" s="108"/>
      <c r="C80" s="108"/>
      <c r="D80" s="108"/>
      <c r="E80" s="108"/>
      <c r="F80" s="108"/>
      <c r="G80" s="108"/>
      <c r="H80" s="108"/>
      <c r="I80" s="108"/>
      <c r="J80" s="108"/>
      <c r="K80" s="108"/>
      <c r="L80" s="108"/>
      <c r="M80" s="108"/>
      <c r="N80" s="108"/>
      <c r="O80" s="108"/>
      <c r="P80" s="108"/>
      <c r="Q80" s="108"/>
      <c r="R80" s="108"/>
      <c r="S80" s="108"/>
      <c r="T80" s="108"/>
      <c r="U80" s="108"/>
      <c r="V80" s="108"/>
      <c r="W80" s="108"/>
      <c r="X80" s="108"/>
      <c r="Y80" s="108"/>
      <c r="Z80" s="108"/>
    </row>
    <row r="81" spans="1:26" ht="20.25" customHeight="1" x14ac:dyDescent="0.35">
      <c r="A81" s="108"/>
      <c r="B81" s="108"/>
      <c r="C81" s="108"/>
      <c r="D81" s="108"/>
      <c r="E81" s="108"/>
      <c r="F81" s="108"/>
      <c r="G81" s="108"/>
      <c r="H81" s="108"/>
      <c r="I81" s="108"/>
      <c r="J81" s="108"/>
      <c r="K81" s="108"/>
      <c r="L81" s="108"/>
      <c r="M81" s="108"/>
      <c r="N81" s="108"/>
      <c r="O81" s="108"/>
      <c r="P81" s="108"/>
      <c r="Q81" s="108"/>
      <c r="R81" s="108"/>
      <c r="S81" s="108"/>
      <c r="T81" s="108"/>
      <c r="U81" s="108"/>
      <c r="V81" s="108"/>
      <c r="W81" s="108"/>
      <c r="X81" s="108"/>
      <c r="Y81" s="108"/>
      <c r="Z81" s="108"/>
    </row>
    <row r="82" spans="1:26" ht="20.25" customHeight="1" x14ac:dyDescent="0.35">
      <c r="A82" s="108"/>
      <c r="B82" s="108"/>
      <c r="C82" s="108"/>
      <c r="D82" s="108"/>
      <c r="E82" s="108"/>
      <c r="F82" s="108"/>
      <c r="G82" s="108"/>
      <c r="H82" s="108"/>
      <c r="I82" s="108"/>
      <c r="J82" s="108"/>
      <c r="K82" s="108"/>
      <c r="L82" s="108"/>
      <c r="M82" s="108"/>
      <c r="N82" s="108"/>
      <c r="O82" s="108"/>
      <c r="P82" s="108"/>
      <c r="Q82" s="108"/>
      <c r="R82" s="108"/>
      <c r="S82" s="108"/>
      <c r="T82" s="108"/>
      <c r="U82" s="108"/>
      <c r="V82" s="108"/>
      <c r="W82" s="108"/>
      <c r="X82" s="108"/>
      <c r="Y82" s="108"/>
      <c r="Z82" s="108"/>
    </row>
    <row r="83" spans="1:26" ht="20.25" customHeight="1" x14ac:dyDescent="0.35">
      <c r="A83" s="108"/>
      <c r="B83" s="108"/>
      <c r="C83" s="108"/>
      <c r="D83" s="108"/>
      <c r="E83" s="108"/>
      <c r="F83" s="108"/>
      <c r="G83" s="108"/>
      <c r="H83" s="108"/>
      <c r="I83" s="108"/>
      <c r="J83" s="108"/>
      <c r="K83" s="108"/>
      <c r="L83" s="108"/>
      <c r="M83" s="108"/>
      <c r="N83" s="108"/>
      <c r="O83" s="108"/>
      <c r="P83" s="108"/>
      <c r="Q83" s="108"/>
      <c r="R83" s="108"/>
      <c r="S83" s="108"/>
      <c r="T83" s="108"/>
      <c r="U83" s="108"/>
      <c r="V83" s="108"/>
      <c r="W83" s="108"/>
      <c r="X83" s="108"/>
      <c r="Y83" s="108"/>
      <c r="Z83" s="108"/>
    </row>
    <row r="84" spans="1:26" ht="20.25" customHeight="1" x14ac:dyDescent="0.35">
      <c r="A84" s="108"/>
      <c r="B84" s="108"/>
      <c r="C84" s="108"/>
      <c r="D84" s="108"/>
      <c r="E84" s="108"/>
      <c r="F84" s="108"/>
      <c r="G84" s="108"/>
      <c r="H84" s="108"/>
      <c r="I84" s="108"/>
      <c r="J84" s="108"/>
      <c r="K84" s="108"/>
      <c r="L84" s="108"/>
      <c r="M84" s="108"/>
      <c r="N84" s="108"/>
      <c r="O84" s="108"/>
      <c r="P84" s="108"/>
      <c r="Q84" s="108"/>
      <c r="R84" s="108"/>
      <c r="S84" s="108"/>
      <c r="T84" s="108"/>
      <c r="U84" s="108"/>
      <c r="V84" s="108"/>
      <c r="W84" s="108"/>
      <c r="X84" s="108"/>
      <c r="Y84" s="108"/>
      <c r="Z84" s="108"/>
    </row>
    <row r="85" spans="1:26" ht="20.25" customHeight="1" x14ac:dyDescent="0.35">
      <c r="A85" s="108"/>
      <c r="B85" s="108"/>
      <c r="C85" s="108"/>
      <c r="D85" s="108"/>
      <c r="E85" s="108"/>
      <c r="F85" s="108"/>
      <c r="G85" s="108"/>
      <c r="H85" s="108"/>
      <c r="I85" s="108"/>
      <c r="J85" s="108"/>
      <c r="K85" s="108"/>
      <c r="L85" s="108"/>
      <c r="M85" s="108"/>
      <c r="N85" s="108"/>
      <c r="O85" s="108"/>
      <c r="P85" s="108"/>
      <c r="Q85" s="108"/>
      <c r="R85" s="108"/>
      <c r="S85" s="108"/>
      <c r="T85" s="108"/>
      <c r="U85" s="108"/>
      <c r="V85" s="108"/>
      <c r="W85" s="108"/>
      <c r="X85" s="108"/>
      <c r="Y85" s="108"/>
      <c r="Z85" s="108"/>
    </row>
    <row r="86" spans="1:26" ht="20.25" customHeight="1" x14ac:dyDescent="0.35">
      <c r="A86" s="108"/>
      <c r="B86" s="108"/>
      <c r="C86" s="108"/>
      <c r="D86" s="108"/>
      <c r="E86" s="108"/>
      <c r="F86" s="108"/>
      <c r="G86" s="108"/>
      <c r="H86" s="108"/>
      <c r="I86" s="108"/>
      <c r="J86" s="108"/>
      <c r="K86" s="108"/>
      <c r="L86" s="108"/>
      <c r="M86" s="108"/>
      <c r="N86" s="108"/>
      <c r="O86" s="108"/>
      <c r="P86" s="108"/>
      <c r="Q86" s="108"/>
      <c r="R86" s="108"/>
      <c r="S86" s="108"/>
      <c r="T86" s="108"/>
      <c r="U86" s="108"/>
      <c r="V86" s="108"/>
      <c r="W86" s="108"/>
      <c r="X86" s="108"/>
      <c r="Y86" s="108"/>
      <c r="Z86" s="108"/>
    </row>
    <row r="87" spans="1:26" ht="20.25" customHeight="1" x14ac:dyDescent="0.35">
      <c r="A87" s="108"/>
      <c r="B87" s="108"/>
      <c r="C87" s="108"/>
      <c r="D87" s="108"/>
      <c r="E87" s="108"/>
      <c r="F87" s="108"/>
      <c r="G87" s="108"/>
      <c r="H87" s="108"/>
      <c r="I87" s="108"/>
      <c r="J87" s="108"/>
      <c r="K87" s="108"/>
      <c r="L87" s="108"/>
      <c r="M87" s="108"/>
      <c r="N87" s="108"/>
      <c r="O87" s="108"/>
      <c r="P87" s="108"/>
      <c r="Q87" s="108"/>
      <c r="R87" s="108"/>
      <c r="S87" s="108"/>
      <c r="T87" s="108"/>
      <c r="U87" s="108"/>
      <c r="V87" s="108"/>
      <c r="W87" s="108"/>
      <c r="X87" s="108"/>
      <c r="Y87" s="108"/>
      <c r="Z87" s="108"/>
    </row>
    <row r="88" spans="1:26" ht="20.25" customHeight="1" x14ac:dyDescent="0.35">
      <c r="A88" s="108"/>
      <c r="B88" s="108"/>
      <c r="C88" s="108"/>
      <c r="D88" s="108"/>
      <c r="E88" s="108"/>
      <c r="F88" s="108"/>
      <c r="G88" s="108"/>
      <c r="H88" s="108"/>
      <c r="I88" s="108"/>
      <c r="J88" s="108"/>
      <c r="K88" s="108"/>
      <c r="L88" s="108"/>
      <c r="M88" s="108"/>
      <c r="N88" s="108"/>
      <c r="O88" s="108"/>
      <c r="P88" s="108"/>
      <c r="Q88" s="108"/>
      <c r="R88" s="108"/>
      <c r="S88" s="108"/>
      <c r="T88" s="108"/>
      <c r="U88" s="108"/>
      <c r="V88" s="108"/>
      <c r="W88" s="108"/>
      <c r="X88" s="108"/>
      <c r="Y88" s="108"/>
      <c r="Z88" s="108"/>
    </row>
    <row r="89" spans="1:26" ht="20.25" customHeight="1" x14ac:dyDescent="0.35">
      <c r="A89" s="108"/>
      <c r="B89" s="108"/>
      <c r="C89" s="108"/>
      <c r="D89" s="108"/>
      <c r="E89" s="108"/>
      <c r="F89" s="108"/>
      <c r="G89" s="108"/>
      <c r="H89" s="108"/>
      <c r="I89" s="108"/>
      <c r="J89" s="108"/>
      <c r="K89" s="108"/>
      <c r="L89" s="108"/>
      <c r="M89" s="108"/>
      <c r="N89" s="108"/>
      <c r="O89" s="108"/>
      <c r="P89" s="108"/>
      <c r="Q89" s="108"/>
      <c r="R89" s="108"/>
      <c r="S89" s="108"/>
      <c r="T89" s="108"/>
      <c r="U89" s="108"/>
      <c r="V89" s="108"/>
      <c r="W89" s="108"/>
      <c r="X89" s="108"/>
      <c r="Y89" s="108"/>
      <c r="Z89" s="108"/>
    </row>
    <row r="90" spans="1:26" ht="20.25" customHeight="1" x14ac:dyDescent="0.35">
      <c r="A90" s="108"/>
      <c r="B90" s="108"/>
      <c r="C90" s="108"/>
      <c r="D90" s="108"/>
      <c r="E90" s="108"/>
      <c r="F90" s="108"/>
      <c r="G90" s="108"/>
      <c r="H90" s="108"/>
      <c r="I90" s="108"/>
      <c r="J90" s="108"/>
      <c r="K90" s="108"/>
      <c r="L90" s="108"/>
      <c r="M90" s="108"/>
      <c r="N90" s="108"/>
      <c r="O90" s="108"/>
      <c r="P90" s="108"/>
      <c r="Q90" s="108"/>
      <c r="R90" s="108"/>
      <c r="S90" s="108"/>
      <c r="T90" s="108"/>
      <c r="U90" s="108"/>
      <c r="V90" s="108"/>
      <c r="W90" s="108"/>
      <c r="X90" s="108"/>
      <c r="Y90" s="108"/>
      <c r="Z90" s="108"/>
    </row>
    <row r="91" spans="1:26" ht="20.25" customHeight="1" x14ac:dyDescent="0.35">
      <c r="A91" s="108"/>
      <c r="B91" s="108"/>
      <c r="C91" s="108"/>
      <c r="D91" s="108"/>
      <c r="E91" s="108"/>
      <c r="F91" s="108"/>
      <c r="G91" s="108"/>
      <c r="H91" s="108"/>
      <c r="I91" s="108"/>
      <c r="J91" s="108"/>
      <c r="K91" s="108"/>
      <c r="L91" s="108"/>
      <c r="M91" s="108"/>
      <c r="N91" s="108"/>
      <c r="O91" s="108"/>
      <c r="P91" s="108"/>
      <c r="Q91" s="108"/>
      <c r="R91" s="108"/>
      <c r="S91" s="108"/>
      <c r="T91" s="108"/>
      <c r="U91" s="108"/>
      <c r="V91" s="108"/>
      <c r="W91" s="108"/>
      <c r="X91" s="108"/>
      <c r="Y91" s="108"/>
      <c r="Z91" s="108"/>
    </row>
    <row r="92" spans="1:26" ht="20.25" customHeight="1" x14ac:dyDescent="0.35">
      <c r="A92" s="108"/>
      <c r="B92" s="108"/>
      <c r="C92" s="108"/>
      <c r="D92" s="108"/>
      <c r="E92" s="108"/>
      <c r="F92" s="108"/>
      <c r="G92" s="108"/>
      <c r="H92" s="108"/>
      <c r="I92" s="108"/>
      <c r="J92" s="108"/>
      <c r="K92" s="108"/>
      <c r="L92" s="108"/>
      <c r="M92" s="108"/>
      <c r="N92" s="108"/>
      <c r="O92" s="108"/>
      <c r="P92" s="108"/>
      <c r="Q92" s="108"/>
      <c r="R92" s="108"/>
      <c r="S92" s="108"/>
      <c r="T92" s="108"/>
      <c r="U92" s="108"/>
      <c r="V92" s="108"/>
      <c r="W92" s="108"/>
      <c r="X92" s="108"/>
      <c r="Y92" s="108"/>
      <c r="Z92" s="108"/>
    </row>
    <row r="93" spans="1:26" ht="20.25" customHeight="1" x14ac:dyDescent="0.35">
      <c r="A93" s="108"/>
      <c r="B93" s="108"/>
      <c r="C93" s="108"/>
      <c r="D93" s="108"/>
      <c r="E93" s="108"/>
      <c r="F93" s="108"/>
      <c r="G93" s="108"/>
      <c r="H93" s="108"/>
      <c r="I93" s="108"/>
      <c r="J93" s="108"/>
      <c r="K93" s="108"/>
      <c r="L93" s="108"/>
      <c r="M93" s="108"/>
      <c r="N93" s="108"/>
      <c r="O93" s="108"/>
      <c r="P93" s="108"/>
      <c r="Q93" s="108"/>
      <c r="R93" s="108"/>
      <c r="S93" s="108"/>
      <c r="T93" s="108"/>
      <c r="U93" s="108"/>
      <c r="V93" s="108"/>
      <c r="W93" s="108"/>
      <c r="X93" s="108"/>
      <c r="Y93" s="108"/>
      <c r="Z93" s="108"/>
    </row>
    <row r="94" spans="1:26" ht="20.25" customHeight="1" x14ac:dyDescent="0.35">
      <c r="A94" s="108"/>
      <c r="B94" s="108"/>
      <c r="C94" s="108"/>
      <c r="D94" s="108"/>
      <c r="E94" s="108"/>
      <c r="F94" s="108"/>
      <c r="G94" s="108"/>
      <c r="H94" s="108"/>
      <c r="I94" s="108"/>
      <c r="J94" s="108"/>
      <c r="K94" s="108"/>
      <c r="L94" s="108"/>
      <c r="M94" s="108"/>
      <c r="N94" s="108"/>
      <c r="O94" s="108"/>
      <c r="P94" s="108"/>
      <c r="Q94" s="108"/>
      <c r="R94" s="108"/>
      <c r="S94" s="108"/>
      <c r="T94" s="108"/>
      <c r="U94" s="108"/>
      <c r="V94" s="108"/>
      <c r="W94" s="108"/>
      <c r="X94" s="108"/>
      <c r="Y94" s="108"/>
      <c r="Z94" s="108"/>
    </row>
    <row r="95" spans="1:26" ht="20.25" customHeight="1" x14ac:dyDescent="0.35">
      <c r="A95" s="108"/>
      <c r="B95" s="108"/>
      <c r="C95" s="108"/>
      <c r="D95" s="108"/>
      <c r="E95" s="108"/>
      <c r="F95" s="108"/>
      <c r="G95" s="108"/>
      <c r="H95" s="108"/>
      <c r="I95" s="108"/>
      <c r="J95" s="108"/>
      <c r="K95" s="108"/>
      <c r="L95" s="108"/>
      <c r="M95" s="108"/>
      <c r="N95" s="108"/>
      <c r="O95" s="108"/>
      <c r="P95" s="108"/>
      <c r="Q95" s="108"/>
      <c r="R95" s="108"/>
      <c r="S95" s="108"/>
      <c r="T95" s="108"/>
      <c r="U95" s="108"/>
      <c r="V95" s="108"/>
      <c r="W95" s="108"/>
      <c r="X95" s="108"/>
      <c r="Y95" s="108"/>
      <c r="Z95" s="108"/>
    </row>
    <row r="96" spans="1:26" ht="20.25" customHeight="1" x14ac:dyDescent="0.35">
      <c r="A96" s="108"/>
      <c r="B96" s="108"/>
      <c r="C96" s="108"/>
      <c r="D96" s="108"/>
      <c r="E96" s="108"/>
      <c r="F96" s="108"/>
      <c r="G96" s="108"/>
      <c r="H96" s="108"/>
      <c r="I96" s="108"/>
      <c r="J96" s="108"/>
      <c r="K96" s="108"/>
      <c r="L96" s="108"/>
      <c r="M96" s="108"/>
      <c r="N96" s="108"/>
      <c r="O96" s="108"/>
      <c r="P96" s="108"/>
      <c r="Q96" s="108"/>
      <c r="R96" s="108"/>
      <c r="S96" s="108"/>
      <c r="T96" s="108"/>
      <c r="U96" s="108"/>
      <c r="V96" s="108"/>
      <c r="W96" s="108"/>
      <c r="X96" s="108"/>
      <c r="Y96" s="108"/>
      <c r="Z96" s="108"/>
    </row>
    <row r="97" spans="1:26" ht="20.25" customHeight="1" x14ac:dyDescent="0.35">
      <c r="A97" s="108"/>
      <c r="B97" s="108"/>
      <c r="C97" s="108"/>
      <c r="D97" s="108"/>
      <c r="E97" s="108"/>
      <c r="F97" s="108"/>
      <c r="G97" s="108"/>
      <c r="H97" s="108"/>
      <c r="I97" s="108"/>
      <c r="J97" s="108"/>
      <c r="K97" s="108"/>
      <c r="L97" s="108"/>
      <c r="M97" s="108"/>
      <c r="N97" s="108"/>
      <c r="O97" s="108"/>
      <c r="P97" s="108"/>
      <c r="Q97" s="108"/>
      <c r="R97" s="108"/>
      <c r="S97" s="108"/>
      <c r="T97" s="108"/>
      <c r="U97" s="108"/>
      <c r="V97" s="108"/>
      <c r="W97" s="108"/>
      <c r="X97" s="108"/>
      <c r="Y97" s="108"/>
      <c r="Z97" s="108"/>
    </row>
    <row r="98" spans="1:26" ht="20.25" customHeight="1" x14ac:dyDescent="0.35">
      <c r="A98" s="108"/>
      <c r="B98" s="108"/>
      <c r="C98" s="108"/>
      <c r="D98" s="108"/>
      <c r="E98" s="108"/>
      <c r="F98" s="108"/>
      <c r="G98" s="108"/>
      <c r="H98" s="108"/>
      <c r="I98" s="108"/>
      <c r="J98" s="108"/>
      <c r="K98" s="108"/>
      <c r="L98" s="108"/>
      <c r="M98" s="108"/>
      <c r="N98" s="108"/>
      <c r="O98" s="108"/>
      <c r="P98" s="108"/>
      <c r="Q98" s="108"/>
      <c r="R98" s="108"/>
      <c r="S98" s="108"/>
      <c r="T98" s="108"/>
      <c r="U98" s="108"/>
      <c r="V98" s="108"/>
      <c r="W98" s="108"/>
      <c r="X98" s="108"/>
      <c r="Y98" s="108"/>
      <c r="Z98" s="108"/>
    </row>
    <row r="99" spans="1:26" ht="20.25" customHeight="1" x14ac:dyDescent="0.35">
      <c r="A99" s="108"/>
      <c r="B99" s="108"/>
      <c r="C99" s="108"/>
      <c r="D99" s="108"/>
      <c r="E99" s="108"/>
      <c r="F99" s="108"/>
      <c r="G99" s="108"/>
      <c r="H99" s="108"/>
      <c r="I99" s="108"/>
      <c r="J99" s="108"/>
      <c r="K99" s="108"/>
      <c r="L99" s="108"/>
      <c r="M99" s="108"/>
      <c r="N99" s="108"/>
      <c r="O99" s="108"/>
      <c r="P99" s="108"/>
      <c r="Q99" s="108"/>
      <c r="R99" s="108"/>
      <c r="S99" s="108"/>
      <c r="T99" s="108"/>
      <c r="U99" s="108"/>
      <c r="V99" s="108"/>
      <c r="W99" s="108"/>
      <c r="X99" s="108"/>
      <c r="Y99" s="108"/>
      <c r="Z99" s="108"/>
    </row>
    <row r="100" spans="1:26" ht="20.25" customHeight="1" x14ac:dyDescent="0.35">
      <c r="A100" s="108"/>
      <c r="B100" s="108"/>
      <c r="C100" s="108"/>
      <c r="D100" s="108"/>
      <c r="E100" s="108"/>
      <c r="F100" s="108"/>
      <c r="G100" s="108"/>
      <c r="H100" s="108"/>
      <c r="I100" s="108"/>
      <c r="J100" s="108"/>
      <c r="K100" s="108"/>
      <c r="L100" s="108"/>
      <c r="M100" s="108"/>
      <c r="N100" s="108"/>
      <c r="O100" s="108"/>
      <c r="P100" s="108"/>
      <c r="Q100" s="108"/>
      <c r="R100" s="108"/>
      <c r="S100" s="108"/>
      <c r="T100" s="108"/>
      <c r="U100" s="108"/>
      <c r="V100" s="108"/>
      <c r="W100" s="108"/>
      <c r="X100" s="108"/>
      <c r="Y100" s="108"/>
      <c r="Z100" s="108"/>
    </row>
    <row r="101" spans="1:26" ht="20.25" customHeight="1" x14ac:dyDescent="0.35">
      <c r="A101" s="108"/>
      <c r="B101" s="108"/>
      <c r="C101" s="108"/>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row>
    <row r="102" spans="1:26" ht="20.25" customHeight="1" x14ac:dyDescent="0.35">
      <c r="A102" s="108"/>
      <c r="B102" s="108"/>
      <c r="C102" s="108"/>
      <c r="D102" s="108"/>
      <c r="E102" s="108"/>
      <c r="F102" s="108"/>
      <c r="G102" s="108"/>
      <c r="H102" s="108"/>
      <c r="I102" s="108"/>
      <c r="J102" s="108"/>
      <c r="K102" s="108"/>
      <c r="L102" s="108"/>
      <c r="M102" s="108"/>
      <c r="N102" s="108"/>
      <c r="O102" s="108"/>
      <c r="P102" s="108"/>
      <c r="Q102" s="108"/>
      <c r="R102" s="108"/>
      <c r="S102" s="108"/>
      <c r="T102" s="108"/>
      <c r="U102" s="108"/>
      <c r="V102" s="108"/>
      <c r="W102" s="108"/>
      <c r="X102" s="108"/>
      <c r="Y102" s="108"/>
      <c r="Z102" s="108"/>
    </row>
    <row r="103" spans="1:26" ht="20.25" customHeight="1" x14ac:dyDescent="0.35">
      <c r="A103" s="108"/>
      <c r="B103" s="108"/>
      <c r="C103" s="108"/>
      <c r="D103" s="108"/>
      <c r="E103" s="108"/>
      <c r="F103" s="108"/>
      <c r="G103" s="108"/>
      <c r="H103" s="108"/>
      <c r="I103" s="108"/>
      <c r="J103" s="108"/>
      <c r="K103" s="108"/>
      <c r="L103" s="108"/>
      <c r="M103" s="108"/>
      <c r="N103" s="108"/>
      <c r="O103" s="108"/>
      <c r="P103" s="108"/>
      <c r="Q103" s="108"/>
      <c r="R103" s="108"/>
      <c r="S103" s="108"/>
      <c r="T103" s="108"/>
      <c r="U103" s="108"/>
      <c r="V103" s="108"/>
      <c r="W103" s="108"/>
      <c r="X103" s="108"/>
      <c r="Y103" s="108"/>
      <c r="Z103" s="108"/>
    </row>
    <row r="104" spans="1:26" ht="20.25" customHeight="1" x14ac:dyDescent="0.35">
      <c r="A104" s="108"/>
      <c r="B104" s="108"/>
      <c r="C104" s="108"/>
      <c r="D104" s="108"/>
      <c r="E104" s="108"/>
      <c r="F104" s="108"/>
      <c r="G104" s="108"/>
      <c r="H104" s="108"/>
      <c r="I104" s="108"/>
      <c r="J104" s="108"/>
      <c r="K104" s="108"/>
      <c r="L104" s="108"/>
      <c r="M104" s="108"/>
      <c r="N104" s="108"/>
      <c r="O104" s="108"/>
      <c r="P104" s="108"/>
      <c r="Q104" s="108"/>
      <c r="R104" s="108"/>
      <c r="S104" s="108"/>
      <c r="T104" s="108"/>
      <c r="U104" s="108"/>
      <c r="V104" s="108"/>
      <c r="W104" s="108"/>
      <c r="X104" s="108"/>
      <c r="Y104" s="108"/>
      <c r="Z104" s="108"/>
    </row>
    <row r="105" spans="1:26" ht="20.25" customHeight="1" x14ac:dyDescent="0.35">
      <c r="A105" s="108"/>
      <c r="B105" s="108"/>
      <c r="C105" s="108"/>
      <c r="D105" s="108"/>
      <c r="E105" s="108"/>
      <c r="F105" s="108"/>
      <c r="G105" s="108"/>
      <c r="H105" s="108"/>
      <c r="I105" s="108"/>
      <c r="J105" s="108"/>
      <c r="K105" s="108"/>
      <c r="L105" s="108"/>
      <c r="M105" s="108"/>
      <c r="N105" s="108"/>
      <c r="O105" s="108"/>
      <c r="P105" s="108"/>
      <c r="Q105" s="108"/>
      <c r="R105" s="108"/>
      <c r="S105" s="108"/>
      <c r="T105" s="108"/>
      <c r="U105" s="108"/>
      <c r="V105" s="108"/>
      <c r="W105" s="108"/>
      <c r="X105" s="108"/>
      <c r="Y105" s="108"/>
      <c r="Z105" s="108"/>
    </row>
    <row r="106" spans="1:26" ht="20.25" customHeight="1" x14ac:dyDescent="0.35">
      <c r="A106" s="108"/>
      <c r="B106" s="108"/>
      <c r="C106" s="108"/>
      <c r="D106" s="108"/>
      <c r="E106" s="108"/>
      <c r="F106" s="108"/>
      <c r="G106" s="108"/>
      <c r="H106" s="108"/>
      <c r="I106" s="108"/>
      <c r="J106" s="108"/>
      <c r="K106" s="108"/>
      <c r="L106" s="108"/>
      <c r="M106" s="108"/>
      <c r="N106" s="108"/>
      <c r="O106" s="108"/>
      <c r="P106" s="108"/>
      <c r="Q106" s="108"/>
      <c r="R106" s="108"/>
      <c r="S106" s="108"/>
      <c r="T106" s="108"/>
      <c r="U106" s="108"/>
      <c r="V106" s="108"/>
      <c r="W106" s="108"/>
      <c r="X106" s="108"/>
      <c r="Y106" s="108"/>
      <c r="Z106" s="108"/>
    </row>
    <row r="107" spans="1:26" ht="20.25" customHeight="1" x14ac:dyDescent="0.35">
      <c r="A107" s="108"/>
      <c r="B107" s="108"/>
      <c r="C107" s="108"/>
      <c r="D107" s="108"/>
      <c r="E107" s="108"/>
      <c r="F107" s="108"/>
      <c r="G107" s="108"/>
      <c r="H107" s="108"/>
      <c r="I107" s="108"/>
      <c r="J107" s="108"/>
      <c r="K107" s="108"/>
      <c r="L107" s="108"/>
      <c r="M107" s="108"/>
      <c r="N107" s="108"/>
      <c r="O107" s="108"/>
      <c r="P107" s="108"/>
      <c r="Q107" s="108"/>
      <c r="R107" s="108"/>
      <c r="S107" s="108"/>
      <c r="T107" s="108"/>
      <c r="U107" s="108"/>
      <c r="V107" s="108"/>
      <c r="W107" s="108"/>
      <c r="X107" s="108"/>
      <c r="Y107" s="108"/>
      <c r="Z107" s="108"/>
    </row>
    <row r="108" spans="1:26" ht="20.25" customHeight="1" x14ac:dyDescent="0.35">
      <c r="A108" s="108"/>
      <c r="B108" s="108"/>
      <c r="C108" s="108"/>
      <c r="D108" s="108"/>
      <c r="E108" s="108"/>
      <c r="F108" s="108"/>
      <c r="G108" s="108"/>
      <c r="H108" s="108"/>
      <c r="I108" s="108"/>
      <c r="J108" s="108"/>
      <c r="K108" s="108"/>
      <c r="L108" s="108"/>
      <c r="M108" s="108"/>
      <c r="N108" s="108"/>
      <c r="O108" s="108"/>
      <c r="P108" s="108"/>
      <c r="Q108" s="108"/>
      <c r="R108" s="108"/>
      <c r="S108" s="108"/>
      <c r="T108" s="108"/>
      <c r="U108" s="108"/>
      <c r="V108" s="108"/>
      <c r="W108" s="108"/>
      <c r="X108" s="108"/>
      <c r="Y108" s="108"/>
      <c r="Z108" s="108"/>
    </row>
    <row r="109" spans="1:26" ht="20.25" customHeight="1" x14ac:dyDescent="0.35">
      <c r="A109" s="108"/>
      <c r="B109" s="108"/>
      <c r="C109" s="108"/>
      <c r="D109" s="108"/>
      <c r="E109" s="108"/>
      <c r="F109" s="108"/>
      <c r="G109" s="108"/>
      <c r="H109" s="108"/>
      <c r="I109" s="108"/>
      <c r="J109" s="108"/>
      <c r="K109" s="108"/>
      <c r="L109" s="108"/>
      <c r="M109" s="108"/>
      <c r="N109" s="108"/>
      <c r="O109" s="108"/>
      <c r="P109" s="108"/>
      <c r="Q109" s="108"/>
      <c r="R109" s="108"/>
      <c r="S109" s="108"/>
      <c r="T109" s="108"/>
      <c r="U109" s="108"/>
      <c r="V109" s="108"/>
      <c r="W109" s="108"/>
      <c r="X109" s="108"/>
      <c r="Y109" s="108"/>
      <c r="Z109" s="108"/>
    </row>
    <row r="110" spans="1:26" ht="20.25" customHeight="1" x14ac:dyDescent="0.35">
      <c r="A110" s="108"/>
      <c r="B110" s="108"/>
      <c r="C110" s="108"/>
      <c r="D110" s="108"/>
      <c r="E110" s="108"/>
      <c r="F110" s="108"/>
      <c r="G110" s="108"/>
      <c r="H110" s="108"/>
      <c r="I110" s="108"/>
      <c r="J110" s="108"/>
      <c r="K110" s="108"/>
      <c r="L110" s="108"/>
      <c r="M110" s="108"/>
      <c r="N110" s="108"/>
      <c r="O110" s="108"/>
      <c r="P110" s="108"/>
      <c r="Q110" s="108"/>
      <c r="R110" s="108"/>
      <c r="S110" s="108"/>
      <c r="T110" s="108"/>
      <c r="U110" s="108"/>
      <c r="V110" s="108"/>
      <c r="W110" s="108"/>
      <c r="X110" s="108"/>
      <c r="Y110" s="108"/>
      <c r="Z110" s="108"/>
    </row>
    <row r="111" spans="1:26" ht="20.25" customHeight="1" x14ac:dyDescent="0.35">
      <c r="A111" s="108"/>
      <c r="B111" s="108"/>
      <c r="C111" s="108"/>
      <c r="D111" s="108"/>
      <c r="E111" s="108"/>
      <c r="F111" s="108"/>
      <c r="G111" s="108"/>
      <c r="H111" s="108"/>
      <c r="I111" s="108"/>
      <c r="J111" s="108"/>
      <c r="K111" s="108"/>
      <c r="L111" s="108"/>
      <c r="M111" s="108"/>
      <c r="N111" s="108"/>
      <c r="O111" s="108"/>
      <c r="P111" s="108"/>
      <c r="Q111" s="108"/>
      <c r="R111" s="108"/>
      <c r="S111" s="108"/>
      <c r="T111" s="108"/>
      <c r="U111" s="108"/>
      <c r="V111" s="108"/>
      <c r="W111" s="108"/>
      <c r="X111" s="108"/>
      <c r="Y111" s="108"/>
      <c r="Z111" s="108"/>
    </row>
    <row r="112" spans="1:26" ht="20.25" customHeight="1" x14ac:dyDescent="0.35">
      <c r="A112" s="108"/>
      <c r="B112" s="108"/>
      <c r="C112" s="108"/>
      <c r="D112" s="108"/>
      <c r="E112" s="108"/>
      <c r="F112" s="108"/>
      <c r="G112" s="108"/>
      <c r="H112" s="108"/>
      <c r="I112" s="108"/>
      <c r="J112" s="108"/>
      <c r="K112" s="108"/>
      <c r="L112" s="108"/>
      <c r="M112" s="108"/>
      <c r="N112" s="108"/>
      <c r="O112" s="108"/>
      <c r="P112" s="108"/>
      <c r="Q112" s="108"/>
      <c r="R112" s="108"/>
      <c r="S112" s="108"/>
      <c r="T112" s="108"/>
      <c r="U112" s="108"/>
      <c r="V112" s="108"/>
      <c r="W112" s="108"/>
      <c r="X112" s="108"/>
      <c r="Y112" s="108"/>
      <c r="Z112" s="108"/>
    </row>
    <row r="113" spans="1:26" ht="20.25" customHeight="1" x14ac:dyDescent="0.35">
      <c r="A113" s="108"/>
      <c r="B113" s="108"/>
      <c r="C113" s="108"/>
      <c r="D113" s="108"/>
      <c r="E113" s="108"/>
      <c r="F113" s="108"/>
      <c r="G113" s="108"/>
      <c r="H113" s="108"/>
      <c r="I113" s="108"/>
      <c r="J113" s="108"/>
      <c r="K113" s="108"/>
      <c r="L113" s="108"/>
      <c r="M113" s="108"/>
      <c r="N113" s="108"/>
      <c r="O113" s="108"/>
      <c r="P113" s="108"/>
      <c r="Q113" s="108"/>
      <c r="R113" s="108"/>
      <c r="S113" s="108"/>
      <c r="T113" s="108"/>
      <c r="U113" s="108"/>
      <c r="V113" s="108"/>
      <c r="W113" s="108"/>
      <c r="X113" s="108"/>
      <c r="Y113" s="108"/>
      <c r="Z113" s="108"/>
    </row>
    <row r="114" spans="1:26" ht="20.25" customHeight="1" x14ac:dyDescent="0.35">
      <c r="A114" s="108"/>
      <c r="B114" s="108"/>
      <c r="C114" s="108"/>
      <c r="D114" s="108"/>
      <c r="E114" s="108"/>
      <c r="F114" s="108"/>
      <c r="G114" s="108"/>
      <c r="H114" s="108"/>
      <c r="I114" s="108"/>
      <c r="J114" s="108"/>
      <c r="K114" s="108"/>
      <c r="L114" s="108"/>
      <c r="M114" s="108"/>
      <c r="N114" s="108"/>
      <c r="O114" s="108"/>
      <c r="P114" s="108"/>
      <c r="Q114" s="108"/>
      <c r="R114" s="108"/>
      <c r="S114" s="108"/>
      <c r="T114" s="108"/>
      <c r="U114" s="108"/>
      <c r="V114" s="108"/>
      <c r="W114" s="108"/>
      <c r="X114" s="108"/>
      <c r="Y114" s="108"/>
      <c r="Z114" s="108"/>
    </row>
    <row r="115" spans="1:26" ht="20.25" customHeight="1" x14ac:dyDescent="0.35">
      <c r="A115" s="108"/>
      <c r="B115" s="108"/>
      <c r="C115" s="108"/>
      <c r="D115" s="108"/>
      <c r="E115" s="108"/>
      <c r="F115" s="108"/>
      <c r="G115" s="108"/>
      <c r="H115" s="108"/>
      <c r="I115" s="108"/>
      <c r="J115" s="108"/>
      <c r="K115" s="108"/>
      <c r="L115" s="108"/>
      <c r="M115" s="108"/>
      <c r="N115" s="108"/>
      <c r="O115" s="108"/>
      <c r="P115" s="108"/>
      <c r="Q115" s="108"/>
      <c r="R115" s="108"/>
      <c r="S115" s="108"/>
      <c r="T115" s="108"/>
      <c r="U115" s="108"/>
      <c r="V115" s="108"/>
      <c r="W115" s="108"/>
      <c r="X115" s="108"/>
      <c r="Y115" s="108"/>
      <c r="Z115" s="108"/>
    </row>
    <row r="116" spans="1:26" ht="20.25" customHeight="1" x14ac:dyDescent="0.35">
      <c r="A116" s="108"/>
      <c r="B116" s="108"/>
      <c r="C116" s="108"/>
      <c r="D116" s="108"/>
      <c r="E116" s="108"/>
      <c r="F116" s="108"/>
      <c r="G116" s="108"/>
      <c r="H116" s="108"/>
      <c r="I116" s="108"/>
      <c r="J116" s="108"/>
      <c r="K116" s="108"/>
      <c r="L116" s="108"/>
      <c r="M116" s="108"/>
      <c r="N116" s="108"/>
      <c r="O116" s="108"/>
      <c r="P116" s="108"/>
      <c r="Q116" s="108"/>
      <c r="R116" s="108"/>
      <c r="S116" s="108"/>
      <c r="T116" s="108"/>
      <c r="U116" s="108"/>
      <c r="V116" s="108"/>
      <c r="W116" s="108"/>
      <c r="X116" s="108"/>
      <c r="Y116" s="108"/>
      <c r="Z116" s="108"/>
    </row>
    <row r="117" spans="1:26" ht="20.25" customHeight="1" x14ac:dyDescent="0.35">
      <c r="A117" s="108"/>
      <c r="B117" s="108"/>
      <c r="C117" s="108"/>
      <c r="D117" s="108"/>
      <c r="E117" s="108"/>
      <c r="F117" s="108"/>
      <c r="G117" s="108"/>
      <c r="H117" s="108"/>
      <c r="I117" s="108"/>
      <c r="J117" s="108"/>
      <c r="K117" s="108"/>
      <c r="L117" s="108"/>
      <c r="M117" s="108"/>
      <c r="N117" s="108"/>
      <c r="O117" s="108"/>
      <c r="P117" s="108"/>
      <c r="Q117" s="108"/>
      <c r="R117" s="108"/>
      <c r="S117" s="108"/>
      <c r="T117" s="108"/>
      <c r="U117" s="108"/>
      <c r="V117" s="108"/>
      <c r="W117" s="108"/>
      <c r="X117" s="108"/>
      <c r="Y117" s="108"/>
      <c r="Z117" s="108"/>
    </row>
    <row r="118" spans="1:26" ht="20.25" customHeight="1" x14ac:dyDescent="0.35">
      <c r="A118" s="108"/>
      <c r="B118" s="108"/>
      <c r="C118" s="108"/>
      <c r="D118" s="108"/>
      <c r="E118" s="108"/>
      <c r="F118" s="108"/>
      <c r="G118" s="108"/>
      <c r="H118" s="108"/>
      <c r="I118" s="108"/>
      <c r="J118" s="108"/>
      <c r="K118" s="108"/>
      <c r="L118" s="108"/>
      <c r="M118" s="108"/>
      <c r="N118" s="108"/>
      <c r="O118" s="108"/>
      <c r="P118" s="108"/>
      <c r="Q118" s="108"/>
      <c r="R118" s="108"/>
      <c r="S118" s="108"/>
      <c r="T118" s="108"/>
      <c r="U118" s="108"/>
      <c r="V118" s="108"/>
      <c r="W118" s="108"/>
      <c r="X118" s="108"/>
      <c r="Y118" s="108"/>
      <c r="Z118" s="108"/>
    </row>
    <row r="119" spans="1:26" ht="20.25" customHeight="1" x14ac:dyDescent="0.35">
      <c r="A119" s="108"/>
      <c r="B119" s="108"/>
      <c r="C119" s="108"/>
      <c r="D119" s="108"/>
      <c r="E119" s="108"/>
      <c r="F119" s="108"/>
      <c r="G119" s="108"/>
      <c r="H119" s="108"/>
      <c r="I119" s="108"/>
      <c r="J119" s="108"/>
      <c r="K119" s="108"/>
      <c r="L119" s="108"/>
      <c r="M119" s="108"/>
      <c r="N119" s="108"/>
      <c r="O119" s="108"/>
      <c r="P119" s="108"/>
      <c r="Q119" s="108"/>
      <c r="R119" s="108"/>
      <c r="S119" s="108"/>
      <c r="T119" s="108"/>
      <c r="U119" s="108"/>
      <c r="V119" s="108"/>
      <c r="W119" s="108"/>
      <c r="X119" s="108"/>
      <c r="Y119" s="108"/>
      <c r="Z119" s="108"/>
    </row>
    <row r="120" spans="1:26" ht="20.25" customHeight="1" x14ac:dyDescent="0.35">
      <c r="A120" s="108"/>
      <c r="B120" s="108"/>
      <c r="C120" s="108"/>
      <c r="D120" s="108"/>
      <c r="E120" s="108"/>
      <c r="F120" s="108"/>
      <c r="G120" s="108"/>
      <c r="H120" s="108"/>
      <c r="I120" s="108"/>
      <c r="J120" s="108"/>
      <c r="K120" s="108"/>
      <c r="L120" s="108"/>
      <c r="M120" s="108"/>
      <c r="N120" s="108"/>
      <c r="O120" s="108"/>
      <c r="P120" s="108"/>
      <c r="Q120" s="108"/>
      <c r="R120" s="108"/>
      <c r="S120" s="108"/>
      <c r="T120" s="108"/>
      <c r="U120" s="108"/>
      <c r="V120" s="108"/>
      <c r="W120" s="108"/>
      <c r="X120" s="108"/>
      <c r="Y120" s="108"/>
      <c r="Z120" s="108"/>
    </row>
    <row r="121" spans="1:26" ht="20.25" customHeight="1" x14ac:dyDescent="0.35">
      <c r="A121" s="108"/>
      <c r="B121" s="108"/>
      <c r="C121" s="108"/>
      <c r="D121" s="108"/>
      <c r="E121" s="108"/>
      <c r="F121" s="108"/>
      <c r="G121" s="108"/>
      <c r="H121" s="108"/>
      <c r="I121" s="108"/>
      <c r="J121" s="108"/>
      <c r="K121" s="108"/>
      <c r="L121" s="108"/>
      <c r="M121" s="108"/>
      <c r="N121" s="108"/>
      <c r="O121" s="108"/>
      <c r="P121" s="108"/>
      <c r="Q121" s="108"/>
      <c r="R121" s="108"/>
      <c r="S121" s="108"/>
      <c r="T121" s="108"/>
      <c r="U121" s="108"/>
      <c r="V121" s="108"/>
      <c r="W121" s="108"/>
      <c r="X121" s="108"/>
      <c r="Y121" s="108"/>
      <c r="Z121" s="108"/>
    </row>
    <row r="122" spans="1:26" ht="20.25" customHeight="1" x14ac:dyDescent="0.35">
      <c r="A122" s="108"/>
      <c r="B122" s="108"/>
      <c r="C122" s="108"/>
      <c r="D122" s="108"/>
      <c r="E122" s="108"/>
      <c r="F122" s="108"/>
      <c r="G122" s="108"/>
      <c r="H122" s="108"/>
      <c r="I122" s="108"/>
      <c r="J122" s="108"/>
      <c r="K122" s="108"/>
      <c r="L122" s="108"/>
      <c r="M122" s="108"/>
      <c r="N122" s="108"/>
      <c r="O122" s="108"/>
      <c r="P122" s="108"/>
      <c r="Q122" s="108"/>
      <c r="R122" s="108"/>
      <c r="S122" s="108"/>
      <c r="T122" s="108"/>
      <c r="U122" s="108"/>
      <c r="V122" s="108"/>
      <c r="W122" s="108"/>
      <c r="X122" s="108"/>
      <c r="Y122" s="108"/>
      <c r="Z122" s="108"/>
    </row>
    <row r="123" spans="1:26" ht="20.25" customHeight="1" x14ac:dyDescent="0.35">
      <c r="A123" s="108"/>
      <c r="B123" s="108"/>
      <c r="C123" s="108"/>
      <c r="D123" s="108"/>
      <c r="E123" s="108"/>
      <c r="F123" s="108"/>
      <c r="G123" s="108"/>
      <c r="H123" s="108"/>
      <c r="I123" s="108"/>
      <c r="J123" s="108"/>
      <c r="K123" s="108"/>
      <c r="L123" s="108"/>
      <c r="M123" s="108"/>
      <c r="N123" s="108"/>
      <c r="O123" s="108"/>
      <c r="P123" s="108"/>
      <c r="Q123" s="108"/>
      <c r="R123" s="108"/>
      <c r="S123" s="108"/>
      <c r="T123" s="108"/>
      <c r="U123" s="108"/>
      <c r="V123" s="108"/>
      <c r="W123" s="108"/>
      <c r="X123" s="108"/>
      <c r="Y123" s="108"/>
      <c r="Z123" s="108"/>
    </row>
    <row r="124" spans="1:26" ht="20.25" customHeight="1" x14ac:dyDescent="0.35">
      <c r="A124" s="108"/>
      <c r="B124" s="108"/>
      <c r="C124" s="108"/>
      <c r="D124" s="108"/>
      <c r="E124" s="108"/>
      <c r="F124" s="108"/>
      <c r="G124" s="108"/>
      <c r="H124" s="108"/>
      <c r="I124" s="108"/>
      <c r="J124" s="108"/>
      <c r="K124" s="108"/>
      <c r="L124" s="108"/>
      <c r="M124" s="108"/>
      <c r="N124" s="108"/>
      <c r="O124" s="108"/>
      <c r="P124" s="108"/>
      <c r="Q124" s="108"/>
      <c r="R124" s="108"/>
      <c r="S124" s="108"/>
      <c r="T124" s="108"/>
      <c r="U124" s="108"/>
      <c r="V124" s="108"/>
      <c r="W124" s="108"/>
      <c r="X124" s="108"/>
      <c r="Y124" s="108"/>
      <c r="Z124" s="108"/>
    </row>
    <row r="125" spans="1:26" ht="20.25" customHeight="1" x14ac:dyDescent="0.35">
      <c r="A125" s="108"/>
      <c r="B125" s="108"/>
      <c r="C125" s="108"/>
      <c r="D125" s="108"/>
      <c r="E125" s="108"/>
      <c r="F125" s="108"/>
      <c r="G125" s="108"/>
      <c r="H125" s="108"/>
      <c r="I125" s="108"/>
      <c r="J125" s="108"/>
      <c r="K125" s="108"/>
      <c r="L125" s="108"/>
      <c r="M125" s="108"/>
      <c r="N125" s="108"/>
      <c r="O125" s="108"/>
      <c r="P125" s="108"/>
      <c r="Q125" s="108"/>
      <c r="R125" s="108"/>
      <c r="S125" s="108"/>
      <c r="T125" s="108"/>
      <c r="U125" s="108"/>
      <c r="V125" s="108"/>
      <c r="W125" s="108"/>
      <c r="X125" s="108"/>
      <c r="Y125" s="108"/>
      <c r="Z125" s="108"/>
    </row>
    <row r="126" spans="1:26" ht="20.25" customHeight="1" x14ac:dyDescent="0.35">
      <c r="A126" s="108"/>
      <c r="B126" s="108"/>
      <c r="C126" s="108"/>
      <c r="D126" s="108"/>
      <c r="E126" s="108"/>
      <c r="F126" s="108"/>
      <c r="G126" s="108"/>
      <c r="H126" s="108"/>
      <c r="I126" s="108"/>
      <c r="J126" s="108"/>
      <c r="K126" s="108"/>
      <c r="L126" s="108"/>
      <c r="M126" s="108"/>
      <c r="N126" s="108"/>
      <c r="O126" s="108"/>
      <c r="P126" s="108"/>
      <c r="Q126" s="108"/>
      <c r="R126" s="108"/>
      <c r="S126" s="108"/>
      <c r="T126" s="108"/>
      <c r="U126" s="108"/>
      <c r="V126" s="108"/>
      <c r="W126" s="108"/>
      <c r="X126" s="108"/>
      <c r="Y126" s="108"/>
      <c r="Z126" s="108"/>
    </row>
    <row r="127" spans="1:26" ht="20.25" customHeight="1" x14ac:dyDescent="0.35">
      <c r="A127" s="108"/>
      <c r="B127" s="108"/>
      <c r="C127" s="108"/>
      <c r="D127" s="108"/>
      <c r="E127" s="108"/>
      <c r="F127" s="108"/>
      <c r="G127" s="108"/>
      <c r="H127" s="108"/>
      <c r="I127" s="108"/>
      <c r="J127" s="108"/>
      <c r="K127" s="108"/>
      <c r="L127" s="108"/>
      <c r="M127" s="108"/>
      <c r="N127" s="108"/>
      <c r="O127" s="108"/>
      <c r="P127" s="108"/>
      <c r="Q127" s="108"/>
      <c r="R127" s="108"/>
      <c r="S127" s="108"/>
      <c r="T127" s="108"/>
      <c r="U127" s="108"/>
      <c r="V127" s="108"/>
      <c r="W127" s="108"/>
      <c r="X127" s="108"/>
      <c r="Y127" s="108"/>
      <c r="Z127" s="108"/>
    </row>
    <row r="128" spans="1:26" ht="20.25" customHeight="1" x14ac:dyDescent="0.35">
      <c r="A128" s="108"/>
      <c r="B128" s="108"/>
      <c r="C128" s="108"/>
      <c r="D128" s="108"/>
      <c r="E128" s="108"/>
      <c r="F128" s="108"/>
      <c r="G128" s="108"/>
      <c r="H128" s="108"/>
      <c r="I128" s="108"/>
      <c r="J128" s="108"/>
      <c r="K128" s="108"/>
      <c r="L128" s="108"/>
      <c r="M128" s="108"/>
      <c r="N128" s="108"/>
      <c r="O128" s="108"/>
      <c r="P128" s="108"/>
      <c r="Q128" s="108"/>
      <c r="R128" s="108"/>
      <c r="S128" s="108"/>
      <c r="T128" s="108"/>
      <c r="U128" s="108"/>
      <c r="V128" s="108"/>
      <c r="W128" s="108"/>
      <c r="X128" s="108"/>
      <c r="Y128" s="108"/>
      <c r="Z128" s="108"/>
    </row>
    <row r="129" spans="1:26" ht="20.25" customHeight="1" x14ac:dyDescent="0.35">
      <c r="A129" s="108"/>
      <c r="B129" s="108"/>
      <c r="C129" s="108"/>
      <c r="D129" s="108"/>
      <c r="E129" s="108"/>
      <c r="F129" s="108"/>
      <c r="G129" s="108"/>
      <c r="H129" s="108"/>
      <c r="I129" s="108"/>
      <c r="J129" s="108"/>
      <c r="K129" s="108"/>
      <c r="L129" s="108"/>
      <c r="M129" s="108"/>
      <c r="N129" s="108"/>
      <c r="O129" s="108"/>
      <c r="P129" s="108"/>
      <c r="Q129" s="108"/>
      <c r="R129" s="108"/>
      <c r="S129" s="108"/>
      <c r="T129" s="108"/>
      <c r="U129" s="108"/>
      <c r="V129" s="108"/>
      <c r="W129" s="108"/>
      <c r="X129" s="108"/>
      <c r="Y129" s="108"/>
      <c r="Z129" s="108"/>
    </row>
    <row r="130" spans="1:26" ht="20.25" customHeight="1" x14ac:dyDescent="0.35">
      <c r="A130" s="108"/>
      <c r="B130" s="108"/>
      <c r="C130" s="108"/>
      <c r="D130" s="108"/>
      <c r="E130" s="108"/>
      <c r="F130" s="108"/>
      <c r="G130" s="108"/>
      <c r="H130" s="108"/>
      <c r="I130" s="108"/>
      <c r="J130" s="108"/>
      <c r="K130" s="108"/>
      <c r="L130" s="108"/>
      <c r="M130" s="108"/>
      <c r="N130" s="108"/>
      <c r="O130" s="108"/>
      <c r="P130" s="108"/>
      <c r="Q130" s="108"/>
      <c r="R130" s="108"/>
      <c r="S130" s="108"/>
      <c r="T130" s="108"/>
      <c r="U130" s="108"/>
      <c r="V130" s="108"/>
      <c r="W130" s="108"/>
      <c r="X130" s="108"/>
      <c r="Y130" s="108"/>
      <c r="Z130" s="108"/>
    </row>
    <row r="131" spans="1:26" ht="20.25" customHeight="1" x14ac:dyDescent="0.35">
      <c r="A131" s="108"/>
      <c r="B131" s="108"/>
      <c r="C131" s="108"/>
      <c r="D131" s="108"/>
      <c r="E131" s="108"/>
      <c r="F131" s="108"/>
      <c r="G131" s="108"/>
      <c r="H131" s="108"/>
      <c r="I131" s="108"/>
      <c r="J131" s="108"/>
      <c r="K131" s="108"/>
      <c r="L131" s="108"/>
      <c r="M131" s="108"/>
      <c r="N131" s="108"/>
      <c r="O131" s="108"/>
      <c r="P131" s="108"/>
      <c r="Q131" s="108"/>
      <c r="R131" s="108"/>
      <c r="S131" s="108"/>
      <c r="T131" s="108"/>
      <c r="U131" s="108"/>
      <c r="V131" s="108"/>
      <c r="W131" s="108"/>
      <c r="X131" s="108"/>
      <c r="Y131" s="108"/>
      <c r="Z131" s="108"/>
    </row>
    <row r="132" spans="1:26" ht="20.25" customHeight="1" x14ac:dyDescent="0.35">
      <c r="A132" s="108"/>
      <c r="B132" s="108"/>
      <c r="C132" s="108"/>
      <c r="D132" s="108"/>
      <c r="E132" s="108"/>
      <c r="F132" s="108"/>
      <c r="G132" s="108"/>
      <c r="H132" s="108"/>
      <c r="I132" s="108"/>
      <c r="J132" s="108"/>
      <c r="K132" s="108"/>
      <c r="L132" s="108"/>
      <c r="M132" s="108"/>
      <c r="N132" s="108"/>
      <c r="O132" s="108"/>
      <c r="P132" s="108"/>
      <c r="Q132" s="108"/>
      <c r="R132" s="108"/>
      <c r="S132" s="108"/>
      <c r="T132" s="108"/>
      <c r="U132" s="108"/>
      <c r="V132" s="108"/>
      <c r="W132" s="108"/>
      <c r="X132" s="108"/>
      <c r="Y132" s="108"/>
      <c r="Z132" s="108"/>
    </row>
    <row r="133" spans="1:26" ht="20.25" customHeight="1" x14ac:dyDescent="0.35">
      <c r="A133" s="108"/>
      <c r="B133" s="108"/>
      <c r="C133" s="108"/>
      <c r="D133" s="108"/>
      <c r="E133" s="108"/>
      <c r="F133" s="108"/>
      <c r="G133" s="108"/>
      <c r="H133" s="108"/>
      <c r="I133" s="108"/>
      <c r="J133" s="108"/>
      <c r="K133" s="108"/>
      <c r="L133" s="108"/>
      <c r="M133" s="108"/>
      <c r="N133" s="108"/>
      <c r="O133" s="108"/>
      <c r="P133" s="108"/>
      <c r="Q133" s="108"/>
      <c r="R133" s="108"/>
      <c r="S133" s="108"/>
      <c r="T133" s="108"/>
      <c r="U133" s="108"/>
      <c r="V133" s="108"/>
      <c r="W133" s="108"/>
      <c r="X133" s="108"/>
      <c r="Y133" s="108"/>
      <c r="Z133" s="108"/>
    </row>
    <row r="134" spans="1:26" ht="20.25" customHeight="1" x14ac:dyDescent="0.35">
      <c r="A134" s="108"/>
      <c r="B134" s="108"/>
      <c r="C134" s="108"/>
      <c r="D134" s="108"/>
      <c r="E134" s="108"/>
      <c r="F134" s="108"/>
      <c r="G134" s="108"/>
      <c r="H134" s="108"/>
      <c r="I134" s="108"/>
      <c r="J134" s="108"/>
      <c r="K134" s="108"/>
      <c r="L134" s="108"/>
      <c r="M134" s="108"/>
      <c r="N134" s="108"/>
      <c r="O134" s="108"/>
      <c r="P134" s="108"/>
      <c r="Q134" s="108"/>
      <c r="R134" s="108"/>
      <c r="S134" s="108"/>
      <c r="T134" s="108"/>
      <c r="U134" s="108"/>
      <c r="V134" s="108"/>
      <c r="W134" s="108"/>
      <c r="X134" s="108"/>
      <c r="Y134" s="108"/>
      <c r="Z134" s="108"/>
    </row>
    <row r="135" spans="1:26" ht="20.25" customHeight="1" x14ac:dyDescent="0.35">
      <c r="A135" s="108"/>
      <c r="B135" s="108"/>
      <c r="C135" s="108"/>
      <c r="D135" s="108"/>
      <c r="E135" s="108"/>
      <c r="F135" s="108"/>
      <c r="G135" s="108"/>
      <c r="H135" s="108"/>
      <c r="I135" s="108"/>
      <c r="J135" s="108"/>
      <c r="K135" s="108"/>
      <c r="L135" s="108"/>
      <c r="M135" s="108"/>
      <c r="N135" s="108"/>
      <c r="O135" s="108"/>
      <c r="P135" s="108"/>
      <c r="Q135" s="108"/>
      <c r="R135" s="108"/>
      <c r="S135" s="108"/>
      <c r="T135" s="108"/>
      <c r="U135" s="108"/>
      <c r="V135" s="108"/>
      <c r="W135" s="108"/>
      <c r="X135" s="108"/>
      <c r="Y135" s="108"/>
      <c r="Z135" s="108"/>
    </row>
    <row r="136" spans="1:26" ht="20.25" customHeight="1" x14ac:dyDescent="0.35">
      <c r="A136" s="108"/>
      <c r="B136" s="108"/>
      <c r="C136" s="108"/>
      <c r="D136" s="108"/>
      <c r="E136" s="108"/>
      <c r="F136" s="108"/>
      <c r="G136" s="108"/>
      <c r="H136" s="108"/>
      <c r="I136" s="108"/>
      <c r="J136" s="108"/>
      <c r="K136" s="108"/>
      <c r="L136" s="108"/>
      <c r="M136" s="108"/>
      <c r="N136" s="108"/>
      <c r="O136" s="108"/>
      <c r="P136" s="108"/>
      <c r="Q136" s="108"/>
      <c r="R136" s="108"/>
      <c r="S136" s="108"/>
      <c r="T136" s="108"/>
      <c r="U136" s="108"/>
      <c r="V136" s="108"/>
      <c r="W136" s="108"/>
      <c r="X136" s="108"/>
      <c r="Y136" s="108"/>
      <c r="Z136" s="108"/>
    </row>
    <row r="137" spans="1:26" ht="20.25" customHeight="1" x14ac:dyDescent="0.35">
      <c r="A137" s="108"/>
      <c r="B137" s="108"/>
      <c r="C137" s="108"/>
      <c r="D137" s="108"/>
      <c r="E137" s="108"/>
      <c r="F137" s="108"/>
      <c r="G137" s="108"/>
      <c r="H137" s="108"/>
      <c r="I137" s="108"/>
      <c r="J137" s="108"/>
      <c r="K137" s="108"/>
      <c r="L137" s="108"/>
      <c r="M137" s="108"/>
      <c r="N137" s="108"/>
      <c r="O137" s="108"/>
      <c r="P137" s="108"/>
      <c r="Q137" s="108"/>
      <c r="R137" s="108"/>
      <c r="S137" s="108"/>
      <c r="T137" s="108"/>
      <c r="U137" s="108"/>
      <c r="V137" s="108"/>
      <c r="W137" s="108"/>
      <c r="X137" s="108"/>
      <c r="Y137" s="108"/>
      <c r="Z137" s="108"/>
    </row>
    <row r="138" spans="1:26" ht="20.25" customHeight="1" x14ac:dyDescent="0.35">
      <c r="A138" s="108"/>
      <c r="B138" s="108"/>
      <c r="C138" s="108"/>
      <c r="D138" s="108"/>
      <c r="E138" s="108"/>
      <c r="F138" s="108"/>
      <c r="G138" s="108"/>
      <c r="H138" s="108"/>
      <c r="I138" s="108"/>
      <c r="J138" s="108"/>
      <c r="K138" s="108"/>
      <c r="L138" s="108"/>
      <c r="M138" s="108"/>
      <c r="N138" s="108"/>
      <c r="O138" s="108"/>
      <c r="P138" s="108"/>
      <c r="Q138" s="108"/>
      <c r="R138" s="108"/>
      <c r="S138" s="108"/>
      <c r="T138" s="108"/>
      <c r="U138" s="108"/>
      <c r="V138" s="108"/>
      <c r="W138" s="108"/>
      <c r="X138" s="108"/>
      <c r="Y138" s="108"/>
      <c r="Z138" s="108"/>
    </row>
    <row r="139" spans="1:26" ht="20.25" customHeight="1" x14ac:dyDescent="0.35">
      <c r="A139" s="108"/>
      <c r="B139" s="108"/>
      <c r="C139" s="108"/>
      <c r="D139" s="108"/>
      <c r="E139" s="108"/>
      <c r="F139" s="108"/>
      <c r="G139" s="108"/>
      <c r="H139" s="108"/>
      <c r="I139" s="108"/>
      <c r="J139" s="108"/>
      <c r="K139" s="108"/>
      <c r="L139" s="108"/>
      <c r="M139" s="108"/>
      <c r="N139" s="108"/>
      <c r="O139" s="108"/>
      <c r="P139" s="108"/>
      <c r="Q139" s="108"/>
      <c r="R139" s="108"/>
      <c r="S139" s="108"/>
      <c r="T139" s="108"/>
      <c r="U139" s="108"/>
      <c r="V139" s="108"/>
      <c r="W139" s="108"/>
      <c r="X139" s="108"/>
      <c r="Y139" s="108"/>
      <c r="Z139" s="108"/>
    </row>
    <row r="140" spans="1:26" ht="20.25" customHeight="1" x14ac:dyDescent="0.35">
      <c r="A140" s="108"/>
      <c r="B140" s="108"/>
      <c r="C140" s="108"/>
      <c r="D140" s="108"/>
      <c r="E140" s="108"/>
      <c r="F140" s="108"/>
      <c r="G140" s="108"/>
      <c r="H140" s="108"/>
      <c r="I140" s="108"/>
      <c r="J140" s="108"/>
      <c r="K140" s="108"/>
      <c r="L140" s="108"/>
      <c r="M140" s="108"/>
      <c r="N140" s="108"/>
      <c r="O140" s="108"/>
      <c r="P140" s="108"/>
      <c r="Q140" s="108"/>
      <c r="R140" s="108"/>
      <c r="S140" s="108"/>
      <c r="T140" s="108"/>
      <c r="U140" s="108"/>
      <c r="V140" s="108"/>
      <c r="W140" s="108"/>
      <c r="X140" s="108"/>
      <c r="Y140" s="108"/>
      <c r="Z140" s="108"/>
    </row>
    <row r="141" spans="1:26" ht="20.25" customHeight="1" x14ac:dyDescent="0.35">
      <c r="A141" s="108"/>
      <c r="B141" s="108"/>
      <c r="C141" s="108"/>
      <c r="D141" s="108"/>
      <c r="E141" s="108"/>
      <c r="F141" s="108"/>
      <c r="G141" s="108"/>
      <c r="H141" s="108"/>
      <c r="I141" s="108"/>
      <c r="J141" s="108"/>
      <c r="K141" s="108"/>
      <c r="L141" s="108"/>
      <c r="M141" s="108"/>
      <c r="N141" s="108"/>
      <c r="O141" s="108"/>
      <c r="P141" s="108"/>
      <c r="Q141" s="108"/>
      <c r="R141" s="108"/>
      <c r="S141" s="108"/>
      <c r="T141" s="108"/>
      <c r="U141" s="108"/>
      <c r="V141" s="108"/>
      <c r="W141" s="108"/>
      <c r="X141" s="108"/>
      <c r="Y141" s="108"/>
      <c r="Z141" s="108"/>
    </row>
    <row r="142" spans="1:26" ht="20.25" customHeight="1" x14ac:dyDescent="0.35">
      <c r="A142" s="108"/>
      <c r="B142" s="108"/>
      <c r="C142" s="108"/>
      <c r="D142" s="108"/>
      <c r="E142" s="108"/>
      <c r="F142" s="108"/>
      <c r="G142" s="108"/>
      <c r="H142" s="108"/>
      <c r="I142" s="108"/>
      <c r="J142" s="108"/>
      <c r="K142" s="108"/>
      <c r="L142" s="108"/>
      <c r="M142" s="108"/>
      <c r="N142" s="108"/>
      <c r="O142" s="108"/>
      <c r="P142" s="108"/>
      <c r="Q142" s="108"/>
      <c r="R142" s="108"/>
      <c r="S142" s="108"/>
      <c r="T142" s="108"/>
      <c r="U142" s="108"/>
      <c r="V142" s="108"/>
      <c r="W142" s="108"/>
      <c r="X142" s="108"/>
      <c r="Y142" s="108"/>
      <c r="Z142" s="108"/>
    </row>
    <row r="143" spans="1:26" ht="20.25" customHeight="1" x14ac:dyDescent="0.35">
      <c r="A143" s="108"/>
      <c r="B143" s="108"/>
      <c r="C143" s="108"/>
      <c r="D143" s="108"/>
      <c r="E143" s="108"/>
      <c r="F143" s="108"/>
      <c r="G143" s="108"/>
      <c r="H143" s="108"/>
      <c r="I143" s="108"/>
      <c r="J143" s="108"/>
      <c r="K143" s="108"/>
      <c r="L143" s="108"/>
      <c r="M143" s="108"/>
      <c r="N143" s="108"/>
      <c r="O143" s="108"/>
      <c r="P143" s="108"/>
      <c r="Q143" s="108"/>
      <c r="R143" s="108"/>
      <c r="S143" s="108"/>
      <c r="T143" s="108"/>
      <c r="U143" s="108"/>
      <c r="V143" s="108"/>
      <c r="W143" s="108"/>
      <c r="X143" s="108"/>
      <c r="Y143" s="108"/>
      <c r="Z143" s="108"/>
    </row>
    <row r="144" spans="1:26" ht="20.25" customHeight="1" x14ac:dyDescent="0.35">
      <c r="A144" s="108"/>
      <c r="B144" s="108"/>
      <c r="C144" s="108"/>
      <c r="D144" s="108"/>
      <c r="E144" s="108"/>
      <c r="F144" s="108"/>
      <c r="G144" s="108"/>
      <c r="H144" s="108"/>
      <c r="I144" s="108"/>
      <c r="J144" s="108"/>
      <c r="K144" s="108"/>
      <c r="L144" s="108"/>
      <c r="M144" s="108"/>
      <c r="N144" s="108"/>
      <c r="O144" s="108"/>
      <c r="P144" s="108"/>
      <c r="Q144" s="108"/>
      <c r="R144" s="108"/>
      <c r="S144" s="108"/>
      <c r="T144" s="108"/>
      <c r="U144" s="108"/>
      <c r="V144" s="108"/>
      <c r="W144" s="108"/>
      <c r="X144" s="108"/>
      <c r="Y144" s="108"/>
      <c r="Z144" s="108"/>
    </row>
    <row r="145" spans="1:26" ht="20.25" customHeight="1" x14ac:dyDescent="0.35">
      <c r="A145" s="108"/>
      <c r="B145" s="108"/>
      <c r="C145" s="108"/>
      <c r="D145" s="108"/>
      <c r="E145" s="108"/>
      <c r="F145" s="108"/>
      <c r="G145" s="108"/>
      <c r="H145" s="108"/>
      <c r="I145" s="108"/>
      <c r="J145" s="108"/>
      <c r="K145" s="108"/>
      <c r="L145" s="108"/>
      <c r="M145" s="108"/>
      <c r="N145" s="108"/>
      <c r="O145" s="108"/>
      <c r="P145" s="108"/>
      <c r="Q145" s="108"/>
      <c r="R145" s="108"/>
      <c r="S145" s="108"/>
      <c r="T145" s="108"/>
      <c r="U145" s="108"/>
      <c r="V145" s="108"/>
      <c r="W145" s="108"/>
      <c r="X145" s="108"/>
      <c r="Y145" s="108"/>
      <c r="Z145" s="108"/>
    </row>
    <row r="146" spans="1:26" ht="20.25" customHeight="1" x14ac:dyDescent="0.35">
      <c r="A146" s="108"/>
      <c r="B146" s="108"/>
      <c r="C146" s="108"/>
      <c r="D146" s="108"/>
      <c r="E146" s="108"/>
      <c r="F146" s="108"/>
      <c r="G146" s="108"/>
      <c r="H146" s="108"/>
      <c r="I146" s="108"/>
      <c r="J146" s="108"/>
      <c r="K146" s="108"/>
      <c r="L146" s="108"/>
      <c r="M146" s="108"/>
      <c r="N146" s="108"/>
      <c r="O146" s="108"/>
      <c r="P146" s="108"/>
      <c r="Q146" s="108"/>
      <c r="R146" s="108"/>
      <c r="S146" s="108"/>
      <c r="T146" s="108"/>
      <c r="U146" s="108"/>
      <c r="V146" s="108"/>
      <c r="W146" s="108"/>
      <c r="X146" s="108"/>
      <c r="Y146" s="108"/>
      <c r="Z146" s="108"/>
    </row>
    <row r="147" spans="1:26" ht="20.25" customHeight="1" x14ac:dyDescent="0.35">
      <c r="A147" s="108"/>
      <c r="B147" s="108"/>
      <c r="C147" s="108"/>
      <c r="D147" s="108"/>
      <c r="E147" s="108"/>
      <c r="F147" s="108"/>
      <c r="G147" s="108"/>
      <c r="H147" s="108"/>
      <c r="I147" s="108"/>
      <c r="J147" s="108"/>
      <c r="K147" s="108"/>
      <c r="L147" s="108"/>
      <c r="M147" s="108"/>
      <c r="N147" s="108"/>
      <c r="O147" s="108"/>
      <c r="P147" s="108"/>
      <c r="Q147" s="108"/>
      <c r="R147" s="108"/>
      <c r="S147" s="108"/>
      <c r="T147" s="108"/>
      <c r="U147" s="108"/>
      <c r="V147" s="108"/>
      <c r="W147" s="108"/>
      <c r="X147" s="108"/>
      <c r="Y147" s="108"/>
      <c r="Z147" s="108"/>
    </row>
    <row r="148" spans="1:26" ht="20.25" customHeight="1" x14ac:dyDescent="0.35">
      <c r="A148" s="108"/>
      <c r="B148" s="108"/>
      <c r="C148" s="108"/>
      <c r="D148" s="108"/>
      <c r="E148" s="108"/>
      <c r="F148" s="108"/>
      <c r="G148" s="108"/>
      <c r="H148" s="108"/>
      <c r="I148" s="108"/>
      <c r="J148" s="108"/>
      <c r="K148" s="108"/>
      <c r="L148" s="108"/>
      <c r="M148" s="108"/>
      <c r="N148" s="108"/>
      <c r="O148" s="108"/>
      <c r="P148" s="108"/>
      <c r="Q148" s="108"/>
      <c r="R148" s="108"/>
      <c r="S148" s="108"/>
      <c r="T148" s="108"/>
      <c r="U148" s="108"/>
      <c r="V148" s="108"/>
      <c r="W148" s="108"/>
      <c r="X148" s="108"/>
      <c r="Y148" s="108"/>
      <c r="Z148" s="108"/>
    </row>
    <row r="149" spans="1:26" ht="20.25" customHeight="1" x14ac:dyDescent="0.35">
      <c r="A149" s="108"/>
      <c r="B149" s="108"/>
      <c r="C149" s="108"/>
      <c r="D149" s="108"/>
      <c r="E149" s="108"/>
      <c r="F149" s="108"/>
      <c r="G149" s="108"/>
      <c r="H149" s="108"/>
      <c r="I149" s="108"/>
      <c r="J149" s="108"/>
      <c r="K149" s="108"/>
      <c r="L149" s="108"/>
      <c r="M149" s="108"/>
      <c r="N149" s="108"/>
      <c r="O149" s="108"/>
      <c r="P149" s="108"/>
      <c r="Q149" s="108"/>
      <c r="R149" s="108"/>
      <c r="S149" s="108"/>
      <c r="T149" s="108"/>
      <c r="U149" s="108"/>
      <c r="V149" s="108"/>
      <c r="W149" s="108"/>
      <c r="X149" s="108"/>
      <c r="Y149" s="108"/>
      <c r="Z149" s="108"/>
    </row>
    <row r="150" spans="1:26" ht="20.25" customHeight="1" x14ac:dyDescent="0.35">
      <c r="A150" s="108"/>
      <c r="B150" s="108"/>
      <c r="C150" s="108"/>
      <c r="D150" s="108"/>
      <c r="E150" s="108"/>
      <c r="F150" s="108"/>
      <c r="G150" s="108"/>
      <c r="H150" s="108"/>
      <c r="I150" s="108"/>
      <c r="J150" s="108"/>
      <c r="K150" s="108"/>
      <c r="L150" s="108"/>
      <c r="M150" s="108"/>
      <c r="N150" s="108"/>
      <c r="O150" s="108"/>
      <c r="P150" s="108"/>
      <c r="Q150" s="108"/>
      <c r="R150" s="108"/>
      <c r="S150" s="108"/>
      <c r="T150" s="108"/>
      <c r="U150" s="108"/>
      <c r="V150" s="108"/>
      <c r="W150" s="108"/>
      <c r="X150" s="108"/>
      <c r="Y150" s="108"/>
      <c r="Z150" s="108"/>
    </row>
    <row r="151" spans="1:26" ht="20.25" customHeight="1" x14ac:dyDescent="0.35">
      <c r="A151" s="108"/>
      <c r="B151" s="108"/>
      <c r="C151" s="108"/>
      <c r="D151" s="108"/>
      <c r="E151" s="108"/>
      <c r="F151" s="108"/>
      <c r="G151" s="108"/>
      <c r="H151" s="108"/>
      <c r="I151" s="108"/>
      <c r="J151" s="108"/>
      <c r="K151" s="108"/>
      <c r="L151" s="108"/>
      <c r="M151" s="108"/>
      <c r="N151" s="108"/>
      <c r="O151" s="108"/>
      <c r="P151" s="108"/>
      <c r="Q151" s="108"/>
      <c r="R151" s="108"/>
      <c r="S151" s="108"/>
      <c r="T151" s="108"/>
      <c r="U151" s="108"/>
      <c r="V151" s="108"/>
      <c r="W151" s="108"/>
      <c r="X151" s="108"/>
      <c r="Y151" s="108"/>
      <c r="Z151" s="108"/>
    </row>
    <row r="152" spans="1:26" ht="20.25" customHeight="1" x14ac:dyDescent="0.35">
      <c r="A152" s="108"/>
      <c r="B152" s="108"/>
      <c r="C152" s="108"/>
      <c r="D152" s="108"/>
      <c r="E152" s="108"/>
      <c r="F152" s="108"/>
      <c r="G152" s="108"/>
      <c r="H152" s="108"/>
      <c r="I152" s="108"/>
      <c r="J152" s="108"/>
      <c r="K152" s="108"/>
      <c r="L152" s="108"/>
      <c r="M152" s="108"/>
      <c r="N152" s="108"/>
      <c r="O152" s="108"/>
      <c r="P152" s="108"/>
      <c r="Q152" s="108"/>
      <c r="R152" s="108"/>
      <c r="S152" s="108"/>
      <c r="T152" s="108"/>
      <c r="U152" s="108"/>
      <c r="V152" s="108"/>
      <c r="W152" s="108"/>
      <c r="X152" s="108"/>
      <c r="Y152" s="108"/>
      <c r="Z152" s="108"/>
    </row>
    <row r="153" spans="1:26" ht="20.25" customHeight="1" x14ac:dyDescent="0.35">
      <c r="A153" s="108"/>
      <c r="B153" s="108"/>
      <c r="C153" s="108"/>
      <c r="D153" s="108"/>
      <c r="E153" s="108"/>
      <c r="F153" s="108"/>
      <c r="G153" s="108"/>
      <c r="H153" s="108"/>
      <c r="I153" s="108"/>
      <c r="J153" s="108"/>
      <c r="K153" s="108"/>
      <c r="L153" s="108"/>
      <c r="M153" s="108"/>
      <c r="N153" s="108"/>
      <c r="O153" s="108"/>
      <c r="P153" s="108"/>
      <c r="Q153" s="108"/>
      <c r="R153" s="108"/>
      <c r="S153" s="108"/>
      <c r="T153" s="108"/>
      <c r="U153" s="108"/>
      <c r="V153" s="108"/>
      <c r="W153" s="108"/>
      <c r="X153" s="108"/>
      <c r="Y153" s="108"/>
      <c r="Z153" s="108"/>
    </row>
    <row r="154" spans="1:26" ht="20.25" customHeight="1" x14ac:dyDescent="0.35">
      <c r="A154" s="108"/>
      <c r="B154" s="108"/>
      <c r="C154" s="108"/>
      <c r="D154" s="108"/>
      <c r="E154" s="108"/>
      <c r="F154" s="108"/>
      <c r="G154" s="108"/>
      <c r="H154" s="108"/>
      <c r="I154" s="108"/>
      <c r="J154" s="108"/>
      <c r="K154" s="108"/>
      <c r="L154" s="108"/>
      <c r="M154" s="108"/>
      <c r="N154" s="108"/>
      <c r="O154" s="108"/>
      <c r="P154" s="108"/>
      <c r="Q154" s="108"/>
      <c r="R154" s="108"/>
      <c r="S154" s="108"/>
      <c r="T154" s="108"/>
      <c r="U154" s="108"/>
      <c r="V154" s="108"/>
      <c r="W154" s="108"/>
      <c r="X154" s="108"/>
      <c r="Y154" s="108"/>
      <c r="Z154" s="108"/>
    </row>
    <row r="155" spans="1:26" ht="20.25" customHeight="1" x14ac:dyDescent="0.35">
      <c r="A155" s="108"/>
      <c r="B155" s="108"/>
      <c r="C155" s="108"/>
      <c r="D155" s="108"/>
      <c r="E155" s="108"/>
      <c r="F155" s="108"/>
      <c r="G155" s="108"/>
      <c r="H155" s="108"/>
      <c r="I155" s="108"/>
      <c r="J155" s="108"/>
      <c r="K155" s="108"/>
      <c r="L155" s="108"/>
      <c r="M155" s="108"/>
      <c r="N155" s="108"/>
      <c r="O155" s="108"/>
      <c r="P155" s="108"/>
      <c r="Q155" s="108"/>
      <c r="R155" s="108"/>
      <c r="S155" s="108"/>
      <c r="T155" s="108"/>
      <c r="U155" s="108"/>
      <c r="V155" s="108"/>
      <c r="W155" s="108"/>
      <c r="X155" s="108"/>
      <c r="Y155" s="108"/>
      <c r="Z155" s="108"/>
    </row>
    <row r="156" spans="1:26" ht="20.25" customHeight="1" x14ac:dyDescent="0.35">
      <c r="A156" s="108"/>
      <c r="B156" s="108"/>
      <c r="C156" s="108"/>
      <c r="D156" s="108"/>
      <c r="E156" s="108"/>
      <c r="F156" s="108"/>
      <c r="G156" s="108"/>
      <c r="H156" s="108"/>
      <c r="I156" s="108"/>
      <c r="J156" s="108"/>
      <c r="K156" s="108"/>
      <c r="L156" s="108"/>
      <c r="M156" s="108"/>
      <c r="N156" s="108"/>
      <c r="O156" s="108"/>
      <c r="P156" s="108"/>
      <c r="Q156" s="108"/>
      <c r="R156" s="108"/>
      <c r="S156" s="108"/>
      <c r="T156" s="108"/>
      <c r="U156" s="108"/>
      <c r="V156" s="108"/>
      <c r="W156" s="108"/>
      <c r="X156" s="108"/>
      <c r="Y156" s="108"/>
      <c r="Z156" s="108"/>
    </row>
    <row r="157" spans="1:26" ht="20.25" customHeight="1" x14ac:dyDescent="0.35">
      <c r="A157" s="108"/>
      <c r="B157" s="108"/>
      <c r="C157" s="108"/>
      <c r="D157" s="108"/>
      <c r="E157" s="108"/>
      <c r="F157" s="108"/>
      <c r="G157" s="108"/>
      <c r="H157" s="108"/>
      <c r="I157" s="108"/>
      <c r="J157" s="108"/>
      <c r="K157" s="108"/>
      <c r="L157" s="108"/>
      <c r="M157" s="108"/>
      <c r="N157" s="108"/>
      <c r="O157" s="108"/>
      <c r="P157" s="108"/>
      <c r="Q157" s="108"/>
      <c r="R157" s="108"/>
      <c r="S157" s="108"/>
      <c r="T157" s="108"/>
      <c r="U157" s="108"/>
      <c r="V157" s="108"/>
      <c r="W157" s="108"/>
      <c r="X157" s="108"/>
      <c r="Y157" s="108"/>
      <c r="Z157" s="108"/>
    </row>
    <row r="158" spans="1:26" ht="20.25" customHeight="1" x14ac:dyDescent="0.35">
      <c r="A158" s="108"/>
      <c r="B158" s="108"/>
      <c r="C158" s="108"/>
      <c r="D158" s="108"/>
      <c r="E158" s="108"/>
      <c r="F158" s="108"/>
      <c r="G158" s="108"/>
      <c r="H158" s="108"/>
      <c r="I158" s="108"/>
      <c r="J158" s="108"/>
      <c r="K158" s="108"/>
      <c r="L158" s="108"/>
      <c r="M158" s="108"/>
      <c r="N158" s="108"/>
      <c r="O158" s="108"/>
      <c r="P158" s="108"/>
      <c r="Q158" s="108"/>
      <c r="R158" s="108"/>
      <c r="S158" s="108"/>
      <c r="T158" s="108"/>
      <c r="U158" s="108"/>
      <c r="V158" s="108"/>
      <c r="W158" s="108"/>
      <c r="X158" s="108"/>
      <c r="Y158" s="108"/>
      <c r="Z158" s="108"/>
    </row>
    <row r="159" spans="1:26" ht="20.25" customHeight="1" x14ac:dyDescent="0.35">
      <c r="A159" s="108"/>
      <c r="B159" s="108"/>
      <c r="C159" s="108"/>
      <c r="D159" s="108"/>
      <c r="E159" s="108"/>
      <c r="F159" s="108"/>
      <c r="G159" s="108"/>
      <c r="H159" s="108"/>
      <c r="I159" s="108"/>
      <c r="J159" s="108"/>
      <c r="K159" s="108"/>
      <c r="L159" s="108"/>
      <c r="M159" s="108"/>
      <c r="N159" s="108"/>
      <c r="O159" s="108"/>
      <c r="P159" s="108"/>
      <c r="Q159" s="108"/>
      <c r="R159" s="108"/>
      <c r="S159" s="108"/>
      <c r="T159" s="108"/>
      <c r="U159" s="108"/>
      <c r="V159" s="108"/>
      <c r="W159" s="108"/>
      <c r="X159" s="108"/>
      <c r="Y159" s="108"/>
      <c r="Z159" s="108"/>
    </row>
    <row r="160" spans="1:26" ht="20.25" customHeight="1" x14ac:dyDescent="0.35">
      <c r="A160" s="108"/>
      <c r="B160" s="108"/>
      <c r="C160" s="108"/>
      <c r="D160" s="108"/>
      <c r="E160" s="108"/>
      <c r="F160" s="108"/>
      <c r="G160" s="108"/>
      <c r="H160" s="108"/>
      <c r="I160" s="108"/>
      <c r="J160" s="108"/>
      <c r="K160" s="108"/>
      <c r="L160" s="108"/>
      <c r="M160" s="108"/>
      <c r="N160" s="108"/>
      <c r="O160" s="108"/>
      <c r="P160" s="108"/>
      <c r="Q160" s="108"/>
      <c r="R160" s="108"/>
      <c r="S160" s="108"/>
      <c r="T160" s="108"/>
      <c r="U160" s="108"/>
      <c r="V160" s="108"/>
      <c r="W160" s="108"/>
      <c r="X160" s="108"/>
      <c r="Y160" s="108"/>
      <c r="Z160" s="108"/>
    </row>
    <row r="161" spans="1:26" ht="20.25" customHeight="1" x14ac:dyDescent="0.35">
      <c r="A161" s="108"/>
      <c r="B161" s="108"/>
      <c r="C161" s="108"/>
      <c r="D161" s="108"/>
      <c r="E161" s="108"/>
      <c r="F161" s="108"/>
      <c r="G161" s="108"/>
      <c r="H161" s="108"/>
      <c r="I161" s="108"/>
      <c r="J161" s="108"/>
      <c r="K161" s="108"/>
      <c r="L161" s="108"/>
      <c r="M161" s="108"/>
      <c r="N161" s="108"/>
      <c r="O161" s="108"/>
      <c r="P161" s="108"/>
      <c r="Q161" s="108"/>
      <c r="R161" s="108"/>
      <c r="S161" s="108"/>
      <c r="T161" s="108"/>
      <c r="U161" s="108"/>
      <c r="V161" s="108"/>
      <c r="W161" s="108"/>
      <c r="X161" s="108"/>
      <c r="Y161" s="108"/>
      <c r="Z161" s="108"/>
    </row>
    <row r="162" spans="1:26" ht="20.25" customHeight="1" x14ac:dyDescent="0.35">
      <c r="A162" s="108"/>
      <c r="B162" s="108"/>
      <c r="C162" s="108"/>
      <c r="D162" s="108"/>
      <c r="E162" s="108"/>
      <c r="F162" s="108"/>
      <c r="G162" s="108"/>
      <c r="H162" s="108"/>
      <c r="I162" s="108"/>
      <c r="J162" s="108"/>
      <c r="K162" s="108"/>
      <c r="L162" s="108"/>
      <c r="M162" s="108"/>
      <c r="N162" s="108"/>
      <c r="O162" s="108"/>
      <c r="P162" s="108"/>
      <c r="Q162" s="108"/>
      <c r="R162" s="108"/>
      <c r="S162" s="108"/>
      <c r="T162" s="108"/>
      <c r="U162" s="108"/>
      <c r="V162" s="108"/>
      <c r="W162" s="108"/>
      <c r="X162" s="108"/>
      <c r="Y162" s="108"/>
      <c r="Z162" s="108"/>
    </row>
    <row r="163" spans="1:26" ht="20.25" customHeight="1" x14ac:dyDescent="0.35">
      <c r="A163" s="108"/>
      <c r="B163" s="108"/>
      <c r="C163" s="108"/>
      <c r="D163" s="108"/>
      <c r="E163" s="108"/>
      <c r="F163" s="108"/>
      <c r="G163" s="108"/>
      <c r="H163" s="108"/>
      <c r="I163" s="108"/>
      <c r="J163" s="108"/>
      <c r="K163" s="108"/>
      <c r="L163" s="108"/>
      <c r="M163" s="108"/>
      <c r="N163" s="108"/>
      <c r="O163" s="108"/>
      <c r="P163" s="108"/>
      <c r="Q163" s="108"/>
      <c r="R163" s="108"/>
      <c r="S163" s="108"/>
      <c r="T163" s="108"/>
      <c r="U163" s="108"/>
      <c r="V163" s="108"/>
      <c r="W163" s="108"/>
      <c r="X163" s="108"/>
      <c r="Y163" s="108"/>
      <c r="Z163" s="108"/>
    </row>
    <row r="164" spans="1:26" ht="20.25" customHeight="1" x14ac:dyDescent="0.35">
      <c r="A164" s="108"/>
      <c r="B164" s="108"/>
      <c r="C164" s="108"/>
      <c r="D164" s="108"/>
      <c r="E164" s="108"/>
      <c r="F164" s="108"/>
      <c r="G164" s="108"/>
      <c r="H164" s="108"/>
      <c r="I164" s="108"/>
      <c r="J164" s="108"/>
      <c r="K164" s="108"/>
      <c r="L164" s="108"/>
      <c r="M164" s="108"/>
      <c r="N164" s="108"/>
      <c r="O164" s="108"/>
      <c r="P164" s="108"/>
      <c r="Q164" s="108"/>
      <c r="R164" s="108"/>
      <c r="S164" s="108"/>
      <c r="T164" s="108"/>
      <c r="U164" s="108"/>
      <c r="V164" s="108"/>
      <c r="W164" s="108"/>
      <c r="X164" s="108"/>
      <c r="Y164" s="108"/>
      <c r="Z164" s="108"/>
    </row>
    <row r="165" spans="1:26" ht="20.25" customHeight="1" x14ac:dyDescent="0.35">
      <c r="A165" s="108"/>
      <c r="B165" s="108"/>
      <c r="C165" s="108"/>
      <c r="D165" s="108"/>
      <c r="E165" s="108"/>
      <c r="F165" s="108"/>
      <c r="G165" s="108"/>
      <c r="H165" s="108"/>
      <c r="I165" s="108"/>
      <c r="J165" s="108"/>
      <c r="K165" s="108"/>
      <c r="L165" s="108"/>
      <c r="M165" s="108"/>
      <c r="N165" s="108"/>
      <c r="O165" s="108"/>
      <c r="P165" s="108"/>
      <c r="Q165" s="108"/>
      <c r="R165" s="108"/>
      <c r="S165" s="108"/>
      <c r="T165" s="108"/>
      <c r="U165" s="108"/>
      <c r="V165" s="108"/>
      <c r="W165" s="108"/>
      <c r="X165" s="108"/>
      <c r="Y165" s="108"/>
      <c r="Z165" s="108"/>
    </row>
    <row r="166" spans="1:26" ht="20.25" customHeight="1" x14ac:dyDescent="0.35">
      <c r="A166" s="108"/>
      <c r="B166" s="108"/>
      <c r="C166" s="108"/>
      <c r="D166" s="108"/>
      <c r="E166" s="108"/>
      <c r="F166" s="108"/>
      <c r="G166" s="108"/>
      <c r="H166" s="108"/>
      <c r="I166" s="108"/>
      <c r="J166" s="108"/>
      <c r="K166" s="108"/>
      <c r="L166" s="108"/>
      <c r="M166" s="108"/>
      <c r="N166" s="108"/>
      <c r="O166" s="108"/>
      <c r="P166" s="108"/>
      <c r="Q166" s="108"/>
      <c r="R166" s="108"/>
      <c r="S166" s="108"/>
      <c r="T166" s="108"/>
      <c r="U166" s="108"/>
      <c r="V166" s="108"/>
      <c r="W166" s="108"/>
      <c r="X166" s="108"/>
      <c r="Y166" s="108"/>
      <c r="Z166" s="108"/>
    </row>
    <row r="167" spans="1:26" ht="20.25" customHeight="1" x14ac:dyDescent="0.35">
      <c r="A167" s="108"/>
      <c r="B167" s="108"/>
      <c r="C167" s="108"/>
      <c r="D167" s="108"/>
      <c r="E167" s="108"/>
      <c r="F167" s="108"/>
      <c r="G167" s="108"/>
      <c r="H167" s="108"/>
      <c r="I167" s="108"/>
      <c r="J167" s="108"/>
      <c r="K167" s="108"/>
      <c r="L167" s="108"/>
      <c r="M167" s="108"/>
      <c r="N167" s="108"/>
      <c r="O167" s="108"/>
      <c r="P167" s="108"/>
      <c r="Q167" s="108"/>
      <c r="R167" s="108"/>
      <c r="S167" s="108"/>
      <c r="T167" s="108"/>
      <c r="U167" s="108"/>
      <c r="V167" s="108"/>
      <c r="W167" s="108"/>
      <c r="X167" s="108"/>
      <c r="Y167" s="108"/>
      <c r="Z167" s="108"/>
    </row>
    <row r="168" spans="1:26" ht="20.25" customHeight="1" x14ac:dyDescent="0.35">
      <c r="A168" s="108"/>
      <c r="B168" s="108"/>
      <c r="C168" s="108"/>
      <c r="D168" s="108"/>
      <c r="E168" s="108"/>
      <c r="F168" s="108"/>
      <c r="G168" s="108"/>
      <c r="H168" s="108"/>
      <c r="I168" s="108"/>
      <c r="J168" s="108"/>
      <c r="K168" s="108"/>
      <c r="L168" s="108"/>
      <c r="M168" s="108"/>
      <c r="N168" s="108"/>
      <c r="O168" s="108"/>
      <c r="P168" s="108"/>
      <c r="Q168" s="108"/>
      <c r="R168" s="108"/>
      <c r="S168" s="108"/>
      <c r="T168" s="108"/>
      <c r="U168" s="108"/>
      <c r="V168" s="108"/>
      <c r="W168" s="108"/>
      <c r="X168" s="108"/>
      <c r="Y168" s="108"/>
      <c r="Z168" s="108"/>
    </row>
    <row r="169" spans="1:26" ht="20.25" customHeight="1" x14ac:dyDescent="0.35">
      <c r="A169" s="108"/>
      <c r="B169" s="108"/>
      <c r="C169" s="108"/>
      <c r="D169" s="108"/>
      <c r="E169" s="108"/>
      <c r="F169" s="108"/>
      <c r="G169" s="108"/>
      <c r="H169" s="108"/>
      <c r="I169" s="108"/>
      <c r="J169" s="108"/>
      <c r="K169" s="108"/>
      <c r="L169" s="108"/>
      <c r="M169" s="108"/>
      <c r="N169" s="108"/>
      <c r="O169" s="108"/>
      <c r="P169" s="108"/>
      <c r="Q169" s="108"/>
      <c r="R169" s="108"/>
      <c r="S169" s="108"/>
      <c r="T169" s="108"/>
      <c r="U169" s="108"/>
      <c r="V169" s="108"/>
      <c r="W169" s="108"/>
      <c r="X169" s="108"/>
      <c r="Y169" s="108"/>
      <c r="Z169" s="108"/>
    </row>
    <row r="170" spans="1:26" ht="20.25" customHeight="1" x14ac:dyDescent="0.35">
      <c r="A170" s="108"/>
      <c r="B170" s="108"/>
      <c r="C170" s="108"/>
      <c r="D170" s="108"/>
      <c r="E170" s="108"/>
      <c r="F170" s="108"/>
      <c r="G170" s="108"/>
      <c r="H170" s="108"/>
      <c r="I170" s="108"/>
      <c r="J170" s="108"/>
      <c r="K170" s="108"/>
      <c r="L170" s="108"/>
      <c r="M170" s="108"/>
      <c r="N170" s="108"/>
      <c r="O170" s="108"/>
      <c r="P170" s="108"/>
      <c r="Q170" s="108"/>
      <c r="R170" s="108"/>
      <c r="S170" s="108"/>
      <c r="T170" s="108"/>
      <c r="U170" s="108"/>
      <c r="V170" s="108"/>
      <c r="W170" s="108"/>
      <c r="X170" s="108"/>
      <c r="Y170" s="108"/>
      <c r="Z170" s="108"/>
    </row>
    <row r="171" spans="1:26" ht="20.25" customHeight="1" x14ac:dyDescent="0.35">
      <c r="A171" s="108"/>
      <c r="B171" s="108"/>
      <c r="C171" s="108"/>
      <c r="D171" s="108"/>
      <c r="E171" s="108"/>
      <c r="F171" s="108"/>
      <c r="G171" s="108"/>
      <c r="H171" s="108"/>
      <c r="I171" s="108"/>
      <c r="J171" s="108"/>
      <c r="K171" s="108"/>
      <c r="L171" s="108"/>
      <c r="M171" s="108"/>
      <c r="N171" s="108"/>
      <c r="O171" s="108"/>
      <c r="P171" s="108"/>
      <c r="Q171" s="108"/>
      <c r="R171" s="108"/>
      <c r="S171" s="108"/>
      <c r="T171" s="108"/>
      <c r="U171" s="108"/>
      <c r="V171" s="108"/>
      <c r="W171" s="108"/>
      <c r="X171" s="108"/>
      <c r="Y171" s="108"/>
      <c r="Z171" s="108"/>
    </row>
    <row r="172" spans="1:26" ht="20.25" customHeight="1" x14ac:dyDescent="0.35">
      <c r="A172" s="108"/>
      <c r="B172" s="108"/>
      <c r="C172" s="108"/>
      <c r="D172" s="108"/>
      <c r="E172" s="108"/>
      <c r="F172" s="108"/>
      <c r="G172" s="108"/>
      <c r="H172" s="108"/>
      <c r="I172" s="108"/>
      <c r="J172" s="108"/>
      <c r="K172" s="108"/>
      <c r="L172" s="108"/>
      <c r="M172" s="108"/>
      <c r="N172" s="108"/>
      <c r="O172" s="108"/>
      <c r="P172" s="108"/>
      <c r="Q172" s="108"/>
      <c r="R172" s="108"/>
      <c r="S172" s="108"/>
      <c r="T172" s="108"/>
      <c r="U172" s="108"/>
      <c r="V172" s="108"/>
      <c r="W172" s="108"/>
      <c r="X172" s="108"/>
      <c r="Y172" s="108"/>
      <c r="Z172" s="108"/>
    </row>
    <row r="173" spans="1:26" ht="20.25" customHeight="1" x14ac:dyDescent="0.35">
      <c r="A173" s="108"/>
      <c r="B173" s="108"/>
      <c r="C173" s="108"/>
      <c r="D173" s="108"/>
      <c r="E173" s="108"/>
      <c r="F173" s="108"/>
      <c r="G173" s="108"/>
      <c r="H173" s="108"/>
      <c r="I173" s="108"/>
      <c r="J173" s="108"/>
      <c r="K173" s="108"/>
      <c r="L173" s="108"/>
      <c r="M173" s="108"/>
      <c r="N173" s="108"/>
      <c r="O173" s="108"/>
      <c r="P173" s="108"/>
      <c r="Q173" s="108"/>
      <c r="R173" s="108"/>
      <c r="S173" s="108"/>
      <c r="T173" s="108"/>
      <c r="U173" s="108"/>
      <c r="V173" s="108"/>
      <c r="W173" s="108"/>
      <c r="X173" s="108"/>
      <c r="Y173" s="108"/>
      <c r="Z173" s="108"/>
    </row>
    <row r="174" spans="1:26" ht="20.25" customHeight="1" x14ac:dyDescent="0.35">
      <c r="A174" s="108"/>
      <c r="B174" s="108"/>
      <c r="C174" s="108"/>
      <c r="D174" s="108"/>
      <c r="E174" s="108"/>
      <c r="F174" s="108"/>
      <c r="G174" s="108"/>
      <c r="H174" s="108"/>
      <c r="I174" s="108"/>
      <c r="J174" s="108"/>
      <c r="K174" s="108"/>
      <c r="L174" s="108"/>
      <c r="M174" s="108"/>
      <c r="N174" s="108"/>
      <c r="O174" s="108"/>
      <c r="P174" s="108"/>
      <c r="Q174" s="108"/>
      <c r="R174" s="108"/>
      <c r="S174" s="108"/>
      <c r="T174" s="108"/>
      <c r="U174" s="108"/>
      <c r="V174" s="108"/>
      <c r="W174" s="108"/>
      <c r="X174" s="108"/>
      <c r="Y174" s="108"/>
      <c r="Z174" s="108"/>
    </row>
    <row r="175" spans="1:26" ht="20.25" customHeight="1" x14ac:dyDescent="0.35">
      <c r="A175" s="108"/>
      <c r="B175" s="108"/>
      <c r="C175" s="108"/>
      <c r="D175" s="108"/>
      <c r="E175" s="108"/>
      <c r="F175" s="108"/>
      <c r="G175" s="108"/>
      <c r="H175" s="108"/>
      <c r="I175" s="108"/>
      <c r="J175" s="108"/>
      <c r="K175" s="108"/>
      <c r="L175" s="108"/>
      <c r="M175" s="108"/>
      <c r="N175" s="108"/>
      <c r="O175" s="108"/>
      <c r="P175" s="108"/>
      <c r="Q175" s="108"/>
      <c r="R175" s="108"/>
      <c r="S175" s="108"/>
      <c r="T175" s="108"/>
      <c r="U175" s="108"/>
      <c r="V175" s="108"/>
      <c r="W175" s="108"/>
      <c r="X175" s="108"/>
      <c r="Y175" s="108"/>
      <c r="Z175" s="108"/>
    </row>
    <row r="176" spans="1:26" ht="20.25" customHeight="1" x14ac:dyDescent="0.35">
      <c r="A176" s="108"/>
      <c r="B176" s="108"/>
      <c r="C176" s="108"/>
      <c r="D176" s="108"/>
      <c r="E176" s="108"/>
      <c r="F176" s="108"/>
      <c r="G176" s="108"/>
      <c r="H176" s="108"/>
      <c r="I176" s="108"/>
      <c r="J176" s="108"/>
      <c r="K176" s="108"/>
      <c r="L176" s="108"/>
      <c r="M176" s="108"/>
      <c r="N176" s="108"/>
      <c r="O176" s="108"/>
      <c r="P176" s="108"/>
      <c r="Q176" s="108"/>
      <c r="R176" s="108"/>
      <c r="S176" s="108"/>
      <c r="T176" s="108"/>
      <c r="U176" s="108"/>
      <c r="V176" s="108"/>
      <c r="W176" s="108"/>
      <c r="X176" s="108"/>
      <c r="Y176" s="108"/>
      <c r="Z176" s="108"/>
    </row>
    <row r="177" spans="1:26" ht="20.25" customHeight="1" x14ac:dyDescent="0.35">
      <c r="A177" s="108"/>
      <c r="B177" s="108"/>
      <c r="C177" s="108"/>
      <c r="D177" s="108"/>
      <c r="E177" s="108"/>
      <c r="F177" s="108"/>
      <c r="G177" s="108"/>
      <c r="H177" s="108"/>
      <c r="I177" s="108"/>
      <c r="J177" s="108"/>
      <c r="K177" s="108"/>
      <c r="L177" s="108"/>
      <c r="M177" s="108"/>
      <c r="N177" s="108"/>
      <c r="O177" s="108"/>
      <c r="P177" s="108"/>
      <c r="Q177" s="108"/>
      <c r="R177" s="108"/>
      <c r="S177" s="108"/>
      <c r="T177" s="108"/>
      <c r="U177" s="108"/>
      <c r="V177" s="108"/>
      <c r="W177" s="108"/>
      <c r="X177" s="108"/>
      <c r="Y177" s="108"/>
      <c r="Z177" s="108"/>
    </row>
    <row r="178" spans="1:26" ht="20.25" customHeight="1" x14ac:dyDescent="0.35">
      <c r="A178" s="108"/>
      <c r="B178" s="108"/>
      <c r="C178" s="108"/>
      <c r="D178" s="108"/>
      <c r="E178" s="108"/>
      <c r="F178" s="108"/>
      <c r="G178" s="108"/>
      <c r="H178" s="108"/>
      <c r="I178" s="108"/>
      <c r="J178" s="108"/>
      <c r="K178" s="108"/>
      <c r="L178" s="108"/>
      <c r="M178" s="108"/>
      <c r="N178" s="108"/>
      <c r="O178" s="108"/>
      <c r="P178" s="108"/>
      <c r="Q178" s="108"/>
      <c r="R178" s="108"/>
      <c r="S178" s="108"/>
      <c r="T178" s="108"/>
      <c r="U178" s="108"/>
      <c r="V178" s="108"/>
      <c r="W178" s="108"/>
      <c r="X178" s="108"/>
      <c r="Y178" s="108"/>
      <c r="Z178" s="108"/>
    </row>
    <row r="179" spans="1:26" ht="20.25" customHeight="1" x14ac:dyDescent="0.35">
      <c r="A179" s="108"/>
      <c r="B179" s="108"/>
      <c r="C179" s="108"/>
      <c r="D179" s="108"/>
      <c r="E179" s="108"/>
      <c r="F179" s="108"/>
      <c r="G179" s="108"/>
      <c r="H179" s="108"/>
      <c r="I179" s="108"/>
      <c r="J179" s="108"/>
      <c r="K179" s="108"/>
      <c r="L179" s="108"/>
      <c r="M179" s="108"/>
      <c r="N179" s="108"/>
      <c r="O179" s="108"/>
      <c r="P179" s="108"/>
      <c r="Q179" s="108"/>
      <c r="R179" s="108"/>
      <c r="S179" s="108"/>
      <c r="T179" s="108"/>
      <c r="U179" s="108"/>
      <c r="V179" s="108"/>
      <c r="W179" s="108"/>
      <c r="X179" s="108"/>
      <c r="Y179" s="108"/>
      <c r="Z179" s="108"/>
    </row>
    <row r="180" spans="1:26" ht="20.25" customHeight="1" x14ac:dyDescent="0.35">
      <c r="A180" s="108"/>
      <c r="B180" s="108"/>
      <c r="C180" s="108"/>
      <c r="D180" s="108"/>
      <c r="E180" s="108"/>
      <c r="F180" s="108"/>
      <c r="G180" s="108"/>
      <c r="H180" s="108"/>
      <c r="I180" s="108"/>
      <c r="J180" s="108"/>
      <c r="K180" s="108"/>
      <c r="L180" s="108"/>
      <c r="M180" s="108"/>
      <c r="N180" s="108"/>
      <c r="O180" s="108"/>
      <c r="P180" s="108"/>
      <c r="Q180" s="108"/>
      <c r="R180" s="108"/>
      <c r="S180" s="108"/>
      <c r="T180" s="108"/>
      <c r="U180" s="108"/>
      <c r="V180" s="108"/>
      <c r="W180" s="108"/>
      <c r="X180" s="108"/>
      <c r="Y180" s="108"/>
      <c r="Z180" s="108"/>
    </row>
    <row r="181" spans="1:26" ht="20.25" customHeight="1" x14ac:dyDescent="0.35">
      <c r="A181" s="108"/>
      <c r="B181" s="108"/>
      <c r="C181" s="108"/>
      <c r="D181" s="108"/>
      <c r="E181" s="108"/>
      <c r="F181" s="108"/>
      <c r="G181" s="108"/>
      <c r="H181" s="108"/>
      <c r="I181" s="108"/>
      <c r="J181" s="108"/>
      <c r="K181" s="108"/>
      <c r="L181" s="108"/>
      <c r="M181" s="108"/>
      <c r="N181" s="108"/>
      <c r="O181" s="108"/>
      <c r="P181" s="108"/>
      <c r="Q181" s="108"/>
      <c r="R181" s="108"/>
      <c r="S181" s="108"/>
      <c r="T181" s="108"/>
      <c r="U181" s="108"/>
      <c r="V181" s="108"/>
      <c r="W181" s="108"/>
      <c r="X181" s="108"/>
      <c r="Y181" s="108"/>
      <c r="Z181" s="108"/>
    </row>
    <row r="182" spans="1:26" ht="20.25" customHeight="1" x14ac:dyDescent="0.35">
      <c r="A182" s="108"/>
      <c r="B182" s="108"/>
      <c r="C182" s="108"/>
      <c r="D182" s="108"/>
      <c r="E182" s="108"/>
      <c r="F182" s="108"/>
      <c r="G182" s="108"/>
      <c r="H182" s="108"/>
      <c r="I182" s="108"/>
      <c r="J182" s="108"/>
      <c r="K182" s="108"/>
      <c r="L182" s="108"/>
      <c r="M182" s="108"/>
      <c r="N182" s="108"/>
      <c r="O182" s="108"/>
      <c r="P182" s="108"/>
      <c r="Q182" s="108"/>
      <c r="R182" s="108"/>
      <c r="S182" s="108"/>
      <c r="T182" s="108"/>
      <c r="U182" s="108"/>
      <c r="V182" s="108"/>
      <c r="W182" s="108"/>
      <c r="X182" s="108"/>
      <c r="Y182" s="108"/>
      <c r="Z182" s="108"/>
    </row>
    <row r="183" spans="1:26" ht="20.25" customHeight="1" x14ac:dyDescent="0.35">
      <c r="A183" s="108"/>
      <c r="B183" s="108"/>
      <c r="C183" s="108"/>
      <c r="D183" s="108"/>
      <c r="E183" s="108"/>
      <c r="F183" s="108"/>
      <c r="G183" s="108"/>
      <c r="H183" s="108"/>
      <c r="I183" s="108"/>
      <c r="J183" s="108"/>
      <c r="K183" s="108"/>
      <c r="L183" s="108"/>
      <c r="M183" s="108"/>
      <c r="N183" s="108"/>
      <c r="O183" s="108"/>
      <c r="P183" s="108"/>
      <c r="Q183" s="108"/>
      <c r="R183" s="108"/>
      <c r="S183" s="108"/>
      <c r="T183" s="108"/>
      <c r="U183" s="108"/>
      <c r="V183" s="108"/>
      <c r="W183" s="108"/>
      <c r="X183" s="108"/>
      <c r="Y183" s="108"/>
      <c r="Z183" s="108"/>
    </row>
    <row r="184" spans="1:26" ht="20.25" customHeight="1" x14ac:dyDescent="0.35">
      <c r="A184" s="108"/>
      <c r="B184" s="108"/>
      <c r="C184" s="108"/>
      <c r="D184" s="108"/>
      <c r="E184" s="108"/>
      <c r="F184" s="108"/>
      <c r="G184" s="108"/>
      <c r="H184" s="108"/>
      <c r="I184" s="108"/>
      <c r="J184" s="108"/>
      <c r="K184" s="108"/>
      <c r="L184" s="108"/>
      <c r="M184" s="108"/>
      <c r="N184" s="108"/>
      <c r="O184" s="108"/>
      <c r="P184" s="108"/>
      <c r="Q184" s="108"/>
      <c r="R184" s="108"/>
      <c r="S184" s="108"/>
      <c r="T184" s="108"/>
      <c r="U184" s="108"/>
      <c r="V184" s="108"/>
      <c r="W184" s="108"/>
      <c r="X184" s="108"/>
      <c r="Y184" s="108"/>
      <c r="Z184" s="108"/>
    </row>
    <row r="185" spans="1:26" ht="20.25" customHeight="1" x14ac:dyDescent="0.35">
      <c r="A185" s="108"/>
      <c r="B185" s="108"/>
      <c r="C185" s="108"/>
      <c r="D185" s="108"/>
      <c r="E185" s="108"/>
      <c r="F185" s="108"/>
      <c r="G185" s="108"/>
      <c r="H185" s="108"/>
      <c r="I185" s="108"/>
      <c r="J185" s="108"/>
      <c r="K185" s="108"/>
      <c r="L185" s="108"/>
      <c r="M185" s="108"/>
      <c r="N185" s="108"/>
      <c r="O185" s="108"/>
      <c r="P185" s="108"/>
      <c r="Q185" s="108"/>
      <c r="R185" s="108"/>
      <c r="S185" s="108"/>
      <c r="T185" s="108"/>
      <c r="U185" s="108"/>
      <c r="V185" s="108"/>
      <c r="W185" s="108"/>
      <c r="X185" s="108"/>
      <c r="Y185" s="108"/>
      <c r="Z185" s="108"/>
    </row>
    <row r="186" spans="1:26" ht="20.25" customHeight="1" x14ac:dyDescent="0.35">
      <c r="A186" s="108"/>
      <c r="B186" s="108"/>
      <c r="C186" s="108"/>
      <c r="D186" s="108"/>
      <c r="E186" s="108"/>
      <c r="F186" s="108"/>
      <c r="G186" s="108"/>
      <c r="H186" s="108"/>
      <c r="I186" s="108"/>
      <c r="J186" s="108"/>
      <c r="K186" s="108"/>
      <c r="L186" s="108"/>
      <c r="M186" s="108"/>
      <c r="N186" s="108"/>
      <c r="O186" s="108"/>
      <c r="P186" s="108"/>
      <c r="Q186" s="108"/>
      <c r="R186" s="108"/>
      <c r="S186" s="108"/>
      <c r="T186" s="108"/>
      <c r="U186" s="108"/>
      <c r="V186" s="108"/>
      <c r="W186" s="108"/>
      <c r="X186" s="108"/>
      <c r="Y186" s="108"/>
      <c r="Z186" s="108"/>
    </row>
    <row r="187" spans="1:26" ht="20.25" customHeight="1" x14ac:dyDescent="0.35">
      <c r="A187" s="108"/>
      <c r="B187" s="108"/>
      <c r="C187" s="108"/>
      <c r="D187" s="108"/>
      <c r="E187" s="108"/>
      <c r="F187" s="108"/>
      <c r="G187" s="108"/>
      <c r="H187" s="108"/>
      <c r="I187" s="108"/>
      <c r="J187" s="108"/>
      <c r="K187" s="108"/>
      <c r="L187" s="108"/>
      <c r="M187" s="108"/>
      <c r="N187" s="108"/>
      <c r="O187" s="108"/>
      <c r="P187" s="108"/>
      <c r="Q187" s="108"/>
      <c r="R187" s="108"/>
      <c r="S187" s="108"/>
      <c r="T187" s="108"/>
      <c r="U187" s="108"/>
      <c r="V187" s="108"/>
      <c r="W187" s="108"/>
      <c r="X187" s="108"/>
      <c r="Y187" s="108"/>
      <c r="Z187" s="108"/>
    </row>
    <row r="188" spans="1:26" ht="20.25" customHeight="1" x14ac:dyDescent="0.35">
      <c r="A188" s="108"/>
      <c r="B188" s="108"/>
      <c r="C188" s="108"/>
      <c r="D188" s="108"/>
      <c r="E188" s="108"/>
      <c r="F188" s="108"/>
      <c r="G188" s="108"/>
      <c r="H188" s="108"/>
      <c r="I188" s="108"/>
      <c r="J188" s="108"/>
      <c r="K188" s="108"/>
      <c r="L188" s="108"/>
      <c r="M188" s="108"/>
      <c r="N188" s="108"/>
      <c r="O188" s="108"/>
      <c r="P188" s="108"/>
      <c r="Q188" s="108"/>
      <c r="R188" s="108"/>
      <c r="S188" s="108"/>
      <c r="T188" s="108"/>
      <c r="U188" s="108"/>
      <c r="V188" s="108"/>
      <c r="W188" s="108"/>
      <c r="X188" s="108"/>
      <c r="Y188" s="108"/>
      <c r="Z188" s="108"/>
    </row>
    <row r="189" spans="1:26" ht="20.25" customHeight="1" x14ac:dyDescent="0.35">
      <c r="A189" s="108"/>
      <c r="B189" s="108"/>
      <c r="C189" s="108"/>
      <c r="D189" s="108"/>
      <c r="E189" s="108"/>
      <c r="F189" s="108"/>
      <c r="G189" s="108"/>
      <c r="H189" s="108"/>
      <c r="I189" s="108"/>
      <c r="J189" s="108"/>
      <c r="K189" s="108"/>
      <c r="L189" s="108"/>
      <c r="M189" s="108"/>
      <c r="N189" s="108"/>
      <c r="O189" s="108"/>
      <c r="P189" s="108"/>
      <c r="Q189" s="108"/>
      <c r="R189" s="108"/>
      <c r="S189" s="108"/>
      <c r="T189" s="108"/>
      <c r="U189" s="108"/>
      <c r="V189" s="108"/>
      <c r="W189" s="108"/>
      <c r="X189" s="108"/>
      <c r="Y189" s="108"/>
      <c r="Z189" s="108"/>
    </row>
    <row r="190" spans="1:26" ht="20.25" customHeight="1" x14ac:dyDescent="0.35">
      <c r="A190" s="108"/>
      <c r="B190" s="108"/>
      <c r="C190" s="108"/>
      <c r="D190" s="108"/>
      <c r="E190" s="108"/>
      <c r="F190" s="108"/>
      <c r="G190" s="108"/>
      <c r="H190" s="108"/>
      <c r="I190" s="108"/>
      <c r="J190" s="108"/>
      <c r="K190" s="108"/>
      <c r="L190" s="108"/>
      <c r="M190" s="108"/>
      <c r="N190" s="108"/>
      <c r="O190" s="108"/>
      <c r="P190" s="108"/>
      <c r="Q190" s="108"/>
      <c r="R190" s="108"/>
      <c r="S190" s="108"/>
      <c r="T190" s="108"/>
      <c r="U190" s="108"/>
      <c r="V190" s="108"/>
      <c r="W190" s="108"/>
      <c r="X190" s="108"/>
      <c r="Y190" s="108"/>
      <c r="Z190" s="108"/>
    </row>
    <row r="191" spans="1:26" ht="20.25" customHeight="1" x14ac:dyDescent="0.35">
      <c r="A191" s="108"/>
      <c r="B191" s="108"/>
      <c r="C191" s="108"/>
      <c r="D191" s="108"/>
      <c r="E191" s="108"/>
      <c r="F191" s="108"/>
      <c r="G191" s="108"/>
      <c r="H191" s="108"/>
      <c r="I191" s="108"/>
      <c r="J191" s="108"/>
      <c r="K191" s="108"/>
      <c r="L191" s="108"/>
      <c r="M191" s="108"/>
      <c r="N191" s="108"/>
      <c r="O191" s="108"/>
      <c r="P191" s="108"/>
      <c r="Q191" s="108"/>
      <c r="R191" s="108"/>
      <c r="S191" s="108"/>
      <c r="T191" s="108"/>
      <c r="U191" s="108"/>
      <c r="V191" s="108"/>
      <c r="W191" s="108"/>
      <c r="X191" s="108"/>
      <c r="Y191" s="108"/>
      <c r="Z191" s="108"/>
    </row>
    <row r="192" spans="1:26" ht="20.25" customHeight="1" x14ac:dyDescent="0.35">
      <c r="A192" s="108"/>
      <c r="B192" s="108"/>
      <c r="C192" s="108"/>
      <c r="D192" s="108"/>
      <c r="E192" s="108"/>
      <c r="F192" s="108"/>
      <c r="G192" s="108"/>
      <c r="H192" s="108"/>
      <c r="I192" s="108"/>
      <c r="J192" s="108"/>
      <c r="K192" s="108"/>
      <c r="L192" s="108"/>
      <c r="M192" s="108"/>
      <c r="N192" s="108"/>
      <c r="O192" s="108"/>
      <c r="P192" s="108"/>
      <c r="Q192" s="108"/>
      <c r="R192" s="108"/>
      <c r="S192" s="108"/>
      <c r="T192" s="108"/>
      <c r="U192" s="108"/>
      <c r="V192" s="108"/>
      <c r="W192" s="108"/>
      <c r="X192" s="108"/>
      <c r="Y192" s="108"/>
      <c r="Z192" s="108"/>
    </row>
    <row r="193" spans="1:26" ht="20.25" customHeight="1" x14ac:dyDescent="0.35">
      <c r="A193" s="108"/>
      <c r="B193" s="108"/>
      <c r="C193" s="108"/>
      <c r="D193" s="108"/>
      <c r="E193" s="108"/>
      <c r="F193" s="108"/>
      <c r="G193" s="108"/>
      <c r="H193" s="108"/>
      <c r="I193" s="108"/>
      <c r="J193" s="108"/>
      <c r="K193" s="108"/>
      <c r="L193" s="108"/>
      <c r="M193" s="108"/>
      <c r="N193" s="108"/>
      <c r="O193" s="108"/>
      <c r="P193" s="108"/>
      <c r="Q193" s="108"/>
      <c r="R193" s="108"/>
      <c r="S193" s="108"/>
      <c r="T193" s="108"/>
      <c r="U193" s="108"/>
      <c r="V193" s="108"/>
      <c r="W193" s="108"/>
      <c r="X193" s="108"/>
      <c r="Y193" s="108"/>
      <c r="Z193" s="108"/>
    </row>
    <row r="194" spans="1:26" ht="20.25" customHeight="1" x14ac:dyDescent="0.35">
      <c r="A194" s="108"/>
      <c r="B194" s="108"/>
      <c r="C194" s="108"/>
      <c r="D194" s="108"/>
      <c r="E194" s="108"/>
      <c r="F194" s="108"/>
      <c r="G194" s="108"/>
      <c r="H194" s="108"/>
      <c r="I194" s="108"/>
      <c r="J194" s="108"/>
      <c r="K194" s="108"/>
      <c r="L194" s="108"/>
      <c r="M194" s="108"/>
      <c r="N194" s="108"/>
      <c r="O194" s="108"/>
      <c r="P194" s="108"/>
      <c r="Q194" s="108"/>
      <c r="R194" s="108"/>
      <c r="S194" s="108"/>
      <c r="T194" s="108"/>
      <c r="U194" s="108"/>
      <c r="V194" s="108"/>
      <c r="W194" s="108"/>
      <c r="X194" s="108"/>
      <c r="Y194" s="108"/>
      <c r="Z194" s="108"/>
    </row>
    <row r="195" spans="1:26" ht="20.25" customHeight="1" x14ac:dyDescent="0.35">
      <c r="A195" s="108"/>
      <c r="B195" s="108"/>
      <c r="C195" s="108"/>
      <c r="D195" s="108"/>
      <c r="E195" s="108"/>
      <c r="F195" s="108"/>
      <c r="G195" s="108"/>
      <c r="H195" s="108"/>
      <c r="I195" s="108"/>
      <c r="J195" s="108"/>
      <c r="K195" s="108"/>
      <c r="L195" s="108"/>
      <c r="M195" s="108"/>
      <c r="N195" s="108"/>
      <c r="O195" s="108"/>
      <c r="P195" s="108"/>
      <c r="Q195" s="108"/>
      <c r="R195" s="108"/>
      <c r="S195" s="108"/>
      <c r="T195" s="108"/>
      <c r="U195" s="108"/>
      <c r="V195" s="108"/>
      <c r="W195" s="108"/>
      <c r="X195" s="108"/>
      <c r="Y195" s="108"/>
      <c r="Z195" s="108"/>
    </row>
    <row r="196" spans="1:26" ht="20.25" customHeight="1" x14ac:dyDescent="0.35">
      <c r="A196" s="108"/>
      <c r="B196" s="108"/>
      <c r="C196" s="108"/>
      <c r="D196" s="108"/>
      <c r="E196" s="108"/>
      <c r="F196" s="108"/>
      <c r="G196" s="108"/>
      <c r="H196" s="108"/>
      <c r="I196" s="108"/>
      <c r="J196" s="108"/>
      <c r="K196" s="108"/>
      <c r="L196" s="108"/>
      <c r="M196" s="108"/>
      <c r="N196" s="108"/>
      <c r="O196" s="108"/>
      <c r="P196" s="108"/>
      <c r="Q196" s="108"/>
      <c r="R196" s="108"/>
      <c r="S196" s="108"/>
      <c r="T196" s="108"/>
      <c r="U196" s="108"/>
      <c r="V196" s="108"/>
      <c r="W196" s="108"/>
      <c r="X196" s="108"/>
      <c r="Y196" s="108"/>
      <c r="Z196" s="108"/>
    </row>
    <row r="197" spans="1:26" ht="20.25" customHeight="1" x14ac:dyDescent="0.35">
      <c r="A197" s="108"/>
      <c r="B197" s="108"/>
      <c r="C197" s="108"/>
      <c r="D197" s="108"/>
      <c r="E197" s="108"/>
      <c r="F197" s="108"/>
      <c r="G197" s="108"/>
      <c r="H197" s="108"/>
      <c r="I197" s="108"/>
      <c r="J197" s="108"/>
      <c r="K197" s="108"/>
      <c r="L197" s="108"/>
      <c r="M197" s="108"/>
      <c r="N197" s="108"/>
      <c r="O197" s="108"/>
      <c r="P197" s="108"/>
      <c r="Q197" s="108"/>
      <c r="R197" s="108"/>
      <c r="S197" s="108"/>
      <c r="T197" s="108"/>
      <c r="U197" s="108"/>
      <c r="V197" s="108"/>
      <c r="W197" s="108"/>
      <c r="X197" s="108"/>
      <c r="Y197" s="108"/>
      <c r="Z197" s="108"/>
    </row>
    <row r="198" spans="1:26" ht="20.25" customHeight="1" x14ac:dyDescent="0.35">
      <c r="A198" s="108"/>
      <c r="B198" s="108"/>
      <c r="C198" s="108"/>
      <c r="D198" s="108"/>
      <c r="E198" s="108"/>
      <c r="F198" s="108"/>
      <c r="G198" s="108"/>
      <c r="H198" s="108"/>
      <c r="I198" s="108"/>
      <c r="J198" s="108"/>
      <c r="K198" s="108"/>
      <c r="L198" s="108"/>
      <c r="M198" s="108"/>
      <c r="N198" s="108"/>
      <c r="O198" s="108"/>
      <c r="P198" s="108"/>
      <c r="Q198" s="108"/>
      <c r="R198" s="108"/>
      <c r="S198" s="108"/>
      <c r="T198" s="108"/>
      <c r="U198" s="108"/>
      <c r="V198" s="108"/>
      <c r="W198" s="108"/>
      <c r="X198" s="108"/>
      <c r="Y198" s="108"/>
      <c r="Z198" s="108"/>
    </row>
    <row r="199" spans="1:26" ht="20.25" customHeight="1" x14ac:dyDescent="0.35">
      <c r="A199" s="108"/>
      <c r="B199" s="108"/>
      <c r="C199" s="108"/>
      <c r="D199" s="108"/>
      <c r="E199" s="108"/>
      <c r="F199" s="108"/>
      <c r="G199" s="108"/>
      <c r="H199" s="108"/>
      <c r="I199" s="108"/>
      <c r="J199" s="108"/>
      <c r="K199" s="108"/>
      <c r="L199" s="108"/>
      <c r="M199" s="108"/>
      <c r="N199" s="108"/>
      <c r="O199" s="108"/>
      <c r="P199" s="108"/>
      <c r="Q199" s="108"/>
      <c r="R199" s="108"/>
      <c r="S199" s="108"/>
      <c r="T199" s="108"/>
      <c r="U199" s="108"/>
      <c r="V199" s="108"/>
      <c r="W199" s="108"/>
      <c r="X199" s="108"/>
      <c r="Y199" s="108"/>
      <c r="Z199" s="108"/>
    </row>
    <row r="200" spans="1:26" ht="20.25" customHeight="1" x14ac:dyDescent="0.35">
      <c r="A200" s="108"/>
      <c r="B200" s="108"/>
      <c r="C200" s="108"/>
      <c r="D200" s="108"/>
      <c r="E200" s="108"/>
      <c r="F200" s="108"/>
      <c r="G200" s="108"/>
      <c r="H200" s="108"/>
      <c r="I200" s="108"/>
      <c r="J200" s="108"/>
      <c r="K200" s="108"/>
      <c r="L200" s="108"/>
      <c r="M200" s="108"/>
      <c r="N200" s="108"/>
      <c r="O200" s="108"/>
      <c r="P200" s="108"/>
      <c r="Q200" s="108"/>
      <c r="R200" s="108"/>
      <c r="S200" s="108"/>
      <c r="T200" s="108"/>
      <c r="U200" s="108"/>
      <c r="V200" s="108"/>
      <c r="W200" s="108"/>
      <c r="X200" s="108"/>
      <c r="Y200" s="108"/>
      <c r="Z200" s="108"/>
    </row>
    <row r="201" spans="1:26" ht="20.25" customHeight="1" x14ac:dyDescent="0.35">
      <c r="A201" s="108"/>
      <c r="B201" s="108"/>
      <c r="C201" s="108"/>
      <c r="D201" s="108"/>
      <c r="E201" s="108"/>
      <c r="F201" s="108"/>
      <c r="G201" s="108"/>
      <c r="H201" s="108"/>
      <c r="I201" s="108"/>
      <c r="J201" s="108"/>
      <c r="K201" s="108"/>
      <c r="L201" s="108"/>
      <c r="M201" s="108"/>
      <c r="N201" s="108"/>
      <c r="O201" s="108"/>
      <c r="P201" s="108"/>
      <c r="Q201" s="108"/>
      <c r="R201" s="108"/>
      <c r="S201" s="108"/>
      <c r="T201" s="108"/>
      <c r="U201" s="108"/>
      <c r="V201" s="108"/>
      <c r="W201" s="108"/>
      <c r="X201" s="108"/>
      <c r="Y201" s="108"/>
      <c r="Z201" s="108"/>
    </row>
    <row r="202" spans="1:26" ht="20.25" customHeight="1" x14ac:dyDescent="0.35">
      <c r="A202" s="108"/>
      <c r="B202" s="108"/>
      <c r="C202" s="108"/>
      <c r="D202" s="108"/>
      <c r="E202" s="108"/>
      <c r="F202" s="108"/>
      <c r="G202" s="108"/>
      <c r="H202" s="108"/>
      <c r="I202" s="108"/>
      <c r="J202" s="108"/>
      <c r="K202" s="108"/>
      <c r="L202" s="108"/>
      <c r="M202" s="108"/>
      <c r="N202" s="108"/>
      <c r="O202" s="108"/>
      <c r="P202" s="108"/>
      <c r="Q202" s="108"/>
      <c r="R202" s="108"/>
      <c r="S202" s="108"/>
      <c r="T202" s="108"/>
      <c r="U202" s="108"/>
      <c r="V202" s="108"/>
      <c r="W202" s="108"/>
      <c r="X202" s="108"/>
      <c r="Y202" s="108"/>
      <c r="Z202" s="108"/>
    </row>
    <row r="203" spans="1:26" ht="20.25" customHeight="1" x14ac:dyDescent="0.35">
      <c r="A203" s="108"/>
      <c r="B203" s="108"/>
      <c r="C203" s="108"/>
      <c r="D203" s="108"/>
      <c r="E203" s="108"/>
      <c r="F203" s="108"/>
      <c r="G203" s="108"/>
      <c r="H203" s="108"/>
      <c r="I203" s="108"/>
      <c r="J203" s="108"/>
      <c r="K203" s="108"/>
      <c r="L203" s="108"/>
      <c r="M203" s="108"/>
      <c r="N203" s="108"/>
      <c r="O203" s="108"/>
      <c r="P203" s="108"/>
      <c r="Q203" s="108"/>
      <c r="R203" s="108"/>
      <c r="S203" s="108"/>
      <c r="T203" s="108"/>
      <c r="U203" s="108"/>
      <c r="V203" s="108"/>
      <c r="W203" s="108"/>
      <c r="X203" s="108"/>
      <c r="Y203" s="108"/>
      <c r="Z203" s="108"/>
    </row>
    <row r="204" spans="1:26" ht="20.25" customHeight="1" x14ac:dyDescent="0.35">
      <c r="A204" s="108"/>
      <c r="B204" s="108"/>
      <c r="C204" s="108"/>
      <c r="D204" s="108"/>
      <c r="E204" s="108"/>
      <c r="F204" s="108"/>
      <c r="G204" s="108"/>
      <c r="H204" s="108"/>
      <c r="I204" s="108"/>
      <c r="J204" s="108"/>
      <c r="K204" s="108"/>
      <c r="L204" s="108"/>
      <c r="M204" s="108"/>
      <c r="N204" s="108"/>
      <c r="O204" s="108"/>
      <c r="P204" s="108"/>
      <c r="Q204" s="108"/>
      <c r="R204" s="108"/>
      <c r="S204" s="108"/>
      <c r="T204" s="108"/>
      <c r="U204" s="108"/>
      <c r="V204" s="108"/>
      <c r="W204" s="108"/>
      <c r="X204" s="108"/>
      <c r="Y204" s="108"/>
      <c r="Z204" s="108"/>
    </row>
    <row r="205" spans="1:26" ht="20.25" customHeight="1" x14ac:dyDescent="0.35">
      <c r="A205" s="108"/>
      <c r="B205" s="108"/>
      <c r="C205" s="108"/>
      <c r="D205" s="108"/>
      <c r="E205" s="108"/>
      <c r="F205" s="108"/>
      <c r="G205" s="108"/>
      <c r="H205" s="108"/>
      <c r="I205" s="108"/>
      <c r="J205" s="108"/>
      <c r="K205" s="108"/>
      <c r="L205" s="108"/>
      <c r="M205" s="108"/>
      <c r="N205" s="108"/>
      <c r="O205" s="108"/>
      <c r="P205" s="108"/>
      <c r="Q205" s="108"/>
      <c r="R205" s="108"/>
      <c r="S205" s="108"/>
      <c r="T205" s="108"/>
      <c r="U205" s="108"/>
      <c r="V205" s="108"/>
      <c r="W205" s="108"/>
      <c r="X205" s="108"/>
      <c r="Y205" s="108"/>
      <c r="Z205" s="108"/>
    </row>
    <row r="206" spans="1:26" ht="20.25" customHeight="1" x14ac:dyDescent="0.35">
      <c r="A206" s="108"/>
      <c r="B206" s="108"/>
      <c r="C206" s="108"/>
      <c r="D206" s="108"/>
      <c r="E206" s="108"/>
      <c r="F206" s="108"/>
      <c r="G206" s="108"/>
      <c r="H206" s="108"/>
      <c r="I206" s="108"/>
      <c r="J206" s="108"/>
      <c r="K206" s="108"/>
      <c r="L206" s="108"/>
      <c r="M206" s="108"/>
      <c r="N206" s="108"/>
      <c r="O206" s="108"/>
      <c r="P206" s="108"/>
      <c r="Q206" s="108"/>
      <c r="R206" s="108"/>
      <c r="S206" s="108"/>
      <c r="T206" s="108"/>
      <c r="U206" s="108"/>
      <c r="V206" s="108"/>
      <c r="W206" s="108"/>
      <c r="X206" s="108"/>
      <c r="Y206" s="108"/>
      <c r="Z206" s="108"/>
    </row>
    <row r="207" spans="1:26" ht="20.25" customHeight="1" x14ac:dyDescent="0.35">
      <c r="A207" s="108"/>
      <c r="B207" s="108"/>
      <c r="C207" s="108"/>
      <c r="D207" s="108"/>
      <c r="E207" s="108"/>
      <c r="F207" s="108"/>
      <c r="G207" s="108"/>
      <c r="H207" s="108"/>
      <c r="I207" s="108"/>
      <c r="J207" s="108"/>
      <c r="K207" s="108"/>
      <c r="L207" s="108"/>
      <c r="M207" s="108"/>
      <c r="N207" s="108"/>
      <c r="O207" s="108"/>
      <c r="P207" s="108"/>
      <c r="Q207" s="108"/>
      <c r="R207" s="108"/>
      <c r="S207" s="108"/>
      <c r="T207" s="108"/>
      <c r="U207" s="108"/>
      <c r="V207" s="108"/>
      <c r="W207" s="108"/>
      <c r="X207" s="108"/>
      <c r="Y207" s="108"/>
      <c r="Z207" s="108"/>
    </row>
    <row r="208" spans="1:26" ht="20.25" customHeight="1" x14ac:dyDescent="0.35">
      <c r="A208" s="108"/>
      <c r="B208" s="108"/>
      <c r="C208" s="108"/>
      <c r="D208" s="108"/>
      <c r="E208" s="108"/>
      <c r="F208" s="108"/>
      <c r="G208" s="108"/>
      <c r="H208" s="108"/>
      <c r="I208" s="108"/>
      <c r="J208" s="108"/>
      <c r="K208" s="108"/>
      <c r="L208" s="108"/>
      <c r="M208" s="108"/>
      <c r="N208" s="108"/>
      <c r="O208" s="108"/>
      <c r="P208" s="108"/>
      <c r="Q208" s="108"/>
      <c r="R208" s="108"/>
      <c r="S208" s="108"/>
      <c r="T208" s="108"/>
      <c r="U208" s="108"/>
      <c r="V208" s="108"/>
      <c r="W208" s="108"/>
      <c r="X208" s="108"/>
      <c r="Y208" s="108"/>
      <c r="Z208" s="108"/>
    </row>
    <row r="209" spans="1:26" ht="20.25" customHeight="1" x14ac:dyDescent="0.35">
      <c r="A209" s="108"/>
      <c r="B209" s="108"/>
      <c r="C209" s="108"/>
      <c r="D209" s="108"/>
      <c r="E209" s="108"/>
      <c r="F209" s="108"/>
      <c r="G209" s="108"/>
      <c r="H209" s="108"/>
      <c r="I209" s="108"/>
      <c r="J209" s="108"/>
      <c r="K209" s="108"/>
      <c r="L209" s="108"/>
      <c r="M209" s="108"/>
      <c r="N209" s="108"/>
      <c r="O209" s="108"/>
      <c r="P209" s="108"/>
      <c r="Q209" s="108"/>
      <c r="R209" s="108"/>
      <c r="S209" s="108"/>
      <c r="T209" s="108"/>
      <c r="U209" s="108"/>
      <c r="V209" s="108"/>
      <c r="W209" s="108"/>
      <c r="X209" s="108"/>
      <c r="Y209" s="108"/>
      <c r="Z209" s="108"/>
    </row>
    <row r="210" spans="1:26" ht="20.25" customHeight="1" x14ac:dyDescent="0.35">
      <c r="A210" s="108"/>
      <c r="B210" s="108"/>
      <c r="C210" s="108"/>
      <c r="D210" s="108"/>
      <c r="E210" s="108"/>
      <c r="F210" s="108"/>
      <c r="G210" s="108"/>
      <c r="H210" s="108"/>
      <c r="I210" s="108"/>
      <c r="J210" s="108"/>
      <c r="K210" s="108"/>
      <c r="L210" s="108"/>
      <c r="M210" s="108"/>
      <c r="N210" s="108"/>
      <c r="O210" s="108"/>
      <c r="P210" s="108"/>
      <c r="Q210" s="108"/>
      <c r="R210" s="108"/>
      <c r="S210" s="108"/>
      <c r="T210" s="108"/>
      <c r="U210" s="108"/>
      <c r="V210" s="108"/>
      <c r="W210" s="108"/>
      <c r="X210" s="108"/>
      <c r="Y210" s="108"/>
      <c r="Z210" s="108"/>
    </row>
    <row r="211" spans="1:26" ht="20.25" customHeight="1" x14ac:dyDescent="0.35">
      <c r="A211" s="108"/>
      <c r="B211" s="108"/>
      <c r="C211" s="108"/>
      <c r="D211" s="108"/>
      <c r="E211" s="108"/>
      <c r="F211" s="108"/>
      <c r="G211" s="108"/>
      <c r="H211" s="108"/>
      <c r="I211" s="108"/>
      <c r="J211" s="108"/>
      <c r="K211" s="108"/>
      <c r="L211" s="108"/>
      <c r="M211" s="108"/>
      <c r="N211" s="108"/>
      <c r="O211" s="108"/>
      <c r="P211" s="108"/>
      <c r="Q211" s="108"/>
      <c r="R211" s="108"/>
      <c r="S211" s="108"/>
      <c r="T211" s="108"/>
      <c r="U211" s="108"/>
      <c r="V211" s="108"/>
      <c r="W211" s="108"/>
      <c r="X211" s="108"/>
      <c r="Y211" s="108"/>
      <c r="Z211" s="108"/>
    </row>
    <row r="212" spans="1:26" ht="20.25" customHeight="1" x14ac:dyDescent="0.35">
      <c r="A212" s="108"/>
      <c r="B212" s="108"/>
      <c r="C212" s="108"/>
      <c r="D212" s="108"/>
      <c r="E212" s="108"/>
      <c r="F212" s="108"/>
      <c r="G212" s="108"/>
      <c r="H212" s="108"/>
      <c r="I212" s="108"/>
      <c r="J212" s="108"/>
      <c r="K212" s="108"/>
      <c r="L212" s="108"/>
      <c r="M212" s="108"/>
      <c r="N212" s="108"/>
      <c r="O212" s="108"/>
      <c r="P212" s="108"/>
      <c r="Q212" s="108"/>
      <c r="R212" s="108"/>
      <c r="S212" s="108"/>
      <c r="T212" s="108"/>
      <c r="U212" s="108"/>
      <c r="V212" s="108"/>
      <c r="W212" s="108"/>
      <c r="X212" s="108"/>
      <c r="Y212" s="108"/>
      <c r="Z212" s="108"/>
    </row>
    <row r="213" spans="1:26" ht="20.25" customHeight="1" x14ac:dyDescent="0.35">
      <c r="A213" s="108"/>
      <c r="B213" s="108"/>
      <c r="C213" s="108"/>
      <c r="D213" s="108"/>
      <c r="E213" s="108"/>
      <c r="F213" s="108"/>
      <c r="G213" s="108"/>
      <c r="H213" s="108"/>
      <c r="I213" s="108"/>
      <c r="J213" s="108"/>
      <c r="K213" s="108"/>
      <c r="L213" s="108"/>
      <c r="M213" s="108"/>
      <c r="N213" s="108"/>
      <c r="O213" s="108"/>
      <c r="P213" s="108"/>
      <c r="Q213" s="108"/>
      <c r="R213" s="108"/>
      <c r="S213" s="108"/>
      <c r="T213" s="108"/>
      <c r="U213" s="108"/>
      <c r="V213" s="108"/>
      <c r="W213" s="108"/>
      <c r="X213" s="108"/>
      <c r="Y213" s="108"/>
      <c r="Z213" s="108"/>
    </row>
    <row r="214" spans="1:26" ht="20.25" customHeight="1" x14ac:dyDescent="0.35">
      <c r="A214" s="108"/>
      <c r="B214" s="108"/>
      <c r="C214" s="108"/>
      <c r="D214" s="108"/>
      <c r="E214" s="108"/>
      <c r="F214" s="108"/>
      <c r="G214" s="108"/>
      <c r="H214" s="108"/>
      <c r="I214" s="108"/>
      <c r="J214" s="108"/>
      <c r="K214" s="108"/>
      <c r="L214" s="108"/>
      <c r="M214" s="108"/>
      <c r="N214" s="108"/>
      <c r="O214" s="108"/>
      <c r="P214" s="108"/>
      <c r="Q214" s="108"/>
      <c r="R214" s="108"/>
      <c r="S214" s="108"/>
      <c r="T214" s="108"/>
      <c r="U214" s="108"/>
      <c r="V214" s="108"/>
      <c r="W214" s="108"/>
      <c r="X214" s="108"/>
      <c r="Y214" s="108"/>
      <c r="Z214" s="108"/>
    </row>
    <row r="215" spans="1:26" ht="20.25" customHeight="1" x14ac:dyDescent="0.35">
      <c r="A215" s="108"/>
      <c r="B215" s="108"/>
      <c r="C215" s="108"/>
      <c r="D215" s="108"/>
      <c r="E215" s="108"/>
      <c r="F215" s="108"/>
      <c r="G215" s="108"/>
      <c r="H215" s="108"/>
      <c r="I215" s="108"/>
      <c r="J215" s="108"/>
      <c r="K215" s="108"/>
      <c r="L215" s="108"/>
      <c r="M215" s="108"/>
      <c r="N215" s="108"/>
      <c r="O215" s="108"/>
      <c r="P215" s="108"/>
      <c r="Q215" s="108"/>
      <c r="R215" s="108"/>
      <c r="S215" s="108"/>
      <c r="T215" s="108"/>
      <c r="U215" s="108"/>
      <c r="V215" s="108"/>
      <c r="W215" s="108"/>
      <c r="X215" s="108"/>
      <c r="Y215" s="108"/>
      <c r="Z215" s="108"/>
    </row>
    <row r="216" spans="1:26" ht="20.25" customHeight="1" x14ac:dyDescent="0.35">
      <c r="A216" s="108"/>
      <c r="B216" s="108"/>
      <c r="C216" s="108"/>
      <c r="D216" s="108"/>
      <c r="E216" s="108"/>
      <c r="F216" s="108"/>
      <c r="G216" s="108"/>
      <c r="H216" s="108"/>
      <c r="I216" s="108"/>
      <c r="J216" s="108"/>
      <c r="K216" s="108"/>
      <c r="L216" s="108"/>
      <c r="M216" s="108"/>
      <c r="N216" s="108"/>
      <c r="O216" s="108"/>
      <c r="P216" s="108"/>
      <c r="Q216" s="108"/>
      <c r="R216" s="108"/>
      <c r="S216" s="108"/>
      <c r="T216" s="108"/>
      <c r="U216" s="108"/>
      <c r="V216" s="108"/>
      <c r="W216" s="108"/>
      <c r="X216" s="108"/>
      <c r="Y216" s="108"/>
      <c r="Z216" s="108"/>
    </row>
    <row r="217" spans="1:26" ht="20.25" customHeight="1" x14ac:dyDescent="0.35">
      <c r="A217" s="108"/>
      <c r="B217" s="108"/>
      <c r="C217" s="108"/>
      <c r="D217" s="108"/>
      <c r="E217" s="108"/>
      <c r="F217" s="108"/>
      <c r="G217" s="108"/>
      <c r="H217" s="108"/>
      <c r="I217" s="108"/>
      <c r="J217" s="108"/>
      <c r="K217" s="108"/>
      <c r="L217" s="108"/>
      <c r="M217" s="108"/>
      <c r="N217" s="108"/>
      <c r="O217" s="108"/>
      <c r="P217" s="108"/>
      <c r="Q217" s="108"/>
      <c r="R217" s="108"/>
      <c r="S217" s="108"/>
      <c r="T217" s="108"/>
      <c r="U217" s="108"/>
      <c r="V217" s="108"/>
      <c r="W217" s="108"/>
      <c r="X217" s="108"/>
      <c r="Y217" s="108"/>
      <c r="Z217" s="108"/>
    </row>
    <row r="218" spans="1:26" ht="20.25" customHeight="1" x14ac:dyDescent="0.35">
      <c r="A218" s="108"/>
      <c r="B218" s="108"/>
      <c r="C218" s="108"/>
      <c r="D218" s="108"/>
      <c r="E218" s="108"/>
      <c r="F218" s="108"/>
      <c r="G218" s="108"/>
      <c r="H218" s="108"/>
      <c r="I218" s="108"/>
      <c r="J218" s="108"/>
      <c r="K218" s="108"/>
      <c r="L218" s="108"/>
      <c r="M218" s="108"/>
      <c r="N218" s="108"/>
      <c r="O218" s="108"/>
      <c r="P218" s="108"/>
      <c r="Q218" s="108"/>
      <c r="R218" s="108"/>
      <c r="S218" s="108"/>
      <c r="T218" s="108"/>
      <c r="U218" s="108"/>
      <c r="V218" s="108"/>
      <c r="W218" s="108"/>
      <c r="X218" s="108"/>
      <c r="Y218" s="108"/>
      <c r="Z218" s="108"/>
    </row>
    <row r="219" spans="1:26" ht="20.25" customHeight="1" x14ac:dyDescent="0.35">
      <c r="A219" s="108"/>
      <c r="B219" s="108"/>
      <c r="C219" s="108"/>
      <c r="D219" s="108"/>
      <c r="E219" s="108"/>
      <c r="F219" s="108"/>
      <c r="G219" s="108"/>
      <c r="H219" s="108"/>
      <c r="I219" s="108"/>
      <c r="J219" s="108"/>
      <c r="K219" s="108"/>
      <c r="L219" s="108"/>
      <c r="M219" s="108"/>
      <c r="N219" s="108"/>
      <c r="O219" s="108"/>
      <c r="P219" s="108"/>
      <c r="Q219" s="108"/>
      <c r="R219" s="108"/>
      <c r="S219" s="108"/>
      <c r="T219" s="108"/>
      <c r="U219" s="108"/>
      <c r="V219" s="108"/>
      <c r="W219" s="108"/>
      <c r="X219" s="108"/>
      <c r="Y219" s="108"/>
      <c r="Z219" s="108"/>
    </row>
    <row r="220" spans="1:26" ht="20.25" customHeight="1" x14ac:dyDescent="0.35">
      <c r="A220" s="108"/>
      <c r="B220" s="108"/>
      <c r="C220" s="108"/>
      <c r="D220" s="108"/>
      <c r="E220" s="108"/>
      <c r="F220" s="108"/>
      <c r="G220" s="108"/>
      <c r="H220" s="108"/>
      <c r="I220" s="108"/>
      <c r="J220" s="108"/>
      <c r="K220" s="108"/>
      <c r="L220" s="108"/>
      <c r="M220" s="108"/>
      <c r="N220" s="108"/>
      <c r="O220" s="108"/>
      <c r="P220" s="108"/>
      <c r="Q220" s="108"/>
      <c r="R220" s="108"/>
      <c r="S220" s="108"/>
      <c r="T220" s="108"/>
      <c r="U220" s="108"/>
      <c r="V220" s="108"/>
      <c r="W220" s="108"/>
      <c r="X220" s="108"/>
      <c r="Y220" s="108"/>
      <c r="Z220" s="108"/>
    </row>
    <row r="221" spans="1:26" ht="20.25" customHeight="1" x14ac:dyDescent="0.35">
      <c r="A221" s="108"/>
      <c r="B221" s="108"/>
      <c r="C221" s="108"/>
      <c r="D221" s="108"/>
      <c r="E221" s="108"/>
      <c r="F221" s="108"/>
      <c r="G221" s="108"/>
      <c r="H221" s="108"/>
      <c r="I221" s="108"/>
      <c r="J221" s="108"/>
      <c r="K221" s="108"/>
      <c r="L221" s="108"/>
      <c r="M221" s="108"/>
      <c r="N221" s="108"/>
      <c r="O221" s="108"/>
      <c r="P221" s="108"/>
      <c r="Q221" s="108"/>
      <c r="R221" s="108"/>
      <c r="S221" s="108"/>
      <c r="T221" s="108"/>
      <c r="U221" s="108"/>
      <c r="V221" s="108"/>
      <c r="W221" s="108"/>
      <c r="X221" s="108"/>
      <c r="Y221" s="108"/>
      <c r="Z221" s="108"/>
    </row>
    <row r="222" spans="1:26" ht="20.25" customHeight="1" x14ac:dyDescent="0.35">
      <c r="A222" s="108"/>
      <c r="B222" s="108"/>
      <c r="C222" s="108"/>
      <c r="D222" s="108"/>
      <c r="E222" s="108"/>
      <c r="F222" s="108"/>
      <c r="G222" s="108"/>
      <c r="H222" s="108"/>
      <c r="I222" s="108"/>
      <c r="J222" s="108"/>
      <c r="K222" s="108"/>
      <c r="L222" s="108"/>
      <c r="M222" s="108"/>
      <c r="N222" s="108"/>
      <c r="O222" s="108"/>
      <c r="P222" s="108"/>
      <c r="Q222" s="108"/>
      <c r="R222" s="108"/>
      <c r="S222" s="108"/>
      <c r="T222" s="108"/>
      <c r="U222" s="108"/>
      <c r="V222" s="108"/>
      <c r="W222" s="108"/>
      <c r="X222" s="108"/>
      <c r="Y222" s="108"/>
      <c r="Z222" s="108"/>
    </row>
    <row r="223" spans="1:26" ht="20.25" customHeight="1" x14ac:dyDescent="0.35">
      <c r="A223" s="108"/>
      <c r="B223" s="108"/>
      <c r="C223" s="108"/>
      <c r="D223" s="108"/>
      <c r="E223" s="108"/>
      <c r="F223" s="108"/>
      <c r="G223" s="108"/>
      <c r="H223" s="108"/>
      <c r="I223" s="108"/>
      <c r="J223" s="108"/>
      <c r="K223" s="108"/>
      <c r="L223" s="108"/>
      <c r="M223" s="108"/>
      <c r="N223" s="108"/>
      <c r="O223" s="108"/>
      <c r="P223" s="108"/>
      <c r="Q223" s="108"/>
      <c r="R223" s="108"/>
      <c r="S223" s="108"/>
      <c r="T223" s="108"/>
      <c r="U223" s="108"/>
      <c r="V223" s="108"/>
      <c r="W223" s="108"/>
      <c r="X223" s="108"/>
      <c r="Y223" s="108"/>
      <c r="Z223" s="108"/>
    </row>
    <row r="224" spans="1:26" ht="20.25" customHeight="1" x14ac:dyDescent="0.35">
      <c r="A224" s="108"/>
      <c r="B224" s="108"/>
      <c r="C224" s="108"/>
      <c r="D224" s="108"/>
      <c r="E224" s="108"/>
      <c r="F224" s="108"/>
      <c r="G224" s="108"/>
      <c r="H224" s="108"/>
      <c r="I224" s="108"/>
      <c r="J224" s="108"/>
      <c r="K224" s="108"/>
      <c r="L224" s="108"/>
      <c r="M224" s="108"/>
      <c r="N224" s="108"/>
      <c r="O224" s="108"/>
      <c r="P224" s="108"/>
      <c r="Q224" s="108"/>
      <c r="R224" s="108"/>
      <c r="S224" s="108"/>
      <c r="T224" s="108"/>
      <c r="U224" s="108"/>
      <c r="V224" s="108"/>
      <c r="W224" s="108"/>
      <c r="X224" s="108"/>
      <c r="Y224" s="108"/>
      <c r="Z224" s="108"/>
    </row>
    <row r="225" spans="1:26" ht="20.25" customHeight="1" x14ac:dyDescent="0.35">
      <c r="A225" s="108"/>
      <c r="B225" s="108"/>
      <c r="C225" s="108"/>
      <c r="D225" s="108"/>
      <c r="E225" s="108"/>
      <c r="F225" s="108"/>
      <c r="G225" s="108"/>
      <c r="H225" s="108"/>
      <c r="I225" s="108"/>
      <c r="J225" s="108"/>
      <c r="K225" s="108"/>
      <c r="L225" s="108"/>
      <c r="M225" s="108"/>
      <c r="N225" s="108"/>
      <c r="O225" s="108"/>
      <c r="P225" s="108"/>
      <c r="Q225" s="108"/>
      <c r="R225" s="108"/>
      <c r="S225" s="108"/>
      <c r="T225" s="108"/>
      <c r="U225" s="108"/>
      <c r="V225" s="108"/>
      <c r="W225" s="108"/>
      <c r="X225" s="108"/>
      <c r="Y225" s="108"/>
      <c r="Z225" s="108"/>
    </row>
    <row r="226" spans="1:26" ht="20.25" customHeight="1" x14ac:dyDescent="0.35">
      <c r="A226" s="108"/>
      <c r="B226" s="108"/>
      <c r="C226" s="108"/>
      <c r="D226" s="108"/>
      <c r="E226" s="108"/>
      <c r="F226" s="108"/>
      <c r="G226" s="108"/>
      <c r="H226" s="108"/>
      <c r="I226" s="108"/>
      <c r="J226" s="108"/>
      <c r="K226" s="108"/>
      <c r="L226" s="108"/>
      <c r="M226" s="108"/>
      <c r="N226" s="108"/>
      <c r="O226" s="108"/>
      <c r="P226" s="108"/>
      <c r="Q226" s="108"/>
      <c r="R226" s="108"/>
      <c r="S226" s="108"/>
      <c r="T226" s="108"/>
      <c r="U226" s="108"/>
      <c r="V226" s="108"/>
      <c r="W226" s="108"/>
      <c r="X226" s="108"/>
      <c r="Y226" s="108"/>
      <c r="Z226" s="108"/>
    </row>
    <row r="227" spans="1:26" ht="20.25" customHeight="1" x14ac:dyDescent="0.35">
      <c r="A227" s="108"/>
      <c r="B227" s="108"/>
      <c r="C227" s="108"/>
      <c r="D227" s="108"/>
      <c r="E227" s="108"/>
      <c r="F227" s="108"/>
      <c r="G227" s="108"/>
      <c r="H227" s="108"/>
      <c r="I227" s="108"/>
      <c r="J227" s="108"/>
      <c r="K227" s="108"/>
      <c r="L227" s="108"/>
      <c r="M227" s="108"/>
      <c r="N227" s="108"/>
      <c r="O227" s="108"/>
      <c r="P227" s="108"/>
      <c r="Q227" s="108"/>
      <c r="R227" s="108"/>
      <c r="S227" s="108"/>
      <c r="T227" s="108"/>
      <c r="U227" s="108"/>
      <c r="V227" s="108"/>
      <c r="W227" s="108"/>
      <c r="X227" s="108"/>
      <c r="Y227" s="108"/>
      <c r="Z227" s="108"/>
    </row>
    <row r="228" spans="1:26" ht="20.25" customHeight="1" x14ac:dyDescent="0.35">
      <c r="A228" s="108"/>
      <c r="B228" s="108"/>
      <c r="C228" s="108"/>
      <c r="D228" s="108"/>
      <c r="E228" s="108"/>
      <c r="F228" s="108"/>
      <c r="G228" s="108"/>
      <c r="H228" s="108"/>
      <c r="I228" s="108"/>
      <c r="J228" s="108"/>
      <c r="K228" s="108"/>
      <c r="L228" s="108"/>
      <c r="M228" s="108"/>
      <c r="N228" s="108"/>
      <c r="O228" s="108"/>
      <c r="P228" s="108"/>
      <c r="Q228" s="108"/>
      <c r="R228" s="108"/>
      <c r="S228" s="108"/>
      <c r="T228" s="108"/>
      <c r="U228" s="108"/>
      <c r="V228" s="108"/>
      <c r="W228" s="108"/>
      <c r="X228" s="108"/>
      <c r="Y228" s="108"/>
      <c r="Z228" s="108"/>
    </row>
    <row r="229" spans="1:26" ht="20.25" customHeight="1" x14ac:dyDescent="0.35">
      <c r="A229" s="108"/>
      <c r="B229" s="108"/>
      <c r="C229" s="108"/>
      <c r="D229" s="108"/>
      <c r="E229" s="108"/>
      <c r="F229" s="108"/>
      <c r="G229" s="108"/>
      <c r="H229" s="108"/>
      <c r="I229" s="108"/>
      <c r="J229" s="108"/>
      <c r="K229" s="108"/>
      <c r="L229" s="108"/>
      <c r="M229" s="108"/>
      <c r="N229" s="108"/>
      <c r="O229" s="108"/>
      <c r="P229" s="108"/>
      <c r="Q229" s="108"/>
      <c r="R229" s="108"/>
      <c r="S229" s="108"/>
      <c r="T229" s="108"/>
      <c r="U229" s="108"/>
      <c r="V229" s="108"/>
      <c r="W229" s="108"/>
      <c r="X229" s="108"/>
      <c r="Y229" s="108"/>
      <c r="Z229" s="108"/>
    </row>
    <row r="230" spans="1:26" ht="20.25" customHeight="1" x14ac:dyDescent="0.35">
      <c r="A230" s="108"/>
      <c r="B230" s="108"/>
      <c r="C230" s="108"/>
      <c r="D230" s="108"/>
      <c r="E230" s="108"/>
      <c r="F230" s="108"/>
      <c r="G230" s="108"/>
      <c r="H230" s="108"/>
      <c r="I230" s="108"/>
      <c r="J230" s="108"/>
      <c r="K230" s="108"/>
      <c r="L230" s="108"/>
      <c r="M230" s="108"/>
      <c r="N230" s="108"/>
      <c r="O230" s="108"/>
      <c r="P230" s="108"/>
      <c r="Q230" s="108"/>
      <c r="R230" s="108"/>
      <c r="S230" s="108"/>
      <c r="T230" s="108"/>
      <c r="U230" s="108"/>
      <c r="V230" s="108"/>
      <c r="W230" s="108"/>
      <c r="X230" s="108"/>
      <c r="Y230" s="108"/>
      <c r="Z230" s="108"/>
    </row>
    <row r="231" spans="1:26" ht="20.25" customHeight="1" x14ac:dyDescent="0.35">
      <c r="A231" s="108"/>
      <c r="B231" s="108"/>
      <c r="C231" s="108"/>
      <c r="D231" s="108"/>
      <c r="E231" s="108"/>
      <c r="F231" s="108"/>
      <c r="G231" s="108"/>
      <c r="H231" s="108"/>
      <c r="I231" s="108"/>
      <c r="J231" s="108"/>
      <c r="K231" s="108"/>
      <c r="L231" s="108"/>
      <c r="M231" s="108"/>
      <c r="N231" s="108"/>
      <c r="O231" s="108"/>
      <c r="P231" s="108"/>
      <c r="Q231" s="108"/>
      <c r="R231" s="108"/>
      <c r="S231" s="108"/>
      <c r="T231" s="108"/>
      <c r="U231" s="108"/>
      <c r="V231" s="108"/>
      <c r="W231" s="108"/>
      <c r="X231" s="108"/>
      <c r="Y231" s="108"/>
      <c r="Z231" s="108"/>
    </row>
    <row r="232" spans="1:26" ht="20.25" customHeight="1" x14ac:dyDescent="0.35">
      <c r="A232" s="108"/>
      <c r="B232" s="108"/>
      <c r="C232" s="108"/>
      <c r="D232" s="108"/>
      <c r="E232" s="108"/>
      <c r="F232" s="108"/>
      <c r="G232" s="108"/>
      <c r="H232" s="108"/>
      <c r="I232" s="108"/>
      <c r="J232" s="108"/>
      <c r="K232" s="108"/>
      <c r="L232" s="108"/>
      <c r="M232" s="108"/>
      <c r="N232" s="108"/>
      <c r="O232" s="108"/>
      <c r="P232" s="108"/>
      <c r="Q232" s="108"/>
      <c r="R232" s="108"/>
      <c r="S232" s="108"/>
      <c r="T232" s="108"/>
      <c r="U232" s="108"/>
      <c r="V232" s="108"/>
      <c r="W232" s="108"/>
      <c r="X232" s="108"/>
      <c r="Y232" s="108"/>
      <c r="Z232" s="108"/>
    </row>
    <row r="233" spans="1:26" ht="20.25" customHeight="1" x14ac:dyDescent="0.35">
      <c r="A233" s="108"/>
      <c r="B233" s="108"/>
      <c r="C233" s="108"/>
      <c r="D233" s="108"/>
      <c r="E233" s="108"/>
      <c r="F233" s="108"/>
      <c r="G233" s="108"/>
      <c r="H233" s="108"/>
      <c r="I233" s="108"/>
      <c r="J233" s="108"/>
      <c r="K233" s="108"/>
      <c r="L233" s="108"/>
      <c r="M233" s="108"/>
      <c r="N233" s="108"/>
      <c r="O233" s="108"/>
      <c r="P233" s="108"/>
      <c r="Q233" s="108"/>
      <c r="R233" s="108"/>
      <c r="S233" s="108"/>
      <c r="T233" s="108"/>
      <c r="U233" s="108"/>
      <c r="V233" s="108"/>
      <c r="W233" s="108"/>
      <c r="X233" s="108"/>
      <c r="Y233" s="108"/>
      <c r="Z233" s="108"/>
    </row>
    <row r="234" spans="1:26" ht="20.25" customHeight="1" x14ac:dyDescent="0.35">
      <c r="A234" s="108"/>
      <c r="B234" s="108"/>
      <c r="C234" s="108"/>
      <c r="D234" s="108"/>
      <c r="E234" s="108"/>
      <c r="F234" s="108"/>
      <c r="G234" s="108"/>
      <c r="H234" s="108"/>
      <c r="I234" s="108"/>
      <c r="J234" s="108"/>
      <c r="K234" s="108"/>
      <c r="L234" s="108"/>
      <c r="M234" s="108"/>
      <c r="N234" s="108"/>
      <c r="O234" s="108"/>
      <c r="P234" s="108"/>
      <c r="Q234" s="108"/>
      <c r="R234" s="108"/>
      <c r="S234" s="108"/>
      <c r="T234" s="108"/>
      <c r="U234" s="108"/>
      <c r="V234" s="108"/>
      <c r="W234" s="108"/>
      <c r="X234" s="108"/>
      <c r="Y234" s="108"/>
      <c r="Z234" s="108"/>
    </row>
    <row r="235" spans="1:26" ht="20.25" customHeight="1" x14ac:dyDescent="0.35">
      <c r="A235" s="108"/>
      <c r="B235" s="108"/>
      <c r="C235" s="108"/>
      <c r="D235" s="108"/>
      <c r="E235" s="108"/>
      <c r="F235" s="108"/>
      <c r="G235" s="108"/>
      <c r="H235" s="108"/>
      <c r="I235" s="108"/>
      <c r="J235" s="108"/>
      <c r="K235" s="108"/>
      <c r="L235" s="108"/>
      <c r="M235" s="108"/>
      <c r="N235" s="108"/>
      <c r="O235" s="108"/>
      <c r="P235" s="108"/>
      <c r="Q235" s="108"/>
      <c r="R235" s="108"/>
      <c r="S235" s="108"/>
      <c r="T235" s="108"/>
      <c r="U235" s="108"/>
      <c r="V235" s="108"/>
      <c r="W235" s="108"/>
      <c r="X235" s="108"/>
      <c r="Y235" s="108"/>
      <c r="Z235" s="108"/>
    </row>
    <row r="236" spans="1:26" ht="20.25" customHeight="1" x14ac:dyDescent="0.35">
      <c r="A236" s="108"/>
      <c r="B236" s="108"/>
      <c r="C236" s="108"/>
      <c r="D236" s="108"/>
      <c r="E236" s="108"/>
      <c r="F236" s="108"/>
      <c r="G236" s="108"/>
      <c r="H236" s="108"/>
      <c r="I236" s="108"/>
      <c r="J236" s="108"/>
      <c r="K236" s="108"/>
      <c r="L236" s="108"/>
      <c r="M236" s="108"/>
      <c r="N236" s="108"/>
      <c r="O236" s="108"/>
      <c r="P236" s="108"/>
      <c r="Q236" s="108"/>
      <c r="R236" s="108"/>
      <c r="S236" s="108"/>
      <c r="T236" s="108"/>
      <c r="U236" s="108"/>
      <c r="V236" s="108"/>
      <c r="W236" s="108"/>
      <c r="X236" s="108"/>
      <c r="Y236" s="108"/>
      <c r="Z236" s="108"/>
    </row>
    <row r="237" spans="1:26" ht="20.25" customHeight="1" x14ac:dyDescent="0.35">
      <c r="A237" s="108"/>
      <c r="B237" s="108"/>
      <c r="C237" s="108"/>
      <c r="D237" s="108"/>
      <c r="E237" s="108"/>
      <c r="F237" s="108"/>
      <c r="G237" s="108"/>
      <c r="H237" s="108"/>
      <c r="I237" s="108"/>
      <c r="J237" s="108"/>
      <c r="K237" s="108"/>
      <c r="L237" s="108"/>
      <c r="M237" s="108"/>
      <c r="N237" s="108"/>
      <c r="O237" s="108"/>
      <c r="P237" s="108"/>
      <c r="Q237" s="108"/>
      <c r="R237" s="108"/>
      <c r="S237" s="108"/>
      <c r="T237" s="108"/>
      <c r="U237" s="108"/>
      <c r="V237" s="108"/>
      <c r="W237" s="108"/>
      <c r="X237" s="108"/>
      <c r="Y237" s="108"/>
      <c r="Z237" s="108"/>
    </row>
    <row r="238" spans="1:26" ht="20.25" customHeight="1" x14ac:dyDescent="0.35">
      <c r="A238" s="108"/>
      <c r="B238" s="108"/>
      <c r="C238" s="108"/>
      <c r="D238" s="108"/>
      <c r="E238" s="108"/>
      <c r="F238" s="108"/>
      <c r="G238" s="108"/>
      <c r="H238" s="108"/>
      <c r="I238" s="108"/>
      <c r="J238" s="108"/>
      <c r="K238" s="108"/>
      <c r="L238" s="108"/>
      <c r="M238" s="108"/>
      <c r="N238" s="108"/>
      <c r="O238" s="108"/>
      <c r="P238" s="108"/>
      <c r="Q238" s="108"/>
      <c r="R238" s="108"/>
      <c r="S238" s="108"/>
      <c r="T238" s="108"/>
      <c r="U238" s="108"/>
      <c r="V238" s="108"/>
      <c r="W238" s="108"/>
      <c r="X238" s="108"/>
      <c r="Y238" s="108"/>
      <c r="Z238" s="108"/>
    </row>
    <row r="239" spans="1:26" ht="20.25" customHeight="1" x14ac:dyDescent="0.35">
      <c r="A239" s="108"/>
      <c r="B239" s="108"/>
      <c r="C239" s="108"/>
      <c r="D239" s="108"/>
      <c r="E239" s="108"/>
      <c r="F239" s="108"/>
      <c r="G239" s="108"/>
      <c r="H239" s="108"/>
      <c r="I239" s="108"/>
      <c r="J239" s="108"/>
      <c r="K239" s="108"/>
      <c r="L239" s="108"/>
      <c r="M239" s="108"/>
      <c r="N239" s="108"/>
      <c r="O239" s="108"/>
      <c r="P239" s="108"/>
      <c r="Q239" s="108"/>
      <c r="R239" s="108"/>
      <c r="S239" s="108"/>
      <c r="T239" s="108"/>
      <c r="U239" s="108"/>
      <c r="V239" s="108"/>
      <c r="W239" s="108"/>
      <c r="X239" s="108"/>
      <c r="Y239" s="108"/>
      <c r="Z239" s="108"/>
    </row>
    <row r="240" spans="1:26" ht="20.25" customHeight="1" x14ac:dyDescent="0.35">
      <c r="A240" s="108"/>
      <c r="B240" s="108"/>
      <c r="C240" s="108"/>
      <c r="D240" s="108"/>
      <c r="E240" s="108"/>
      <c r="F240" s="108"/>
      <c r="G240" s="108"/>
      <c r="H240" s="108"/>
      <c r="I240" s="108"/>
      <c r="J240" s="108"/>
      <c r="K240" s="108"/>
      <c r="L240" s="108"/>
      <c r="M240" s="108"/>
      <c r="N240" s="108"/>
      <c r="O240" s="108"/>
      <c r="P240" s="108"/>
      <c r="Q240" s="108"/>
      <c r="R240" s="108"/>
      <c r="S240" s="108"/>
      <c r="T240" s="108"/>
      <c r="U240" s="108"/>
      <c r="V240" s="108"/>
      <c r="W240" s="108"/>
      <c r="X240" s="108"/>
      <c r="Y240" s="108"/>
      <c r="Z240" s="108"/>
    </row>
    <row r="241" spans="1:26" ht="20.25" customHeight="1" x14ac:dyDescent="0.35">
      <c r="A241" s="108"/>
      <c r="B241" s="108"/>
      <c r="C241" s="108"/>
      <c r="D241" s="108"/>
      <c r="E241" s="108"/>
      <c r="F241" s="108"/>
      <c r="G241" s="108"/>
      <c r="H241" s="108"/>
      <c r="I241" s="108"/>
      <c r="J241" s="108"/>
      <c r="K241" s="108"/>
      <c r="L241" s="108"/>
      <c r="M241" s="108"/>
      <c r="N241" s="108"/>
      <c r="O241" s="108"/>
      <c r="P241" s="108"/>
      <c r="Q241" s="108"/>
      <c r="R241" s="108"/>
      <c r="S241" s="108"/>
      <c r="T241" s="108"/>
      <c r="U241" s="108"/>
      <c r="V241" s="108"/>
      <c r="W241" s="108"/>
      <c r="X241" s="108"/>
      <c r="Y241" s="108"/>
      <c r="Z241" s="108"/>
    </row>
    <row r="242" spans="1:26" ht="20.25" customHeight="1" x14ac:dyDescent="0.35">
      <c r="A242" s="108"/>
      <c r="B242" s="108"/>
      <c r="C242" s="108"/>
      <c r="D242" s="108"/>
      <c r="E242" s="108"/>
      <c r="F242" s="108"/>
      <c r="G242" s="108"/>
      <c r="H242" s="108"/>
      <c r="I242" s="108"/>
      <c r="J242" s="108"/>
      <c r="K242" s="108"/>
      <c r="L242" s="108"/>
      <c r="M242" s="108"/>
      <c r="N242" s="108"/>
      <c r="O242" s="108"/>
      <c r="P242" s="108"/>
      <c r="Q242" s="108"/>
      <c r="R242" s="108"/>
      <c r="S242" s="108"/>
      <c r="T242" s="108"/>
      <c r="U242" s="108"/>
      <c r="V242" s="108"/>
      <c r="W242" s="108"/>
      <c r="X242" s="108"/>
      <c r="Y242" s="108"/>
      <c r="Z242" s="108"/>
    </row>
    <row r="243" spans="1:26" ht="20.25" customHeight="1" x14ac:dyDescent="0.35">
      <c r="A243" s="108"/>
      <c r="B243" s="108"/>
      <c r="C243" s="108"/>
      <c r="D243" s="108"/>
      <c r="E243" s="108"/>
      <c r="F243" s="108"/>
      <c r="G243" s="108"/>
      <c r="H243" s="108"/>
      <c r="I243" s="108"/>
      <c r="J243" s="108"/>
      <c r="K243" s="108"/>
      <c r="L243" s="108"/>
      <c r="M243" s="108"/>
      <c r="N243" s="108"/>
      <c r="O243" s="108"/>
      <c r="P243" s="108"/>
      <c r="Q243" s="108"/>
      <c r="R243" s="108"/>
      <c r="S243" s="108"/>
      <c r="T243" s="108"/>
      <c r="U243" s="108"/>
      <c r="V243" s="108"/>
      <c r="W243" s="108"/>
      <c r="X243" s="108"/>
      <c r="Y243" s="108"/>
      <c r="Z243" s="108"/>
    </row>
    <row r="244" spans="1:26" ht="20.25" customHeight="1" x14ac:dyDescent="0.35">
      <c r="A244" s="108"/>
      <c r="B244" s="108"/>
      <c r="C244" s="108"/>
      <c r="D244" s="108"/>
      <c r="E244" s="108"/>
      <c r="F244" s="108"/>
      <c r="G244" s="108"/>
      <c r="H244" s="108"/>
      <c r="I244" s="108"/>
      <c r="J244" s="108"/>
      <c r="K244" s="108"/>
      <c r="L244" s="108"/>
      <c r="M244" s="108"/>
      <c r="N244" s="108"/>
      <c r="O244" s="108"/>
      <c r="P244" s="108"/>
      <c r="Q244" s="108"/>
      <c r="R244" s="108"/>
      <c r="S244" s="108"/>
      <c r="T244" s="108"/>
      <c r="U244" s="108"/>
      <c r="V244" s="108"/>
      <c r="W244" s="108"/>
      <c r="X244" s="108"/>
      <c r="Y244" s="108"/>
      <c r="Z244" s="108"/>
    </row>
    <row r="245" spans="1:26" ht="20.25" customHeight="1" x14ac:dyDescent="0.35">
      <c r="A245" s="108"/>
      <c r="B245" s="108"/>
      <c r="C245" s="108"/>
      <c r="D245" s="108"/>
      <c r="E245" s="108"/>
      <c r="F245" s="108"/>
      <c r="G245" s="108"/>
      <c r="H245" s="108"/>
      <c r="I245" s="108"/>
      <c r="J245" s="108"/>
      <c r="K245" s="108"/>
      <c r="L245" s="108"/>
      <c r="M245" s="108"/>
      <c r="N245" s="108"/>
      <c r="O245" s="108"/>
      <c r="P245" s="108"/>
      <c r="Q245" s="108"/>
      <c r="R245" s="108"/>
      <c r="S245" s="108"/>
      <c r="T245" s="108"/>
      <c r="U245" s="108"/>
      <c r="V245" s="108"/>
      <c r="W245" s="108"/>
      <c r="X245" s="108"/>
      <c r="Y245" s="108"/>
      <c r="Z245" s="108"/>
    </row>
    <row r="246" spans="1:26" ht="20.25" customHeight="1" x14ac:dyDescent="0.35">
      <c r="A246" s="108"/>
      <c r="B246" s="108"/>
      <c r="C246" s="108"/>
      <c r="D246" s="108"/>
      <c r="E246" s="108"/>
      <c r="F246" s="108"/>
      <c r="G246" s="108"/>
      <c r="H246" s="108"/>
      <c r="I246" s="108"/>
      <c r="J246" s="108"/>
      <c r="K246" s="108"/>
      <c r="L246" s="108"/>
      <c r="M246" s="108"/>
      <c r="N246" s="108"/>
      <c r="O246" s="108"/>
      <c r="P246" s="108"/>
      <c r="Q246" s="108"/>
      <c r="R246" s="108"/>
      <c r="S246" s="108"/>
      <c r="T246" s="108"/>
      <c r="U246" s="108"/>
      <c r="V246" s="108"/>
      <c r="W246" s="108"/>
      <c r="X246" s="108"/>
      <c r="Y246" s="108"/>
      <c r="Z246" s="108"/>
    </row>
    <row r="247" spans="1:26" ht="20.25" customHeight="1" x14ac:dyDescent="0.35">
      <c r="A247" s="108"/>
      <c r="B247" s="108"/>
      <c r="C247" s="108"/>
      <c r="D247" s="108"/>
      <c r="E247" s="108"/>
      <c r="F247" s="108"/>
      <c r="G247" s="108"/>
      <c r="H247" s="108"/>
      <c r="I247" s="108"/>
      <c r="J247" s="108"/>
      <c r="K247" s="108"/>
      <c r="L247" s="108"/>
      <c r="M247" s="108"/>
      <c r="N247" s="108"/>
      <c r="O247" s="108"/>
      <c r="P247" s="108"/>
      <c r="Q247" s="108"/>
      <c r="R247" s="108"/>
      <c r="S247" s="108"/>
      <c r="T247" s="108"/>
      <c r="U247" s="108"/>
      <c r="V247" s="108"/>
      <c r="W247" s="108"/>
      <c r="X247" s="108"/>
      <c r="Y247" s="108"/>
      <c r="Z247" s="108"/>
    </row>
    <row r="248" spans="1:26" ht="20.25" customHeight="1" x14ac:dyDescent="0.35">
      <c r="A248" s="108"/>
      <c r="B248" s="108"/>
      <c r="C248" s="108"/>
      <c r="D248" s="108"/>
      <c r="E248" s="108"/>
      <c r="F248" s="108"/>
      <c r="G248" s="108"/>
      <c r="H248" s="108"/>
      <c r="I248" s="108"/>
      <c r="J248" s="108"/>
      <c r="K248" s="108"/>
      <c r="L248" s="108"/>
      <c r="M248" s="108"/>
      <c r="N248" s="108"/>
      <c r="O248" s="108"/>
      <c r="P248" s="108"/>
      <c r="Q248" s="108"/>
      <c r="R248" s="108"/>
      <c r="S248" s="108"/>
      <c r="T248" s="108"/>
      <c r="U248" s="108"/>
      <c r="V248" s="108"/>
      <c r="W248" s="108"/>
      <c r="X248" s="108"/>
      <c r="Y248" s="108"/>
      <c r="Z248" s="108"/>
    </row>
    <row r="249" spans="1:26" ht="20.25" customHeight="1" x14ac:dyDescent="0.35">
      <c r="A249" s="108"/>
      <c r="B249" s="108"/>
      <c r="C249" s="108"/>
      <c r="D249" s="108"/>
      <c r="E249" s="108"/>
      <c r="F249" s="108"/>
      <c r="G249" s="108"/>
      <c r="H249" s="108"/>
      <c r="I249" s="108"/>
      <c r="J249" s="108"/>
      <c r="K249" s="108"/>
      <c r="L249" s="108"/>
      <c r="M249" s="108"/>
      <c r="N249" s="108"/>
      <c r="O249" s="108"/>
      <c r="P249" s="108"/>
      <c r="Q249" s="108"/>
      <c r="R249" s="108"/>
      <c r="S249" s="108"/>
      <c r="T249" s="108"/>
      <c r="U249" s="108"/>
      <c r="V249" s="108"/>
      <c r="W249" s="108"/>
      <c r="X249" s="108"/>
      <c r="Y249" s="108"/>
      <c r="Z249" s="108"/>
    </row>
    <row r="250" spans="1:26" ht="20.25" customHeight="1" x14ac:dyDescent="0.35">
      <c r="A250" s="108"/>
      <c r="B250" s="108"/>
      <c r="C250" s="108"/>
      <c r="D250" s="108"/>
      <c r="E250" s="108"/>
      <c r="F250" s="108"/>
      <c r="G250" s="108"/>
      <c r="H250" s="108"/>
      <c r="I250" s="108"/>
      <c r="J250" s="108"/>
      <c r="K250" s="108"/>
      <c r="L250" s="108"/>
      <c r="M250" s="108"/>
      <c r="N250" s="108"/>
      <c r="O250" s="108"/>
      <c r="P250" s="108"/>
      <c r="Q250" s="108"/>
      <c r="R250" s="108"/>
      <c r="S250" s="108"/>
      <c r="T250" s="108"/>
      <c r="U250" s="108"/>
      <c r="V250" s="108"/>
      <c r="W250" s="108"/>
      <c r="X250" s="108"/>
      <c r="Y250" s="108"/>
      <c r="Z250" s="108"/>
    </row>
    <row r="251" spans="1:26" ht="20.25" customHeight="1" x14ac:dyDescent="0.35">
      <c r="A251" s="108"/>
      <c r="B251" s="108"/>
      <c r="C251" s="108"/>
      <c r="D251" s="108"/>
      <c r="E251" s="108"/>
      <c r="F251" s="108"/>
      <c r="G251" s="108"/>
      <c r="H251" s="108"/>
      <c r="I251" s="108"/>
      <c r="J251" s="108"/>
      <c r="K251" s="108"/>
      <c r="L251" s="108"/>
      <c r="M251" s="108"/>
      <c r="N251" s="108"/>
      <c r="O251" s="108"/>
      <c r="P251" s="108"/>
      <c r="Q251" s="108"/>
      <c r="R251" s="108"/>
      <c r="S251" s="108"/>
      <c r="T251" s="108"/>
      <c r="U251" s="108"/>
      <c r="V251" s="108"/>
      <c r="W251" s="108"/>
      <c r="X251" s="108"/>
      <c r="Y251" s="108"/>
      <c r="Z251" s="108"/>
    </row>
    <row r="252" spans="1:26" ht="20.25" customHeight="1" x14ac:dyDescent="0.35">
      <c r="A252" s="108"/>
      <c r="B252" s="108"/>
      <c r="C252" s="108"/>
      <c r="D252" s="108"/>
      <c r="E252" s="108"/>
      <c r="F252" s="108"/>
      <c r="G252" s="108"/>
      <c r="H252" s="108"/>
      <c r="I252" s="108"/>
      <c r="J252" s="108"/>
      <c r="K252" s="108"/>
      <c r="L252" s="108"/>
      <c r="M252" s="108"/>
      <c r="N252" s="108"/>
      <c r="O252" s="108"/>
      <c r="P252" s="108"/>
      <c r="Q252" s="108"/>
      <c r="R252" s="108"/>
      <c r="S252" s="108"/>
      <c r="T252" s="108"/>
      <c r="U252" s="108"/>
      <c r="V252" s="108"/>
      <c r="W252" s="108"/>
      <c r="X252" s="108"/>
      <c r="Y252" s="108"/>
      <c r="Z252" s="108"/>
    </row>
    <row r="253" spans="1:26" ht="20.25" customHeight="1" x14ac:dyDescent="0.35">
      <c r="A253" s="108"/>
      <c r="B253" s="108"/>
      <c r="C253" s="108"/>
      <c r="D253" s="108"/>
      <c r="E253" s="108"/>
      <c r="F253" s="108"/>
      <c r="G253" s="108"/>
      <c r="H253" s="108"/>
      <c r="I253" s="108"/>
      <c r="J253" s="108"/>
      <c r="K253" s="108"/>
      <c r="L253" s="108"/>
      <c r="M253" s="108"/>
      <c r="N253" s="108"/>
      <c r="O253" s="108"/>
      <c r="P253" s="108"/>
      <c r="Q253" s="108"/>
      <c r="R253" s="108"/>
      <c r="S253" s="108"/>
      <c r="T253" s="108"/>
      <c r="U253" s="108"/>
      <c r="V253" s="108"/>
      <c r="W253" s="108"/>
      <c r="X253" s="108"/>
      <c r="Y253" s="108"/>
      <c r="Z253" s="108"/>
    </row>
    <row r="254" spans="1:26" ht="20.25" customHeight="1" x14ac:dyDescent="0.35">
      <c r="A254" s="108"/>
      <c r="B254" s="108"/>
      <c r="C254" s="108"/>
      <c r="D254" s="108"/>
      <c r="E254" s="108"/>
      <c r="F254" s="108"/>
      <c r="G254" s="108"/>
      <c r="H254" s="108"/>
      <c r="I254" s="108"/>
      <c r="J254" s="108"/>
      <c r="K254" s="108"/>
      <c r="L254" s="108"/>
      <c r="M254" s="108"/>
      <c r="N254" s="108"/>
      <c r="O254" s="108"/>
      <c r="P254" s="108"/>
      <c r="Q254" s="108"/>
      <c r="R254" s="108"/>
      <c r="S254" s="108"/>
      <c r="T254" s="108"/>
      <c r="U254" s="108"/>
      <c r="V254" s="108"/>
      <c r="W254" s="108"/>
      <c r="X254" s="108"/>
      <c r="Y254" s="108"/>
      <c r="Z254" s="108"/>
    </row>
    <row r="255" spans="1:26" ht="20.25" customHeight="1" x14ac:dyDescent="0.35">
      <c r="A255" s="108"/>
      <c r="B255" s="108"/>
      <c r="C255" s="108"/>
      <c r="D255" s="108"/>
      <c r="E255" s="108"/>
      <c r="F255" s="108"/>
      <c r="G255" s="108"/>
      <c r="H255" s="108"/>
      <c r="I255" s="108"/>
      <c r="J255" s="108"/>
      <c r="K255" s="108"/>
      <c r="L255" s="108"/>
      <c r="M255" s="108"/>
      <c r="N255" s="108"/>
      <c r="O255" s="108"/>
      <c r="P255" s="108"/>
      <c r="Q255" s="108"/>
      <c r="R255" s="108"/>
      <c r="S255" s="108"/>
      <c r="T255" s="108"/>
      <c r="U255" s="108"/>
      <c r="V255" s="108"/>
      <c r="W255" s="108"/>
      <c r="X255" s="108"/>
      <c r="Y255" s="108"/>
      <c r="Z255" s="108"/>
    </row>
    <row r="256" spans="1:26" ht="20.25" customHeight="1" x14ac:dyDescent="0.35">
      <c r="A256" s="108"/>
      <c r="B256" s="108"/>
      <c r="C256" s="108"/>
      <c r="D256" s="108"/>
      <c r="E256" s="108"/>
      <c r="F256" s="108"/>
      <c r="G256" s="108"/>
      <c r="H256" s="108"/>
      <c r="I256" s="108"/>
      <c r="J256" s="108"/>
      <c r="K256" s="108"/>
      <c r="L256" s="108"/>
      <c r="M256" s="108"/>
      <c r="N256" s="108"/>
      <c r="O256" s="108"/>
      <c r="P256" s="108"/>
      <c r="Q256" s="108"/>
      <c r="R256" s="108"/>
      <c r="S256" s="108"/>
      <c r="T256" s="108"/>
      <c r="U256" s="108"/>
      <c r="V256" s="108"/>
      <c r="W256" s="108"/>
      <c r="X256" s="108"/>
      <c r="Y256" s="108"/>
      <c r="Z256" s="108"/>
    </row>
    <row r="257" spans="1:26" ht="20.25" customHeight="1" x14ac:dyDescent="0.35">
      <c r="A257" s="108"/>
      <c r="B257" s="108"/>
      <c r="C257" s="108"/>
      <c r="D257" s="108"/>
      <c r="E257" s="108"/>
      <c r="F257" s="108"/>
      <c r="G257" s="108"/>
      <c r="H257" s="108"/>
      <c r="I257" s="108"/>
      <c r="J257" s="108"/>
      <c r="K257" s="108"/>
      <c r="L257" s="108"/>
      <c r="M257" s="108"/>
      <c r="N257" s="108"/>
      <c r="O257" s="108"/>
      <c r="P257" s="108"/>
      <c r="Q257" s="108"/>
      <c r="R257" s="108"/>
      <c r="S257" s="108"/>
      <c r="T257" s="108"/>
      <c r="U257" s="108"/>
      <c r="V257" s="108"/>
      <c r="W257" s="108"/>
      <c r="X257" s="108"/>
      <c r="Y257" s="108"/>
      <c r="Z257" s="108"/>
    </row>
    <row r="258" spans="1:26" ht="20.25" customHeight="1" x14ac:dyDescent="0.35">
      <c r="A258" s="108"/>
      <c r="B258" s="108"/>
      <c r="C258" s="108"/>
      <c r="D258" s="108"/>
      <c r="E258" s="108"/>
      <c r="F258" s="108"/>
      <c r="G258" s="108"/>
      <c r="H258" s="108"/>
      <c r="I258" s="108"/>
      <c r="J258" s="108"/>
      <c r="K258" s="108"/>
      <c r="L258" s="108"/>
      <c r="M258" s="108"/>
      <c r="N258" s="108"/>
      <c r="O258" s="108"/>
      <c r="P258" s="108"/>
      <c r="Q258" s="108"/>
      <c r="R258" s="108"/>
      <c r="S258" s="108"/>
      <c r="T258" s="108"/>
      <c r="U258" s="108"/>
      <c r="V258" s="108"/>
      <c r="W258" s="108"/>
      <c r="X258" s="108"/>
      <c r="Y258" s="108"/>
      <c r="Z258" s="108"/>
    </row>
    <row r="259" spans="1:26" ht="20.25" customHeight="1" x14ac:dyDescent="0.35">
      <c r="A259" s="108"/>
      <c r="B259" s="108"/>
      <c r="C259" s="108"/>
      <c r="D259" s="108"/>
      <c r="E259" s="108"/>
      <c r="F259" s="108"/>
      <c r="G259" s="108"/>
      <c r="H259" s="108"/>
      <c r="I259" s="108"/>
      <c r="J259" s="108"/>
      <c r="K259" s="108"/>
      <c r="L259" s="108"/>
      <c r="M259" s="108"/>
      <c r="N259" s="108"/>
      <c r="O259" s="108"/>
      <c r="P259" s="108"/>
      <c r="Q259" s="108"/>
      <c r="R259" s="108"/>
      <c r="S259" s="108"/>
      <c r="T259" s="108"/>
      <c r="U259" s="108"/>
      <c r="V259" s="108"/>
      <c r="W259" s="108"/>
      <c r="X259" s="108"/>
      <c r="Y259" s="108"/>
      <c r="Z259" s="108"/>
    </row>
    <row r="260" spans="1:26" ht="20.25" customHeight="1" x14ac:dyDescent="0.35">
      <c r="A260" s="108"/>
      <c r="B260" s="108"/>
      <c r="C260" s="108"/>
      <c r="D260" s="108"/>
      <c r="E260" s="108"/>
      <c r="F260" s="108"/>
      <c r="G260" s="108"/>
      <c r="H260" s="108"/>
      <c r="I260" s="108"/>
      <c r="J260" s="108"/>
      <c r="K260" s="108"/>
      <c r="L260" s="108"/>
      <c r="M260" s="108"/>
      <c r="N260" s="108"/>
      <c r="O260" s="108"/>
      <c r="P260" s="108"/>
      <c r="Q260" s="108"/>
      <c r="R260" s="108"/>
      <c r="S260" s="108"/>
      <c r="T260" s="108"/>
      <c r="U260" s="108"/>
      <c r="V260" s="108"/>
      <c r="W260" s="108"/>
      <c r="X260" s="108"/>
      <c r="Y260" s="108"/>
      <c r="Z260" s="108"/>
    </row>
    <row r="261" spans="1:26" ht="20.25" customHeight="1" x14ac:dyDescent="0.35">
      <c r="A261" s="108"/>
      <c r="B261" s="108"/>
      <c r="C261" s="108"/>
      <c r="D261" s="108"/>
      <c r="E261" s="108"/>
      <c r="F261" s="108"/>
      <c r="G261" s="108"/>
      <c r="H261" s="108"/>
      <c r="I261" s="108"/>
      <c r="J261" s="108"/>
      <c r="K261" s="108"/>
      <c r="L261" s="108"/>
      <c r="M261" s="108"/>
      <c r="N261" s="108"/>
      <c r="O261" s="108"/>
      <c r="P261" s="108"/>
      <c r="Q261" s="108"/>
      <c r="R261" s="108"/>
      <c r="S261" s="108"/>
      <c r="T261" s="108"/>
      <c r="U261" s="108"/>
      <c r="V261" s="108"/>
      <c r="W261" s="108"/>
      <c r="X261" s="108"/>
      <c r="Y261" s="108"/>
      <c r="Z261" s="108"/>
    </row>
    <row r="262" spans="1:26" ht="20.25" customHeight="1" x14ac:dyDescent="0.35">
      <c r="A262" s="108"/>
      <c r="B262" s="108"/>
      <c r="C262" s="108"/>
      <c r="D262" s="108"/>
      <c r="E262" s="108"/>
      <c r="F262" s="108"/>
      <c r="G262" s="108"/>
      <c r="H262" s="108"/>
      <c r="I262" s="108"/>
      <c r="J262" s="108"/>
      <c r="K262" s="108"/>
      <c r="L262" s="108"/>
      <c r="M262" s="108"/>
      <c r="N262" s="108"/>
      <c r="O262" s="108"/>
      <c r="P262" s="108"/>
      <c r="Q262" s="108"/>
      <c r="R262" s="108"/>
      <c r="S262" s="108"/>
      <c r="T262" s="108"/>
      <c r="U262" s="108"/>
      <c r="V262" s="108"/>
      <c r="W262" s="108"/>
      <c r="X262" s="108"/>
      <c r="Y262" s="108"/>
      <c r="Z262" s="108"/>
    </row>
    <row r="263" spans="1:26" ht="20.25" customHeight="1" x14ac:dyDescent="0.35">
      <c r="A263" s="108"/>
      <c r="B263" s="108"/>
      <c r="C263" s="108"/>
      <c r="D263" s="108"/>
      <c r="E263" s="108"/>
      <c r="F263" s="108"/>
      <c r="G263" s="108"/>
      <c r="H263" s="108"/>
      <c r="I263" s="108"/>
      <c r="J263" s="108"/>
      <c r="K263" s="108"/>
      <c r="L263" s="108"/>
      <c r="M263" s="108"/>
      <c r="N263" s="108"/>
      <c r="O263" s="108"/>
      <c r="P263" s="108"/>
      <c r="Q263" s="108"/>
      <c r="R263" s="108"/>
      <c r="S263" s="108"/>
      <c r="T263" s="108"/>
      <c r="U263" s="108"/>
      <c r="V263" s="108"/>
      <c r="W263" s="108"/>
      <c r="X263" s="108"/>
      <c r="Y263" s="108"/>
      <c r="Z263" s="108"/>
    </row>
    <row r="264" spans="1:26" ht="20.25" customHeight="1" x14ac:dyDescent="0.35">
      <c r="A264" s="108"/>
      <c r="B264" s="108"/>
      <c r="C264" s="108"/>
      <c r="D264" s="108"/>
      <c r="E264" s="108"/>
      <c r="F264" s="108"/>
      <c r="G264" s="108"/>
      <c r="H264" s="108"/>
      <c r="I264" s="108"/>
      <c r="J264" s="108"/>
      <c r="K264" s="108"/>
      <c r="L264" s="108"/>
      <c r="M264" s="108"/>
      <c r="N264" s="108"/>
      <c r="O264" s="108"/>
      <c r="P264" s="108"/>
      <c r="Q264" s="108"/>
      <c r="R264" s="108"/>
      <c r="S264" s="108"/>
      <c r="T264" s="108"/>
      <c r="U264" s="108"/>
      <c r="V264" s="108"/>
      <c r="W264" s="108"/>
      <c r="X264" s="108"/>
      <c r="Y264" s="108"/>
      <c r="Z264" s="108"/>
    </row>
    <row r="265" spans="1:26" ht="20.25" customHeight="1" x14ac:dyDescent="0.35">
      <c r="A265" s="108"/>
      <c r="B265" s="108"/>
      <c r="C265" s="108"/>
      <c r="D265" s="108"/>
      <c r="E265" s="108"/>
      <c r="F265" s="108"/>
      <c r="G265" s="108"/>
      <c r="H265" s="108"/>
      <c r="I265" s="108"/>
      <c r="J265" s="108"/>
      <c r="K265" s="108"/>
      <c r="L265" s="108"/>
      <c r="M265" s="108"/>
      <c r="N265" s="108"/>
      <c r="O265" s="108"/>
      <c r="P265" s="108"/>
      <c r="Q265" s="108"/>
      <c r="R265" s="108"/>
      <c r="S265" s="108"/>
      <c r="T265" s="108"/>
      <c r="U265" s="108"/>
      <c r="V265" s="108"/>
      <c r="W265" s="108"/>
      <c r="X265" s="108"/>
      <c r="Y265" s="108"/>
      <c r="Z265" s="108"/>
    </row>
    <row r="266" spans="1:26" ht="20.25" customHeight="1" x14ac:dyDescent="0.35">
      <c r="A266" s="108"/>
      <c r="B266" s="108"/>
      <c r="C266" s="108"/>
      <c r="D266" s="108"/>
      <c r="E266" s="108"/>
      <c r="F266" s="108"/>
      <c r="G266" s="108"/>
      <c r="H266" s="108"/>
      <c r="I266" s="108"/>
      <c r="J266" s="108"/>
      <c r="K266" s="108"/>
      <c r="L266" s="108"/>
      <c r="M266" s="108"/>
      <c r="N266" s="108"/>
      <c r="O266" s="108"/>
      <c r="P266" s="108"/>
      <c r="Q266" s="108"/>
      <c r="R266" s="108"/>
      <c r="S266" s="108"/>
      <c r="T266" s="108"/>
      <c r="U266" s="108"/>
      <c r="V266" s="108"/>
      <c r="W266" s="108"/>
      <c r="X266" s="108"/>
      <c r="Y266" s="108"/>
      <c r="Z266" s="108"/>
    </row>
    <row r="267" spans="1:26" ht="20.25" customHeight="1" x14ac:dyDescent="0.35">
      <c r="A267" s="108"/>
      <c r="B267" s="108"/>
      <c r="C267" s="108"/>
      <c r="D267" s="108"/>
      <c r="E267" s="108"/>
      <c r="F267" s="108"/>
      <c r="G267" s="108"/>
      <c r="H267" s="108"/>
      <c r="I267" s="108"/>
      <c r="J267" s="108"/>
      <c r="K267" s="108"/>
      <c r="L267" s="108"/>
      <c r="M267" s="108"/>
      <c r="N267" s="108"/>
      <c r="O267" s="108"/>
      <c r="P267" s="108"/>
      <c r="Q267" s="108"/>
      <c r="R267" s="108"/>
      <c r="S267" s="108"/>
      <c r="T267" s="108"/>
      <c r="U267" s="108"/>
      <c r="V267" s="108"/>
      <c r="W267" s="108"/>
      <c r="X267" s="108"/>
      <c r="Y267" s="108"/>
      <c r="Z267" s="108"/>
    </row>
    <row r="268" spans="1:26" ht="20.25" customHeight="1" x14ac:dyDescent="0.35">
      <c r="A268" s="108"/>
      <c r="B268" s="108"/>
      <c r="C268" s="108"/>
      <c r="D268" s="108"/>
      <c r="E268" s="108"/>
      <c r="F268" s="108"/>
      <c r="G268" s="108"/>
      <c r="H268" s="108"/>
      <c r="I268" s="108"/>
      <c r="J268" s="108"/>
      <c r="K268" s="108"/>
      <c r="L268" s="108"/>
      <c r="M268" s="108"/>
      <c r="N268" s="108"/>
      <c r="O268" s="108"/>
      <c r="P268" s="108"/>
      <c r="Q268" s="108"/>
      <c r="R268" s="108"/>
      <c r="S268" s="108"/>
      <c r="T268" s="108"/>
      <c r="U268" s="108"/>
      <c r="V268" s="108"/>
      <c r="W268" s="108"/>
      <c r="X268" s="108"/>
      <c r="Y268" s="108"/>
      <c r="Z268" s="108"/>
    </row>
    <row r="269" spans="1:26" ht="20.25" customHeight="1" x14ac:dyDescent="0.35">
      <c r="A269" s="108"/>
      <c r="B269" s="108"/>
      <c r="C269" s="108"/>
      <c r="D269" s="108"/>
      <c r="E269" s="108"/>
      <c r="F269" s="108"/>
      <c r="G269" s="108"/>
      <c r="H269" s="108"/>
      <c r="I269" s="108"/>
      <c r="J269" s="108"/>
      <c r="K269" s="108"/>
      <c r="L269" s="108"/>
      <c r="M269" s="108"/>
      <c r="N269" s="108"/>
      <c r="O269" s="108"/>
      <c r="P269" s="108"/>
      <c r="Q269" s="108"/>
      <c r="R269" s="108"/>
      <c r="S269" s="108"/>
      <c r="T269" s="108"/>
      <c r="U269" s="108"/>
      <c r="V269" s="108"/>
      <c r="W269" s="108"/>
      <c r="X269" s="108"/>
      <c r="Y269" s="108"/>
      <c r="Z269" s="108"/>
    </row>
    <row r="270" spans="1:26" ht="20.25" customHeight="1" x14ac:dyDescent="0.35">
      <c r="A270" s="108"/>
      <c r="B270" s="108"/>
      <c r="C270" s="108"/>
      <c r="D270" s="108"/>
      <c r="E270" s="108"/>
      <c r="F270" s="108"/>
      <c r="G270" s="108"/>
      <c r="H270" s="108"/>
      <c r="I270" s="108"/>
      <c r="J270" s="108"/>
      <c r="K270" s="108"/>
      <c r="L270" s="108"/>
      <c r="M270" s="108"/>
      <c r="N270" s="108"/>
      <c r="O270" s="108"/>
      <c r="P270" s="108"/>
      <c r="Q270" s="108"/>
      <c r="R270" s="108"/>
      <c r="S270" s="108"/>
      <c r="T270" s="108"/>
      <c r="U270" s="108"/>
      <c r="V270" s="108"/>
      <c r="W270" s="108"/>
      <c r="X270" s="108"/>
      <c r="Y270" s="108"/>
      <c r="Z270" s="108"/>
    </row>
    <row r="271" spans="1:26" ht="20.25" customHeight="1" x14ac:dyDescent="0.35">
      <c r="A271" s="108"/>
      <c r="B271" s="108"/>
      <c r="C271" s="108"/>
      <c r="D271" s="108"/>
      <c r="E271" s="108"/>
      <c r="F271" s="108"/>
      <c r="G271" s="108"/>
      <c r="H271" s="108"/>
      <c r="I271" s="108"/>
      <c r="J271" s="108"/>
      <c r="K271" s="108"/>
      <c r="L271" s="108"/>
      <c r="M271" s="108"/>
      <c r="N271" s="108"/>
      <c r="O271" s="108"/>
      <c r="P271" s="108"/>
      <c r="Q271" s="108"/>
      <c r="R271" s="108"/>
      <c r="S271" s="108"/>
      <c r="T271" s="108"/>
      <c r="U271" s="108"/>
      <c r="V271" s="108"/>
      <c r="W271" s="108"/>
      <c r="X271" s="108"/>
      <c r="Y271" s="108"/>
      <c r="Z271" s="108"/>
    </row>
    <row r="272" spans="1:26" ht="20.25" customHeight="1" x14ac:dyDescent="0.35">
      <c r="A272" s="108"/>
      <c r="B272" s="108"/>
      <c r="C272" s="108"/>
      <c r="D272" s="108"/>
      <c r="E272" s="108"/>
      <c r="F272" s="108"/>
      <c r="G272" s="108"/>
      <c r="H272" s="108"/>
      <c r="I272" s="108"/>
      <c r="J272" s="108"/>
      <c r="K272" s="108"/>
      <c r="L272" s="108"/>
      <c r="M272" s="108"/>
      <c r="N272" s="108"/>
      <c r="O272" s="108"/>
      <c r="P272" s="108"/>
      <c r="Q272" s="108"/>
      <c r="R272" s="108"/>
      <c r="S272" s="108"/>
      <c r="T272" s="108"/>
      <c r="U272" s="108"/>
      <c r="V272" s="108"/>
      <c r="W272" s="108"/>
      <c r="X272" s="108"/>
      <c r="Y272" s="108"/>
      <c r="Z272" s="108"/>
    </row>
    <row r="273" spans="1:26" ht="20.25" customHeight="1" x14ac:dyDescent="0.35">
      <c r="A273" s="108"/>
      <c r="B273" s="108"/>
      <c r="C273" s="108"/>
      <c r="D273" s="108"/>
      <c r="E273" s="108"/>
      <c r="F273" s="108"/>
      <c r="G273" s="108"/>
      <c r="H273" s="108"/>
      <c r="I273" s="108"/>
      <c r="J273" s="108"/>
      <c r="K273" s="108"/>
      <c r="L273" s="108"/>
      <c r="M273" s="108"/>
      <c r="N273" s="108"/>
      <c r="O273" s="108"/>
      <c r="P273" s="108"/>
      <c r="Q273" s="108"/>
      <c r="R273" s="108"/>
      <c r="S273" s="108"/>
      <c r="T273" s="108"/>
      <c r="U273" s="108"/>
      <c r="V273" s="108"/>
      <c r="W273" s="108"/>
      <c r="X273" s="108"/>
      <c r="Y273" s="108"/>
      <c r="Z273" s="108"/>
    </row>
    <row r="274" spans="1:26" ht="20.25" customHeight="1" x14ac:dyDescent="0.35">
      <c r="A274" s="108"/>
      <c r="B274" s="108"/>
      <c r="C274" s="108"/>
      <c r="D274" s="108"/>
      <c r="E274" s="108"/>
      <c r="F274" s="108"/>
      <c r="G274" s="108"/>
      <c r="H274" s="108"/>
      <c r="I274" s="108"/>
      <c r="J274" s="108"/>
      <c r="K274" s="108"/>
      <c r="L274" s="108"/>
      <c r="M274" s="108"/>
      <c r="N274" s="108"/>
      <c r="O274" s="108"/>
      <c r="P274" s="108"/>
      <c r="Q274" s="108"/>
      <c r="R274" s="108"/>
      <c r="S274" s="108"/>
      <c r="T274" s="108"/>
      <c r="U274" s="108"/>
      <c r="V274" s="108"/>
      <c r="W274" s="108"/>
      <c r="X274" s="108"/>
      <c r="Y274" s="108"/>
      <c r="Z274" s="108"/>
    </row>
    <row r="275" spans="1:26" ht="20.25" customHeight="1" x14ac:dyDescent="0.35">
      <c r="A275" s="108"/>
      <c r="B275" s="108"/>
      <c r="C275" s="108"/>
      <c r="D275" s="108"/>
      <c r="E275" s="108"/>
      <c r="F275" s="108"/>
      <c r="G275" s="108"/>
      <c r="H275" s="108"/>
      <c r="I275" s="108"/>
      <c r="J275" s="108"/>
      <c r="K275" s="108"/>
      <c r="L275" s="108"/>
      <c r="M275" s="108"/>
      <c r="N275" s="108"/>
      <c r="O275" s="108"/>
      <c r="P275" s="108"/>
      <c r="Q275" s="108"/>
      <c r="R275" s="108"/>
      <c r="S275" s="108"/>
      <c r="T275" s="108"/>
      <c r="U275" s="108"/>
      <c r="V275" s="108"/>
      <c r="W275" s="108"/>
      <c r="X275" s="108"/>
      <c r="Y275" s="108"/>
      <c r="Z275" s="108"/>
    </row>
    <row r="276" spans="1:26" ht="20.25" customHeight="1" x14ac:dyDescent="0.35">
      <c r="A276" s="108"/>
      <c r="B276" s="108"/>
      <c r="C276" s="108"/>
      <c r="D276" s="108"/>
      <c r="E276" s="108"/>
      <c r="F276" s="108"/>
      <c r="G276" s="108"/>
      <c r="H276" s="108"/>
      <c r="I276" s="108"/>
      <c r="J276" s="108"/>
      <c r="K276" s="108"/>
      <c r="L276" s="108"/>
      <c r="M276" s="108"/>
      <c r="N276" s="108"/>
      <c r="O276" s="108"/>
      <c r="P276" s="108"/>
      <c r="Q276" s="108"/>
      <c r="R276" s="108"/>
      <c r="S276" s="108"/>
      <c r="T276" s="108"/>
      <c r="U276" s="108"/>
      <c r="V276" s="108"/>
      <c r="W276" s="108"/>
      <c r="X276" s="108"/>
      <c r="Y276" s="108"/>
      <c r="Z276" s="108"/>
    </row>
    <row r="277" spans="1:26" ht="20.25" customHeight="1" x14ac:dyDescent="0.35">
      <c r="A277" s="108"/>
      <c r="B277" s="108"/>
      <c r="C277" s="108"/>
      <c r="D277" s="108"/>
      <c r="E277" s="108"/>
      <c r="F277" s="108"/>
      <c r="G277" s="108"/>
      <c r="H277" s="108"/>
      <c r="I277" s="108"/>
      <c r="J277" s="108"/>
      <c r="K277" s="108"/>
      <c r="L277" s="108"/>
      <c r="M277" s="108"/>
      <c r="N277" s="108"/>
      <c r="O277" s="108"/>
      <c r="P277" s="108"/>
      <c r="Q277" s="108"/>
      <c r="R277" s="108"/>
      <c r="S277" s="108"/>
      <c r="T277" s="108"/>
      <c r="U277" s="108"/>
      <c r="V277" s="108"/>
      <c r="W277" s="108"/>
      <c r="X277" s="108"/>
      <c r="Y277" s="108"/>
      <c r="Z277" s="108"/>
    </row>
    <row r="278" spans="1:26" ht="20.25" customHeight="1" x14ac:dyDescent="0.35">
      <c r="A278" s="108"/>
      <c r="B278" s="108"/>
      <c r="C278" s="108"/>
      <c r="D278" s="108"/>
      <c r="E278" s="108"/>
      <c r="F278" s="108"/>
      <c r="G278" s="108"/>
      <c r="H278" s="108"/>
      <c r="I278" s="108"/>
      <c r="J278" s="108"/>
      <c r="K278" s="108"/>
      <c r="L278" s="108"/>
      <c r="M278" s="108"/>
      <c r="N278" s="108"/>
      <c r="O278" s="108"/>
      <c r="P278" s="108"/>
      <c r="Q278" s="108"/>
      <c r="R278" s="108"/>
      <c r="S278" s="108"/>
      <c r="T278" s="108"/>
      <c r="U278" s="108"/>
      <c r="V278" s="108"/>
      <c r="W278" s="108"/>
      <c r="X278" s="108"/>
      <c r="Y278" s="108"/>
      <c r="Z278" s="108"/>
    </row>
    <row r="279" spans="1:26" ht="20.25" customHeight="1" x14ac:dyDescent="0.35">
      <c r="A279" s="108"/>
      <c r="B279" s="108"/>
      <c r="C279" s="108"/>
      <c r="D279" s="108"/>
      <c r="E279" s="108"/>
      <c r="F279" s="108"/>
      <c r="G279" s="108"/>
      <c r="H279" s="108"/>
      <c r="I279" s="108"/>
      <c r="J279" s="108"/>
      <c r="K279" s="108"/>
      <c r="L279" s="108"/>
      <c r="M279" s="108"/>
      <c r="N279" s="108"/>
      <c r="O279" s="108"/>
      <c r="P279" s="108"/>
      <c r="Q279" s="108"/>
      <c r="R279" s="108"/>
      <c r="S279" s="108"/>
      <c r="T279" s="108"/>
      <c r="U279" s="108"/>
      <c r="V279" s="108"/>
      <c r="W279" s="108"/>
      <c r="X279" s="108"/>
      <c r="Y279" s="108"/>
      <c r="Z279" s="108"/>
    </row>
    <row r="280" spans="1:26" ht="20.25" customHeight="1" x14ac:dyDescent="0.35">
      <c r="A280" s="108"/>
      <c r="B280" s="108"/>
      <c r="C280" s="108"/>
      <c r="D280" s="108"/>
      <c r="E280" s="108"/>
      <c r="F280" s="108"/>
      <c r="G280" s="108"/>
      <c r="H280" s="108"/>
      <c r="I280" s="108"/>
      <c r="J280" s="108"/>
      <c r="K280" s="108"/>
      <c r="L280" s="108"/>
      <c r="M280" s="108"/>
      <c r="N280" s="108"/>
      <c r="O280" s="108"/>
      <c r="P280" s="108"/>
      <c r="Q280" s="108"/>
      <c r="R280" s="108"/>
      <c r="S280" s="108"/>
      <c r="T280" s="108"/>
      <c r="U280" s="108"/>
      <c r="V280" s="108"/>
      <c r="W280" s="108"/>
      <c r="X280" s="108"/>
      <c r="Y280" s="108"/>
      <c r="Z280" s="108"/>
    </row>
    <row r="281" spans="1:26" ht="20.25" customHeight="1" x14ac:dyDescent="0.35">
      <c r="A281" s="108"/>
      <c r="B281" s="108"/>
      <c r="C281" s="108"/>
      <c r="D281" s="108"/>
      <c r="E281" s="108"/>
      <c r="F281" s="108"/>
      <c r="G281" s="108"/>
      <c r="H281" s="108"/>
      <c r="I281" s="108"/>
      <c r="J281" s="108"/>
      <c r="K281" s="108"/>
      <c r="L281" s="108"/>
      <c r="M281" s="108"/>
      <c r="N281" s="108"/>
      <c r="O281" s="108"/>
      <c r="P281" s="108"/>
      <c r="Q281" s="108"/>
      <c r="R281" s="108"/>
      <c r="S281" s="108"/>
      <c r="T281" s="108"/>
      <c r="U281" s="108"/>
      <c r="V281" s="108"/>
      <c r="W281" s="108"/>
      <c r="X281" s="108"/>
      <c r="Y281" s="108"/>
      <c r="Z281" s="108"/>
    </row>
    <row r="282" spans="1:26" ht="20.25" customHeight="1" x14ac:dyDescent="0.35">
      <c r="A282" s="108"/>
      <c r="B282" s="108"/>
      <c r="C282" s="108"/>
      <c r="D282" s="108"/>
      <c r="E282" s="108"/>
      <c r="F282" s="108"/>
      <c r="G282" s="108"/>
      <c r="H282" s="108"/>
      <c r="I282" s="108"/>
      <c r="J282" s="108"/>
      <c r="K282" s="108"/>
      <c r="L282" s="108"/>
      <c r="M282" s="108"/>
      <c r="N282" s="108"/>
      <c r="O282" s="108"/>
      <c r="P282" s="108"/>
      <c r="Q282" s="108"/>
      <c r="R282" s="108"/>
      <c r="S282" s="108"/>
      <c r="T282" s="108"/>
      <c r="U282" s="108"/>
      <c r="V282" s="108"/>
      <c r="W282" s="108"/>
      <c r="X282" s="108"/>
      <c r="Y282" s="108"/>
      <c r="Z282" s="108"/>
    </row>
    <row r="283" spans="1:26" ht="20.25" customHeight="1" x14ac:dyDescent="0.35">
      <c r="A283" s="108"/>
      <c r="B283" s="108"/>
      <c r="C283" s="108"/>
      <c r="D283" s="108"/>
      <c r="E283" s="108"/>
      <c r="F283" s="108"/>
      <c r="G283" s="108"/>
      <c r="H283" s="108"/>
      <c r="I283" s="108"/>
      <c r="J283" s="108"/>
      <c r="K283" s="108"/>
      <c r="L283" s="108"/>
      <c r="M283" s="108"/>
      <c r="N283" s="108"/>
      <c r="O283" s="108"/>
      <c r="P283" s="108"/>
      <c r="Q283" s="108"/>
      <c r="R283" s="108"/>
      <c r="S283" s="108"/>
      <c r="T283" s="108"/>
      <c r="U283" s="108"/>
      <c r="V283" s="108"/>
      <c r="W283" s="108"/>
      <c r="X283" s="108"/>
      <c r="Y283" s="108"/>
      <c r="Z283" s="108"/>
    </row>
    <row r="284" spans="1:26" ht="20.25" customHeight="1" x14ac:dyDescent="0.35">
      <c r="A284" s="108"/>
      <c r="B284" s="108"/>
      <c r="C284" s="108"/>
      <c r="D284" s="108"/>
      <c r="E284" s="108"/>
      <c r="F284" s="108"/>
      <c r="G284" s="108"/>
      <c r="H284" s="108"/>
      <c r="I284" s="108"/>
      <c r="J284" s="108"/>
      <c r="K284" s="108"/>
      <c r="L284" s="108"/>
      <c r="M284" s="108"/>
      <c r="N284" s="108"/>
      <c r="O284" s="108"/>
      <c r="P284" s="108"/>
      <c r="Q284" s="108"/>
      <c r="R284" s="108"/>
      <c r="S284" s="108"/>
      <c r="T284" s="108"/>
      <c r="U284" s="108"/>
      <c r="V284" s="108"/>
      <c r="W284" s="108"/>
      <c r="X284" s="108"/>
      <c r="Y284" s="108"/>
      <c r="Z284" s="108"/>
    </row>
    <row r="285" spans="1:26" ht="20.25" customHeight="1" x14ac:dyDescent="0.35">
      <c r="A285" s="108"/>
      <c r="B285" s="108"/>
      <c r="C285" s="108"/>
      <c r="D285" s="108"/>
      <c r="E285" s="108"/>
      <c r="F285" s="108"/>
      <c r="G285" s="108"/>
      <c r="H285" s="108"/>
      <c r="I285" s="108"/>
      <c r="J285" s="108"/>
      <c r="K285" s="108"/>
      <c r="L285" s="108"/>
      <c r="M285" s="108"/>
      <c r="N285" s="108"/>
      <c r="O285" s="108"/>
      <c r="P285" s="108"/>
      <c r="Q285" s="108"/>
      <c r="R285" s="108"/>
      <c r="S285" s="108"/>
      <c r="T285" s="108"/>
      <c r="U285" s="108"/>
      <c r="V285" s="108"/>
      <c r="W285" s="108"/>
      <c r="X285" s="108"/>
      <c r="Y285" s="108"/>
      <c r="Z285" s="108"/>
    </row>
    <row r="286" spans="1:26" ht="20.25" customHeight="1" x14ac:dyDescent="0.35">
      <c r="A286" s="108"/>
      <c r="B286" s="108"/>
      <c r="C286" s="108"/>
      <c r="D286" s="108"/>
      <c r="E286" s="108"/>
      <c r="F286" s="108"/>
      <c r="G286" s="108"/>
      <c r="H286" s="108"/>
      <c r="I286" s="108"/>
      <c r="J286" s="108"/>
      <c r="K286" s="108"/>
      <c r="L286" s="108"/>
      <c r="M286" s="108"/>
      <c r="N286" s="108"/>
      <c r="O286" s="108"/>
      <c r="P286" s="108"/>
      <c r="Q286" s="108"/>
      <c r="R286" s="108"/>
      <c r="S286" s="108"/>
      <c r="T286" s="108"/>
      <c r="U286" s="108"/>
      <c r="V286" s="108"/>
      <c r="W286" s="108"/>
      <c r="X286" s="108"/>
      <c r="Y286" s="108"/>
      <c r="Z286" s="108"/>
    </row>
    <row r="287" spans="1:26" ht="20.25" customHeight="1" x14ac:dyDescent="0.35">
      <c r="A287" s="108"/>
      <c r="B287" s="108"/>
      <c r="C287" s="108"/>
      <c r="D287" s="108"/>
      <c r="E287" s="108"/>
      <c r="F287" s="108"/>
      <c r="G287" s="108"/>
      <c r="H287" s="108"/>
      <c r="I287" s="108"/>
      <c r="J287" s="108"/>
      <c r="K287" s="108"/>
      <c r="L287" s="108"/>
      <c r="M287" s="108"/>
      <c r="N287" s="108"/>
      <c r="O287" s="108"/>
      <c r="P287" s="108"/>
      <c r="Q287" s="108"/>
      <c r="R287" s="108"/>
      <c r="S287" s="108"/>
      <c r="T287" s="108"/>
      <c r="U287" s="108"/>
      <c r="V287" s="108"/>
      <c r="W287" s="108"/>
      <c r="X287" s="108"/>
      <c r="Y287" s="108"/>
      <c r="Z287" s="108"/>
    </row>
    <row r="288" spans="1:26" ht="20.25" customHeight="1" x14ac:dyDescent="0.35">
      <c r="A288" s="108"/>
      <c r="B288" s="108"/>
      <c r="C288" s="108"/>
      <c r="D288" s="108"/>
      <c r="E288" s="108"/>
      <c r="F288" s="108"/>
      <c r="G288" s="108"/>
      <c r="H288" s="108"/>
      <c r="I288" s="108"/>
      <c r="J288" s="108"/>
      <c r="K288" s="108"/>
      <c r="L288" s="108"/>
      <c r="M288" s="108"/>
      <c r="N288" s="108"/>
      <c r="O288" s="108"/>
      <c r="P288" s="108"/>
      <c r="Q288" s="108"/>
      <c r="R288" s="108"/>
      <c r="S288" s="108"/>
      <c r="T288" s="108"/>
      <c r="U288" s="108"/>
      <c r="V288" s="108"/>
      <c r="W288" s="108"/>
      <c r="X288" s="108"/>
      <c r="Y288" s="108"/>
      <c r="Z288" s="108"/>
    </row>
    <row r="289" spans="1:26" ht="20.25" customHeight="1" x14ac:dyDescent="0.35">
      <c r="A289" s="108"/>
      <c r="B289" s="108"/>
      <c r="C289" s="108"/>
      <c r="D289" s="108"/>
      <c r="E289" s="108"/>
      <c r="F289" s="108"/>
      <c r="G289" s="108"/>
      <c r="H289" s="108"/>
      <c r="I289" s="108"/>
      <c r="J289" s="108"/>
      <c r="K289" s="108"/>
      <c r="L289" s="108"/>
      <c r="M289" s="108"/>
      <c r="N289" s="108"/>
      <c r="O289" s="108"/>
      <c r="P289" s="108"/>
      <c r="Q289" s="108"/>
      <c r="R289" s="108"/>
      <c r="S289" s="108"/>
      <c r="T289" s="108"/>
      <c r="U289" s="108"/>
      <c r="V289" s="108"/>
      <c r="W289" s="108"/>
      <c r="X289" s="108"/>
      <c r="Y289" s="108"/>
      <c r="Z289" s="108"/>
    </row>
    <row r="290" spans="1:26" ht="20.25" customHeight="1" x14ac:dyDescent="0.35">
      <c r="A290" s="108"/>
      <c r="B290" s="108"/>
      <c r="C290" s="108"/>
      <c r="D290" s="108"/>
      <c r="E290" s="108"/>
      <c r="F290" s="108"/>
      <c r="G290" s="108"/>
      <c r="H290" s="108"/>
      <c r="I290" s="108"/>
      <c r="J290" s="108"/>
      <c r="K290" s="108"/>
      <c r="L290" s="108"/>
      <c r="M290" s="108"/>
      <c r="N290" s="108"/>
      <c r="O290" s="108"/>
      <c r="P290" s="108"/>
      <c r="Q290" s="108"/>
      <c r="R290" s="108"/>
      <c r="S290" s="108"/>
      <c r="T290" s="108"/>
      <c r="U290" s="108"/>
      <c r="V290" s="108"/>
      <c r="W290" s="108"/>
      <c r="X290" s="108"/>
      <c r="Y290" s="108"/>
      <c r="Z290" s="108"/>
    </row>
    <row r="291" spans="1:26" ht="20.25" customHeight="1" x14ac:dyDescent="0.35">
      <c r="A291" s="108"/>
      <c r="B291" s="108"/>
      <c r="C291" s="108"/>
      <c r="D291" s="108"/>
      <c r="E291" s="108"/>
      <c r="F291" s="108"/>
      <c r="G291" s="108"/>
      <c r="H291" s="108"/>
      <c r="I291" s="108"/>
      <c r="J291" s="108"/>
      <c r="K291" s="108"/>
      <c r="L291" s="108"/>
      <c r="M291" s="108"/>
      <c r="N291" s="108"/>
      <c r="O291" s="108"/>
      <c r="P291" s="108"/>
      <c r="Q291" s="108"/>
      <c r="R291" s="108"/>
      <c r="S291" s="108"/>
      <c r="T291" s="108"/>
      <c r="U291" s="108"/>
      <c r="V291" s="108"/>
      <c r="W291" s="108"/>
      <c r="X291" s="108"/>
      <c r="Y291" s="108"/>
      <c r="Z291" s="108"/>
    </row>
    <row r="292" spans="1:26" ht="20.25" customHeight="1" x14ac:dyDescent="0.35">
      <c r="A292" s="108"/>
      <c r="B292" s="108"/>
      <c r="C292" s="108"/>
      <c r="D292" s="108"/>
      <c r="E292" s="108"/>
      <c r="F292" s="108"/>
      <c r="G292" s="108"/>
      <c r="H292" s="108"/>
      <c r="I292" s="108"/>
      <c r="J292" s="108"/>
      <c r="K292" s="108"/>
      <c r="L292" s="108"/>
      <c r="M292" s="108"/>
      <c r="N292" s="108"/>
      <c r="O292" s="108"/>
      <c r="P292" s="108"/>
      <c r="Q292" s="108"/>
      <c r="R292" s="108"/>
      <c r="S292" s="108"/>
      <c r="T292" s="108"/>
      <c r="U292" s="108"/>
      <c r="V292" s="108"/>
      <c r="W292" s="108"/>
      <c r="X292" s="108"/>
      <c r="Y292" s="108"/>
      <c r="Z292" s="108"/>
    </row>
    <row r="293" spans="1:26" ht="20.25" customHeight="1" x14ac:dyDescent="0.35">
      <c r="A293" s="108"/>
      <c r="B293" s="108"/>
      <c r="C293" s="108"/>
      <c r="D293" s="108"/>
      <c r="E293" s="108"/>
      <c r="F293" s="108"/>
      <c r="G293" s="108"/>
      <c r="H293" s="108"/>
      <c r="I293" s="108"/>
      <c r="J293" s="108"/>
      <c r="K293" s="108"/>
      <c r="L293" s="108"/>
      <c r="M293" s="108"/>
      <c r="N293" s="108"/>
      <c r="O293" s="108"/>
      <c r="P293" s="108"/>
      <c r="Q293" s="108"/>
      <c r="R293" s="108"/>
      <c r="S293" s="108"/>
      <c r="T293" s="108"/>
      <c r="U293" s="108"/>
      <c r="V293" s="108"/>
      <c r="W293" s="108"/>
      <c r="X293" s="108"/>
      <c r="Y293" s="108"/>
      <c r="Z293" s="108"/>
    </row>
    <row r="294" spans="1:26" ht="20.25" customHeight="1" x14ac:dyDescent="0.35">
      <c r="A294" s="108"/>
      <c r="B294" s="108"/>
      <c r="C294" s="108"/>
      <c r="D294" s="108"/>
      <c r="E294" s="108"/>
      <c r="F294" s="108"/>
      <c r="G294" s="108"/>
      <c r="H294" s="108"/>
      <c r="I294" s="108"/>
      <c r="J294" s="108"/>
      <c r="K294" s="108"/>
      <c r="L294" s="108"/>
      <c r="M294" s="108"/>
      <c r="N294" s="108"/>
      <c r="O294" s="108"/>
      <c r="P294" s="108"/>
      <c r="Q294" s="108"/>
      <c r="R294" s="108"/>
      <c r="S294" s="108"/>
      <c r="T294" s="108"/>
      <c r="U294" s="108"/>
      <c r="V294" s="108"/>
      <c r="W294" s="108"/>
      <c r="X294" s="108"/>
      <c r="Y294" s="108"/>
      <c r="Z294" s="108"/>
    </row>
    <row r="295" spans="1:26" ht="20.25" customHeight="1" x14ac:dyDescent="0.35">
      <c r="A295" s="108"/>
      <c r="B295" s="108"/>
      <c r="C295" s="108"/>
      <c r="D295" s="108"/>
      <c r="E295" s="108"/>
      <c r="F295" s="108"/>
      <c r="G295" s="108"/>
      <c r="H295" s="108"/>
      <c r="I295" s="108"/>
      <c r="J295" s="108"/>
      <c r="K295" s="108"/>
      <c r="L295" s="108"/>
      <c r="M295" s="108"/>
      <c r="N295" s="108"/>
      <c r="O295" s="108"/>
      <c r="P295" s="108"/>
      <c r="Q295" s="108"/>
      <c r="R295" s="108"/>
      <c r="S295" s="108"/>
      <c r="T295" s="108"/>
      <c r="U295" s="108"/>
      <c r="V295" s="108"/>
      <c r="W295" s="108"/>
      <c r="X295" s="108"/>
      <c r="Y295" s="108"/>
      <c r="Z295" s="108"/>
    </row>
    <row r="296" spans="1:26" ht="20.25" customHeight="1" x14ac:dyDescent="0.35">
      <c r="A296" s="108"/>
      <c r="B296" s="108"/>
      <c r="C296" s="108"/>
      <c r="D296" s="108"/>
      <c r="E296" s="108"/>
      <c r="F296" s="108"/>
      <c r="G296" s="108"/>
      <c r="H296" s="108"/>
      <c r="I296" s="108"/>
      <c r="J296" s="108"/>
      <c r="K296" s="108"/>
      <c r="L296" s="108"/>
      <c r="M296" s="108"/>
      <c r="N296" s="108"/>
      <c r="O296" s="108"/>
      <c r="P296" s="108"/>
      <c r="Q296" s="108"/>
      <c r="R296" s="108"/>
      <c r="S296" s="108"/>
      <c r="T296" s="108"/>
      <c r="U296" s="108"/>
      <c r="V296" s="108"/>
      <c r="W296" s="108"/>
      <c r="X296" s="108"/>
      <c r="Y296" s="108"/>
      <c r="Z296" s="108"/>
    </row>
    <row r="297" spans="1:26" ht="20.25" customHeight="1" x14ac:dyDescent="0.35">
      <c r="A297" s="108"/>
      <c r="B297" s="108"/>
      <c r="C297" s="108"/>
      <c r="D297" s="108"/>
      <c r="E297" s="108"/>
      <c r="F297" s="108"/>
      <c r="G297" s="108"/>
      <c r="H297" s="108"/>
      <c r="I297" s="108"/>
      <c r="J297" s="108"/>
      <c r="K297" s="108"/>
      <c r="L297" s="108"/>
      <c r="M297" s="108"/>
      <c r="N297" s="108"/>
      <c r="O297" s="108"/>
      <c r="P297" s="108"/>
      <c r="Q297" s="108"/>
      <c r="R297" s="108"/>
      <c r="S297" s="108"/>
      <c r="T297" s="108"/>
      <c r="U297" s="108"/>
      <c r="V297" s="108"/>
      <c r="W297" s="108"/>
      <c r="X297" s="108"/>
      <c r="Y297" s="108"/>
      <c r="Z297" s="108"/>
    </row>
    <row r="298" spans="1:26" ht="20.25" customHeight="1" x14ac:dyDescent="0.35">
      <c r="A298" s="108"/>
      <c r="B298" s="108"/>
      <c r="C298" s="108"/>
      <c r="D298" s="108"/>
      <c r="E298" s="108"/>
      <c r="F298" s="108"/>
      <c r="G298" s="108"/>
      <c r="H298" s="108"/>
      <c r="I298" s="108"/>
      <c r="J298" s="108"/>
      <c r="K298" s="108"/>
      <c r="L298" s="108"/>
      <c r="M298" s="108"/>
      <c r="N298" s="108"/>
      <c r="O298" s="108"/>
      <c r="P298" s="108"/>
      <c r="Q298" s="108"/>
      <c r="R298" s="108"/>
      <c r="S298" s="108"/>
      <c r="T298" s="108"/>
      <c r="U298" s="108"/>
      <c r="V298" s="108"/>
      <c r="W298" s="108"/>
      <c r="X298" s="108"/>
      <c r="Y298" s="108"/>
      <c r="Z298" s="108"/>
    </row>
    <row r="299" spans="1:26" ht="20.25" customHeight="1" x14ac:dyDescent="0.35">
      <c r="A299" s="108"/>
      <c r="B299" s="108"/>
      <c r="C299" s="108"/>
      <c r="D299" s="108"/>
      <c r="E299" s="108"/>
      <c r="F299" s="108"/>
      <c r="G299" s="108"/>
      <c r="H299" s="108"/>
      <c r="I299" s="108"/>
      <c r="J299" s="108"/>
      <c r="K299" s="108"/>
      <c r="L299" s="108"/>
      <c r="M299" s="108"/>
      <c r="N299" s="108"/>
      <c r="O299" s="108"/>
      <c r="P299" s="108"/>
      <c r="Q299" s="108"/>
      <c r="R299" s="108"/>
      <c r="S299" s="108"/>
      <c r="T299" s="108"/>
      <c r="U299" s="108"/>
      <c r="V299" s="108"/>
      <c r="W299" s="108"/>
      <c r="X299" s="108"/>
      <c r="Y299" s="108"/>
      <c r="Z299" s="108"/>
    </row>
    <row r="300" spans="1:26" ht="20.25" customHeight="1" x14ac:dyDescent="0.35">
      <c r="A300" s="108"/>
      <c r="B300" s="108"/>
      <c r="C300" s="108"/>
      <c r="D300" s="108"/>
      <c r="E300" s="108"/>
      <c r="F300" s="108"/>
      <c r="G300" s="108"/>
      <c r="H300" s="108"/>
      <c r="I300" s="108"/>
      <c r="J300" s="108"/>
      <c r="K300" s="108"/>
      <c r="L300" s="108"/>
      <c r="M300" s="108"/>
      <c r="N300" s="108"/>
      <c r="O300" s="108"/>
      <c r="P300" s="108"/>
      <c r="Q300" s="108"/>
      <c r="R300" s="108"/>
      <c r="S300" s="108"/>
      <c r="T300" s="108"/>
      <c r="U300" s="108"/>
      <c r="V300" s="108"/>
      <c r="W300" s="108"/>
      <c r="X300" s="108"/>
      <c r="Y300" s="108"/>
      <c r="Z300" s="108"/>
    </row>
    <row r="301" spans="1:26" ht="20.25" customHeight="1" x14ac:dyDescent="0.35">
      <c r="A301" s="108"/>
      <c r="B301" s="108"/>
      <c r="C301" s="108"/>
      <c r="D301" s="108"/>
      <c r="E301" s="108"/>
      <c r="F301" s="108"/>
      <c r="G301" s="108"/>
      <c r="H301" s="108"/>
      <c r="I301" s="108"/>
      <c r="J301" s="108"/>
      <c r="K301" s="108"/>
      <c r="L301" s="108"/>
      <c r="M301" s="108"/>
      <c r="N301" s="108"/>
      <c r="O301" s="108"/>
      <c r="P301" s="108"/>
      <c r="Q301" s="108"/>
      <c r="R301" s="108"/>
      <c r="S301" s="108"/>
      <c r="T301" s="108"/>
      <c r="U301" s="108"/>
      <c r="V301" s="108"/>
      <c r="W301" s="108"/>
      <c r="X301" s="108"/>
      <c r="Y301" s="108"/>
      <c r="Z301" s="108"/>
    </row>
    <row r="302" spans="1:26" ht="20.25" customHeight="1" x14ac:dyDescent="0.35">
      <c r="A302" s="108"/>
      <c r="B302" s="108"/>
      <c r="C302" s="108"/>
      <c r="D302" s="108"/>
      <c r="E302" s="108"/>
      <c r="F302" s="108"/>
      <c r="G302" s="108"/>
      <c r="H302" s="108"/>
      <c r="I302" s="108"/>
      <c r="J302" s="108"/>
      <c r="K302" s="108"/>
      <c r="L302" s="108"/>
      <c r="M302" s="108"/>
      <c r="N302" s="108"/>
      <c r="O302" s="108"/>
      <c r="P302" s="108"/>
      <c r="Q302" s="108"/>
      <c r="R302" s="108"/>
      <c r="S302" s="108"/>
      <c r="T302" s="108"/>
      <c r="U302" s="108"/>
      <c r="V302" s="108"/>
      <c r="W302" s="108"/>
      <c r="X302" s="108"/>
      <c r="Y302" s="108"/>
      <c r="Z302" s="108"/>
    </row>
    <row r="303" spans="1:26" ht="20.25" customHeight="1" x14ac:dyDescent="0.35">
      <c r="A303" s="108"/>
      <c r="B303" s="108"/>
      <c r="C303" s="108"/>
      <c r="D303" s="108"/>
      <c r="E303" s="108"/>
      <c r="F303" s="108"/>
      <c r="G303" s="108"/>
      <c r="H303" s="108"/>
      <c r="I303" s="108"/>
      <c r="J303" s="108"/>
      <c r="K303" s="108"/>
      <c r="L303" s="108"/>
      <c r="M303" s="108"/>
      <c r="N303" s="108"/>
      <c r="O303" s="108"/>
      <c r="P303" s="108"/>
      <c r="Q303" s="108"/>
      <c r="R303" s="108"/>
      <c r="S303" s="108"/>
      <c r="T303" s="108"/>
      <c r="U303" s="108"/>
      <c r="V303" s="108"/>
      <c r="W303" s="108"/>
      <c r="X303" s="108"/>
      <c r="Y303" s="108"/>
      <c r="Z303" s="108"/>
    </row>
    <row r="304" spans="1:26" ht="20.25" customHeight="1" x14ac:dyDescent="0.35">
      <c r="A304" s="108"/>
      <c r="B304" s="108"/>
      <c r="C304" s="108"/>
      <c r="D304" s="108"/>
      <c r="E304" s="108"/>
      <c r="F304" s="108"/>
      <c r="G304" s="108"/>
      <c r="H304" s="108"/>
      <c r="I304" s="108"/>
      <c r="J304" s="108"/>
      <c r="K304" s="108"/>
      <c r="L304" s="108"/>
      <c r="M304" s="108"/>
      <c r="N304" s="108"/>
      <c r="O304" s="108"/>
      <c r="P304" s="108"/>
      <c r="Q304" s="108"/>
      <c r="R304" s="108"/>
      <c r="S304" s="108"/>
      <c r="T304" s="108"/>
      <c r="U304" s="108"/>
      <c r="V304" s="108"/>
      <c r="W304" s="108"/>
      <c r="X304" s="108"/>
      <c r="Y304" s="108"/>
      <c r="Z304" s="108"/>
    </row>
    <row r="305" spans="1:26" ht="20.25" customHeight="1" x14ac:dyDescent="0.35">
      <c r="A305" s="108"/>
      <c r="B305" s="108"/>
      <c r="C305" s="108"/>
      <c r="D305" s="108"/>
      <c r="E305" s="108"/>
      <c r="F305" s="108"/>
      <c r="G305" s="108"/>
      <c r="H305" s="108"/>
      <c r="I305" s="108"/>
      <c r="J305" s="108"/>
      <c r="K305" s="108"/>
      <c r="L305" s="108"/>
      <c r="M305" s="108"/>
      <c r="N305" s="108"/>
      <c r="O305" s="108"/>
      <c r="P305" s="108"/>
      <c r="Q305" s="108"/>
      <c r="R305" s="108"/>
      <c r="S305" s="108"/>
      <c r="T305" s="108"/>
      <c r="U305" s="108"/>
      <c r="V305" s="108"/>
      <c r="W305" s="108"/>
      <c r="X305" s="108"/>
      <c r="Y305" s="108"/>
      <c r="Z305" s="108"/>
    </row>
    <row r="306" spans="1:26" ht="20.25" customHeight="1" x14ac:dyDescent="0.35">
      <c r="A306" s="108"/>
      <c r="B306" s="108"/>
      <c r="C306" s="108"/>
      <c r="D306" s="108"/>
      <c r="E306" s="108"/>
      <c r="F306" s="108"/>
      <c r="G306" s="108"/>
      <c r="H306" s="108"/>
      <c r="I306" s="108"/>
      <c r="J306" s="108"/>
      <c r="K306" s="108"/>
      <c r="L306" s="108"/>
      <c r="M306" s="108"/>
      <c r="N306" s="108"/>
      <c r="O306" s="108"/>
      <c r="P306" s="108"/>
      <c r="Q306" s="108"/>
      <c r="R306" s="108"/>
      <c r="S306" s="108"/>
      <c r="T306" s="108"/>
      <c r="U306" s="108"/>
      <c r="V306" s="108"/>
      <c r="W306" s="108"/>
      <c r="X306" s="108"/>
      <c r="Y306" s="108"/>
      <c r="Z306" s="108"/>
    </row>
    <row r="307" spans="1:26" ht="20.25" customHeight="1" x14ac:dyDescent="0.35">
      <c r="A307" s="108"/>
      <c r="B307" s="108"/>
      <c r="C307" s="108"/>
      <c r="D307" s="108"/>
      <c r="E307" s="108"/>
      <c r="F307" s="108"/>
      <c r="G307" s="108"/>
      <c r="H307" s="108"/>
      <c r="I307" s="108"/>
      <c r="J307" s="108"/>
      <c r="K307" s="108"/>
      <c r="L307" s="108"/>
      <c r="M307" s="108"/>
      <c r="N307" s="108"/>
      <c r="O307" s="108"/>
      <c r="P307" s="108"/>
      <c r="Q307" s="108"/>
      <c r="R307" s="108"/>
      <c r="S307" s="108"/>
      <c r="T307" s="108"/>
      <c r="U307" s="108"/>
      <c r="V307" s="108"/>
      <c r="W307" s="108"/>
      <c r="X307" s="108"/>
      <c r="Y307" s="108"/>
      <c r="Z307" s="108"/>
    </row>
    <row r="308" spans="1:26" ht="20.25" customHeight="1" x14ac:dyDescent="0.35">
      <c r="A308" s="108"/>
      <c r="B308" s="108"/>
      <c r="C308" s="108"/>
      <c r="D308" s="108"/>
      <c r="E308" s="108"/>
      <c r="F308" s="108"/>
      <c r="G308" s="108"/>
      <c r="H308" s="108"/>
      <c r="I308" s="108"/>
      <c r="J308" s="108"/>
      <c r="K308" s="108"/>
      <c r="L308" s="108"/>
      <c r="M308" s="108"/>
      <c r="N308" s="108"/>
      <c r="O308" s="108"/>
      <c r="P308" s="108"/>
      <c r="Q308" s="108"/>
      <c r="R308" s="108"/>
      <c r="S308" s="108"/>
      <c r="T308" s="108"/>
      <c r="U308" s="108"/>
      <c r="V308" s="108"/>
      <c r="W308" s="108"/>
      <c r="X308" s="108"/>
      <c r="Y308" s="108"/>
      <c r="Z308" s="108"/>
    </row>
    <row r="309" spans="1:26" ht="20.25" customHeight="1" x14ac:dyDescent="0.35">
      <c r="A309" s="108"/>
      <c r="B309" s="108"/>
      <c r="C309" s="108"/>
      <c r="D309" s="108"/>
      <c r="E309" s="108"/>
      <c r="F309" s="108"/>
      <c r="G309" s="108"/>
      <c r="H309" s="108"/>
      <c r="I309" s="108"/>
      <c r="J309" s="108"/>
      <c r="K309" s="108"/>
      <c r="L309" s="108"/>
      <c r="M309" s="108"/>
      <c r="N309" s="108"/>
      <c r="O309" s="108"/>
      <c r="P309" s="108"/>
      <c r="Q309" s="108"/>
      <c r="R309" s="108"/>
      <c r="S309" s="108"/>
      <c r="T309" s="108"/>
      <c r="U309" s="108"/>
      <c r="V309" s="108"/>
      <c r="W309" s="108"/>
      <c r="X309" s="108"/>
      <c r="Y309" s="108"/>
      <c r="Z309" s="108"/>
    </row>
    <row r="310" spans="1:26" ht="20.25" customHeight="1" x14ac:dyDescent="0.35">
      <c r="A310" s="108"/>
      <c r="B310" s="108"/>
      <c r="C310" s="108"/>
      <c r="D310" s="108"/>
      <c r="E310" s="108"/>
      <c r="F310" s="108"/>
      <c r="G310" s="108"/>
      <c r="H310" s="108"/>
      <c r="I310" s="108"/>
      <c r="J310" s="108"/>
      <c r="K310" s="108"/>
      <c r="L310" s="108"/>
      <c r="M310" s="108"/>
      <c r="N310" s="108"/>
      <c r="O310" s="108"/>
      <c r="P310" s="108"/>
      <c r="Q310" s="108"/>
      <c r="R310" s="108"/>
      <c r="S310" s="108"/>
      <c r="T310" s="108"/>
      <c r="U310" s="108"/>
      <c r="V310" s="108"/>
      <c r="W310" s="108"/>
      <c r="X310" s="108"/>
      <c r="Y310" s="108"/>
      <c r="Z310" s="108"/>
    </row>
    <row r="311" spans="1:26" ht="20.25" customHeight="1" x14ac:dyDescent="0.35">
      <c r="A311" s="108"/>
      <c r="B311" s="108"/>
      <c r="C311" s="108"/>
      <c r="D311" s="108"/>
      <c r="E311" s="108"/>
      <c r="F311" s="108"/>
      <c r="G311" s="108"/>
      <c r="H311" s="108"/>
      <c r="I311" s="108"/>
      <c r="J311" s="108"/>
      <c r="K311" s="108"/>
      <c r="L311" s="108"/>
      <c r="M311" s="108"/>
      <c r="N311" s="108"/>
      <c r="O311" s="108"/>
      <c r="P311" s="108"/>
      <c r="Q311" s="108"/>
      <c r="R311" s="108"/>
      <c r="S311" s="108"/>
      <c r="T311" s="108"/>
      <c r="U311" s="108"/>
      <c r="V311" s="108"/>
      <c r="W311" s="108"/>
      <c r="X311" s="108"/>
      <c r="Y311" s="108"/>
      <c r="Z311" s="108"/>
    </row>
    <row r="312" spans="1:26" ht="20.25" customHeight="1" x14ac:dyDescent="0.35">
      <c r="A312" s="108"/>
      <c r="B312" s="108"/>
      <c r="C312" s="108"/>
      <c r="D312" s="108"/>
      <c r="E312" s="108"/>
      <c r="F312" s="108"/>
      <c r="G312" s="108"/>
      <c r="H312" s="108"/>
      <c r="I312" s="108"/>
      <c r="J312" s="108"/>
      <c r="K312" s="108"/>
      <c r="L312" s="108"/>
      <c r="M312" s="108"/>
      <c r="N312" s="108"/>
      <c r="O312" s="108"/>
      <c r="P312" s="108"/>
      <c r="Q312" s="108"/>
      <c r="R312" s="108"/>
      <c r="S312" s="108"/>
      <c r="T312" s="108"/>
      <c r="U312" s="108"/>
      <c r="V312" s="108"/>
      <c r="W312" s="108"/>
      <c r="X312" s="108"/>
      <c r="Y312" s="108"/>
      <c r="Z312" s="108"/>
    </row>
    <row r="313" spans="1:26" ht="20.25" customHeight="1" x14ac:dyDescent="0.35">
      <c r="A313" s="108"/>
      <c r="B313" s="108"/>
      <c r="C313" s="108"/>
      <c r="D313" s="108"/>
      <c r="E313" s="108"/>
      <c r="F313" s="108"/>
      <c r="G313" s="108"/>
      <c r="H313" s="108"/>
      <c r="I313" s="108"/>
      <c r="J313" s="108"/>
      <c r="K313" s="108"/>
      <c r="L313" s="108"/>
      <c r="M313" s="108"/>
      <c r="N313" s="108"/>
      <c r="O313" s="108"/>
      <c r="P313" s="108"/>
      <c r="Q313" s="108"/>
      <c r="R313" s="108"/>
      <c r="S313" s="108"/>
      <c r="T313" s="108"/>
      <c r="U313" s="108"/>
      <c r="V313" s="108"/>
      <c r="W313" s="108"/>
      <c r="X313" s="108"/>
      <c r="Y313" s="108"/>
      <c r="Z313" s="108"/>
    </row>
    <row r="314" spans="1:26" ht="20.25" customHeight="1" x14ac:dyDescent="0.35">
      <c r="A314" s="108"/>
      <c r="B314" s="108"/>
      <c r="C314" s="108"/>
      <c r="D314" s="108"/>
      <c r="E314" s="108"/>
      <c r="F314" s="108"/>
      <c r="G314" s="108"/>
      <c r="H314" s="108"/>
      <c r="I314" s="108"/>
      <c r="J314" s="108"/>
      <c r="K314" s="108"/>
      <c r="L314" s="108"/>
      <c r="M314" s="108"/>
      <c r="N314" s="108"/>
      <c r="O314" s="108"/>
      <c r="P314" s="108"/>
      <c r="Q314" s="108"/>
      <c r="R314" s="108"/>
      <c r="S314" s="108"/>
      <c r="T314" s="108"/>
      <c r="U314" s="108"/>
      <c r="V314" s="108"/>
      <c r="W314" s="108"/>
      <c r="X314" s="108"/>
      <c r="Y314" s="108"/>
      <c r="Z314" s="108"/>
    </row>
    <row r="315" spans="1:26" ht="20.25" customHeight="1" x14ac:dyDescent="0.35">
      <c r="A315" s="108"/>
      <c r="B315" s="108"/>
      <c r="C315" s="108"/>
      <c r="D315" s="108"/>
      <c r="E315" s="108"/>
      <c r="F315" s="108"/>
      <c r="G315" s="108"/>
      <c r="H315" s="108"/>
      <c r="I315" s="108"/>
      <c r="J315" s="108"/>
      <c r="K315" s="108"/>
      <c r="L315" s="108"/>
      <c r="M315" s="108"/>
      <c r="N315" s="108"/>
      <c r="O315" s="108"/>
      <c r="P315" s="108"/>
      <c r="Q315" s="108"/>
      <c r="R315" s="108"/>
      <c r="S315" s="108"/>
      <c r="T315" s="108"/>
      <c r="U315" s="108"/>
      <c r="V315" s="108"/>
      <c r="W315" s="108"/>
      <c r="X315" s="108"/>
      <c r="Y315" s="108"/>
      <c r="Z315" s="108"/>
    </row>
    <row r="316" spans="1:26" ht="20.25" customHeight="1" x14ac:dyDescent="0.35">
      <c r="A316" s="108"/>
      <c r="B316" s="108"/>
      <c r="C316" s="108"/>
      <c r="D316" s="108"/>
      <c r="E316" s="108"/>
      <c r="F316" s="108"/>
      <c r="G316" s="108"/>
      <c r="H316" s="108"/>
      <c r="I316" s="108"/>
      <c r="J316" s="108"/>
      <c r="K316" s="108"/>
      <c r="L316" s="108"/>
      <c r="M316" s="108"/>
      <c r="N316" s="108"/>
      <c r="O316" s="108"/>
      <c r="P316" s="108"/>
      <c r="Q316" s="108"/>
      <c r="R316" s="108"/>
      <c r="S316" s="108"/>
      <c r="T316" s="108"/>
      <c r="U316" s="108"/>
      <c r="V316" s="108"/>
      <c r="W316" s="108"/>
      <c r="X316" s="108"/>
      <c r="Y316" s="108"/>
      <c r="Z316" s="108"/>
    </row>
    <row r="317" spans="1:26" ht="20.25" customHeight="1" x14ac:dyDescent="0.35">
      <c r="A317" s="108"/>
      <c r="B317" s="108"/>
      <c r="C317" s="108"/>
      <c r="D317" s="108"/>
      <c r="E317" s="108"/>
      <c r="F317" s="108"/>
      <c r="G317" s="108"/>
      <c r="H317" s="108"/>
      <c r="I317" s="108"/>
      <c r="J317" s="108"/>
      <c r="K317" s="108"/>
      <c r="L317" s="108"/>
      <c r="M317" s="108"/>
      <c r="N317" s="108"/>
      <c r="O317" s="108"/>
      <c r="P317" s="108"/>
      <c r="Q317" s="108"/>
      <c r="R317" s="108"/>
      <c r="S317" s="108"/>
      <c r="T317" s="108"/>
      <c r="U317" s="108"/>
      <c r="V317" s="108"/>
      <c r="W317" s="108"/>
      <c r="X317" s="108"/>
      <c r="Y317" s="108"/>
      <c r="Z317" s="108"/>
    </row>
    <row r="318" spans="1:26" ht="20.25" customHeight="1" x14ac:dyDescent="0.35">
      <c r="A318" s="108"/>
      <c r="B318" s="108"/>
      <c r="C318" s="108"/>
      <c r="D318" s="108"/>
      <c r="E318" s="108"/>
      <c r="F318" s="108"/>
      <c r="G318" s="108"/>
      <c r="H318" s="108"/>
      <c r="I318" s="108"/>
      <c r="J318" s="108"/>
      <c r="K318" s="108"/>
      <c r="L318" s="108"/>
      <c r="M318" s="108"/>
      <c r="N318" s="108"/>
      <c r="O318" s="108"/>
      <c r="P318" s="108"/>
      <c r="Q318" s="108"/>
      <c r="R318" s="108"/>
      <c r="S318" s="108"/>
      <c r="T318" s="108"/>
      <c r="U318" s="108"/>
      <c r="V318" s="108"/>
      <c r="W318" s="108"/>
      <c r="X318" s="108"/>
      <c r="Y318" s="108"/>
      <c r="Z318" s="108"/>
    </row>
    <row r="319" spans="1:26" ht="20.25" customHeight="1" x14ac:dyDescent="0.35">
      <c r="A319" s="108"/>
      <c r="B319" s="108"/>
      <c r="C319" s="108"/>
      <c r="D319" s="108"/>
      <c r="E319" s="108"/>
      <c r="F319" s="108"/>
      <c r="G319" s="108"/>
      <c r="H319" s="108"/>
      <c r="I319" s="108"/>
      <c r="J319" s="108"/>
      <c r="K319" s="108"/>
      <c r="L319" s="108"/>
      <c r="M319" s="108"/>
      <c r="N319" s="108"/>
      <c r="O319" s="108"/>
      <c r="P319" s="108"/>
      <c r="Q319" s="108"/>
      <c r="R319" s="108"/>
      <c r="S319" s="108"/>
      <c r="T319" s="108"/>
      <c r="U319" s="108"/>
      <c r="V319" s="108"/>
      <c r="W319" s="108"/>
      <c r="X319" s="108"/>
      <c r="Y319" s="108"/>
      <c r="Z319" s="108"/>
    </row>
    <row r="320" spans="1:26" ht="20.25" customHeight="1" x14ac:dyDescent="0.35">
      <c r="A320" s="108"/>
      <c r="B320" s="108"/>
      <c r="C320" s="108"/>
      <c r="D320" s="108"/>
      <c r="E320" s="108"/>
      <c r="F320" s="108"/>
      <c r="G320" s="108"/>
      <c r="H320" s="108"/>
      <c r="I320" s="108"/>
      <c r="J320" s="108"/>
      <c r="K320" s="108"/>
      <c r="L320" s="108"/>
      <c r="M320" s="108"/>
      <c r="N320" s="108"/>
      <c r="O320" s="108"/>
      <c r="P320" s="108"/>
      <c r="Q320" s="108"/>
      <c r="R320" s="108"/>
      <c r="S320" s="108"/>
      <c r="T320" s="108"/>
      <c r="U320" s="108"/>
      <c r="V320" s="108"/>
      <c r="W320" s="108"/>
      <c r="X320" s="108"/>
      <c r="Y320" s="108"/>
      <c r="Z320" s="108"/>
    </row>
    <row r="321" spans="1:26" ht="20.25" customHeight="1" x14ac:dyDescent="0.35">
      <c r="A321" s="108"/>
      <c r="B321" s="108"/>
      <c r="C321" s="108"/>
      <c r="D321" s="108"/>
      <c r="E321" s="108"/>
      <c r="F321" s="108"/>
      <c r="G321" s="108"/>
      <c r="H321" s="108"/>
      <c r="I321" s="108"/>
      <c r="J321" s="108"/>
      <c r="K321" s="108"/>
      <c r="L321" s="108"/>
      <c r="M321" s="108"/>
      <c r="N321" s="108"/>
      <c r="O321" s="108"/>
      <c r="P321" s="108"/>
      <c r="Q321" s="108"/>
      <c r="R321" s="108"/>
      <c r="S321" s="108"/>
      <c r="T321" s="108"/>
      <c r="U321" s="108"/>
      <c r="V321" s="108"/>
      <c r="W321" s="108"/>
      <c r="X321" s="108"/>
      <c r="Y321" s="108"/>
      <c r="Z321" s="108"/>
    </row>
    <row r="322" spans="1:26" ht="20.25" customHeight="1" x14ac:dyDescent="0.35">
      <c r="A322" s="108"/>
      <c r="B322" s="108"/>
      <c r="C322" s="108"/>
      <c r="D322" s="108"/>
      <c r="E322" s="108"/>
      <c r="F322" s="108"/>
      <c r="G322" s="108"/>
      <c r="H322" s="108"/>
      <c r="I322" s="108"/>
      <c r="J322" s="108"/>
      <c r="K322" s="108"/>
      <c r="L322" s="108"/>
      <c r="M322" s="108"/>
      <c r="N322" s="108"/>
      <c r="O322" s="108"/>
      <c r="P322" s="108"/>
      <c r="Q322" s="108"/>
      <c r="R322" s="108"/>
      <c r="S322" s="108"/>
      <c r="T322" s="108"/>
      <c r="U322" s="108"/>
      <c r="V322" s="108"/>
      <c r="W322" s="108"/>
      <c r="X322" s="108"/>
      <c r="Y322" s="108"/>
      <c r="Z322" s="108"/>
    </row>
    <row r="323" spans="1:26" ht="20.25" customHeight="1" x14ac:dyDescent="0.35">
      <c r="A323" s="108"/>
      <c r="B323" s="108"/>
      <c r="C323" s="108"/>
      <c r="D323" s="108"/>
      <c r="E323" s="108"/>
      <c r="F323" s="108"/>
      <c r="G323" s="108"/>
      <c r="H323" s="108"/>
      <c r="I323" s="108"/>
      <c r="J323" s="108"/>
      <c r="K323" s="108"/>
      <c r="L323" s="108"/>
      <c r="M323" s="108"/>
      <c r="N323" s="108"/>
      <c r="O323" s="108"/>
      <c r="P323" s="108"/>
      <c r="Q323" s="108"/>
      <c r="R323" s="108"/>
      <c r="S323" s="108"/>
      <c r="T323" s="108"/>
      <c r="U323" s="108"/>
      <c r="V323" s="108"/>
      <c r="W323" s="108"/>
      <c r="X323" s="108"/>
      <c r="Y323" s="108"/>
      <c r="Z323" s="108"/>
    </row>
    <row r="324" spans="1:26" ht="20.25" customHeight="1" x14ac:dyDescent="0.35">
      <c r="A324" s="108"/>
      <c r="B324" s="108"/>
      <c r="C324" s="108"/>
      <c r="D324" s="108"/>
      <c r="E324" s="108"/>
      <c r="F324" s="108"/>
      <c r="G324" s="108"/>
      <c r="H324" s="108"/>
      <c r="I324" s="108"/>
      <c r="J324" s="108"/>
      <c r="K324" s="108"/>
      <c r="L324" s="108"/>
      <c r="M324" s="108"/>
      <c r="N324" s="108"/>
      <c r="O324" s="108"/>
      <c r="P324" s="108"/>
      <c r="Q324" s="108"/>
      <c r="R324" s="108"/>
      <c r="S324" s="108"/>
      <c r="T324" s="108"/>
      <c r="U324" s="108"/>
      <c r="V324" s="108"/>
      <c r="W324" s="108"/>
      <c r="X324" s="108"/>
      <c r="Y324" s="108"/>
      <c r="Z324" s="108"/>
    </row>
    <row r="325" spans="1:26" ht="20.25" customHeight="1" x14ac:dyDescent="0.35">
      <c r="A325" s="108"/>
      <c r="B325" s="108"/>
      <c r="C325" s="108"/>
      <c r="D325" s="108"/>
      <c r="E325" s="108"/>
      <c r="F325" s="108"/>
      <c r="G325" s="108"/>
      <c r="H325" s="108"/>
      <c r="I325" s="108"/>
      <c r="J325" s="108"/>
      <c r="K325" s="108"/>
      <c r="L325" s="108"/>
      <c r="M325" s="108"/>
      <c r="N325" s="108"/>
      <c r="O325" s="108"/>
      <c r="P325" s="108"/>
      <c r="Q325" s="108"/>
      <c r="R325" s="108"/>
      <c r="S325" s="108"/>
      <c r="T325" s="108"/>
      <c r="U325" s="108"/>
      <c r="V325" s="108"/>
      <c r="W325" s="108"/>
      <c r="X325" s="108"/>
      <c r="Y325" s="108"/>
      <c r="Z325" s="108"/>
    </row>
    <row r="326" spans="1:26" ht="20.25" customHeight="1" x14ac:dyDescent="0.35">
      <c r="A326" s="108"/>
      <c r="B326" s="108"/>
      <c r="C326" s="108"/>
      <c r="D326" s="108"/>
      <c r="E326" s="108"/>
      <c r="F326" s="108"/>
      <c r="G326" s="108"/>
      <c r="H326" s="108"/>
      <c r="I326" s="108"/>
      <c r="J326" s="108"/>
      <c r="K326" s="108"/>
      <c r="L326" s="108"/>
      <c r="M326" s="108"/>
      <c r="N326" s="108"/>
      <c r="O326" s="108"/>
      <c r="P326" s="108"/>
      <c r="Q326" s="108"/>
      <c r="R326" s="108"/>
      <c r="S326" s="108"/>
      <c r="T326" s="108"/>
      <c r="U326" s="108"/>
      <c r="V326" s="108"/>
      <c r="W326" s="108"/>
      <c r="X326" s="108"/>
      <c r="Y326" s="108"/>
      <c r="Z326" s="108"/>
    </row>
    <row r="327" spans="1:26" ht="20.25" customHeight="1" x14ac:dyDescent="0.35">
      <c r="A327" s="108"/>
      <c r="B327" s="108"/>
      <c r="C327" s="108"/>
      <c r="D327" s="108"/>
      <c r="E327" s="108"/>
      <c r="F327" s="108"/>
      <c r="G327" s="108"/>
      <c r="H327" s="108"/>
      <c r="I327" s="108"/>
      <c r="J327" s="108"/>
      <c r="K327" s="108"/>
      <c r="L327" s="108"/>
      <c r="M327" s="108"/>
      <c r="N327" s="108"/>
      <c r="O327" s="108"/>
      <c r="P327" s="108"/>
      <c r="Q327" s="108"/>
      <c r="R327" s="108"/>
      <c r="S327" s="108"/>
      <c r="T327" s="108"/>
      <c r="U327" s="108"/>
      <c r="V327" s="108"/>
      <c r="W327" s="108"/>
      <c r="X327" s="108"/>
      <c r="Y327" s="108"/>
      <c r="Z327" s="108"/>
    </row>
    <row r="328" spans="1:26" ht="20.25" customHeight="1" x14ac:dyDescent="0.35">
      <c r="A328" s="108"/>
      <c r="B328" s="108"/>
      <c r="C328" s="108"/>
      <c r="D328" s="108"/>
      <c r="E328" s="108"/>
      <c r="F328" s="108"/>
      <c r="G328" s="108"/>
      <c r="H328" s="108"/>
      <c r="I328" s="108"/>
      <c r="J328" s="108"/>
      <c r="K328" s="108"/>
      <c r="L328" s="108"/>
      <c r="M328" s="108"/>
      <c r="N328" s="108"/>
      <c r="O328" s="108"/>
      <c r="P328" s="108"/>
      <c r="Q328" s="108"/>
      <c r="R328" s="108"/>
      <c r="S328" s="108"/>
      <c r="T328" s="108"/>
      <c r="U328" s="108"/>
      <c r="V328" s="108"/>
      <c r="W328" s="108"/>
      <c r="X328" s="108"/>
      <c r="Y328" s="108"/>
      <c r="Z328" s="108"/>
    </row>
    <row r="329" spans="1:26" ht="20.25" customHeight="1" x14ac:dyDescent="0.35">
      <c r="A329" s="108"/>
      <c r="B329" s="108"/>
      <c r="C329" s="108"/>
      <c r="D329" s="108"/>
      <c r="E329" s="108"/>
      <c r="F329" s="108"/>
      <c r="G329" s="108"/>
      <c r="H329" s="108"/>
      <c r="I329" s="108"/>
      <c r="J329" s="108"/>
      <c r="K329" s="108"/>
      <c r="L329" s="108"/>
      <c r="M329" s="108"/>
      <c r="N329" s="108"/>
      <c r="O329" s="108"/>
      <c r="P329" s="108"/>
      <c r="Q329" s="108"/>
      <c r="R329" s="108"/>
      <c r="S329" s="108"/>
      <c r="T329" s="108"/>
      <c r="U329" s="108"/>
      <c r="V329" s="108"/>
      <c r="W329" s="108"/>
      <c r="X329" s="108"/>
      <c r="Y329" s="108"/>
      <c r="Z329" s="108"/>
    </row>
    <row r="330" spans="1:26" ht="20.25" customHeight="1" x14ac:dyDescent="0.35">
      <c r="A330" s="108"/>
      <c r="B330" s="108"/>
      <c r="C330" s="108"/>
      <c r="D330" s="108"/>
      <c r="E330" s="108"/>
      <c r="F330" s="108"/>
      <c r="G330" s="108"/>
      <c r="H330" s="108"/>
      <c r="I330" s="108"/>
      <c r="J330" s="108"/>
      <c r="K330" s="108"/>
      <c r="L330" s="108"/>
      <c r="M330" s="108"/>
      <c r="N330" s="108"/>
      <c r="O330" s="108"/>
      <c r="P330" s="108"/>
      <c r="Q330" s="108"/>
      <c r="R330" s="108"/>
      <c r="S330" s="108"/>
      <c r="T330" s="108"/>
      <c r="U330" s="108"/>
      <c r="V330" s="108"/>
      <c r="W330" s="108"/>
      <c r="X330" s="108"/>
      <c r="Y330" s="108"/>
      <c r="Z330" s="108"/>
    </row>
    <row r="331" spans="1:26" ht="20.25" customHeight="1" x14ac:dyDescent="0.35">
      <c r="A331" s="108"/>
      <c r="B331" s="108"/>
      <c r="C331" s="108"/>
      <c r="D331" s="108"/>
      <c r="E331" s="108"/>
      <c r="F331" s="108"/>
      <c r="G331" s="108"/>
      <c r="H331" s="108"/>
      <c r="I331" s="108"/>
      <c r="J331" s="108"/>
      <c r="K331" s="108"/>
      <c r="L331" s="108"/>
      <c r="M331" s="108"/>
      <c r="N331" s="108"/>
      <c r="O331" s="108"/>
      <c r="P331" s="108"/>
      <c r="Q331" s="108"/>
      <c r="R331" s="108"/>
      <c r="S331" s="108"/>
      <c r="T331" s="108"/>
      <c r="U331" s="108"/>
      <c r="V331" s="108"/>
      <c r="W331" s="108"/>
      <c r="X331" s="108"/>
      <c r="Y331" s="108"/>
      <c r="Z331" s="108"/>
    </row>
    <row r="332" spans="1:26" ht="20.25" customHeight="1" x14ac:dyDescent="0.35">
      <c r="A332" s="108"/>
      <c r="B332" s="108"/>
      <c r="C332" s="108"/>
      <c r="D332" s="108"/>
      <c r="E332" s="108"/>
      <c r="F332" s="108"/>
      <c r="G332" s="108"/>
      <c r="H332" s="108"/>
      <c r="I332" s="108"/>
      <c r="J332" s="108"/>
      <c r="K332" s="108"/>
      <c r="L332" s="108"/>
      <c r="M332" s="108"/>
      <c r="N332" s="108"/>
      <c r="O332" s="108"/>
      <c r="P332" s="108"/>
      <c r="Q332" s="108"/>
      <c r="R332" s="108"/>
      <c r="S332" s="108"/>
      <c r="T332" s="108"/>
      <c r="U332" s="108"/>
      <c r="V332" s="108"/>
      <c r="W332" s="108"/>
      <c r="X332" s="108"/>
      <c r="Y332" s="108"/>
      <c r="Z332" s="108"/>
    </row>
    <row r="333" spans="1:26" ht="20.25" customHeight="1" x14ac:dyDescent="0.35">
      <c r="A333" s="108"/>
      <c r="B333" s="108"/>
      <c r="C333" s="108"/>
      <c r="D333" s="108"/>
      <c r="E333" s="108"/>
      <c r="F333" s="108"/>
      <c r="G333" s="108"/>
      <c r="H333" s="108"/>
      <c r="I333" s="108"/>
      <c r="J333" s="108"/>
      <c r="K333" s="108"/>
      <c r="L333" s="108"/>
      <c r="M333" s="108"/>
      <c r="N333" s="108"/>
      <c r="O333" s="108"/>
      <c r="P333" s="108"/>
      <c r="Q333" s="108"/>
      <c r="R333" s="108"/>
      <c r="S333" s="108"/>
      <c r="T333" s="108"/>
      <c r="U333" s="108"/>
      <c r="V333" s="108"/>
      <c r="W333" s="108"/>
      <c r="X333" s="108"/>
      <c r="Y333" s="108"/>
      <c r="Z333" s="108"/>
    </row>
    <row r="334" spans="1:26" ht="20.25" customHeight="1" x14ac:dyDescent="0.35">
      <c r="A334" s="108"/>
      <c r="B334" s="108"/>
      <c r="C334" s="108"/>
      <c r="D334" s="108"/>
      <c r="E334" s="108"/>
      <c r="F334" s="108"/>
      <c r="G334" s="108"/>
      <c r="H334" s="108"/>
      <c r="I334" s="108"/>
      <c r="J334" s="108"/>
      <c r="K334" s="108"/>
      <c r="L334" s="108"/>
      <c r="M334" s="108"/>
      <c r="N334" s="108"/>
      <c r="O334" s="108"/>
      <c r="P334" s="108"/>
      <c r="Q334" s="108"/>
      <c r="R334" s="108"/>
      <c r="S334" s="108"/>
      <c r="T334" s="108"/>
      <c r="U334" s="108"/>
      <c r="V334" s="108"/>
      <c r="W334" s="108"/>
      <c r="X334" s="108"/>
      <c r="Y334" s="108"/>
      <c r="Z334" s="108"/>
    </row>
    <row r="335" spans="1:26" ht="20.25" customHeight="1" x14ac:dyDescent="0.35">
      <c r="A335" s="108"/>
      <c r="B335" s="108"/>
      <c r="C335" s="108"/>
      <c r="D335" s="108"/>
      <c r="E335" s="108"/>
      <c r="F335" s="108"/>
      <c r="G335" s="108"/>
      <c r="H335" s="108"/>
      <c r="I335" s="108"/>
      <c r="J335" s="108"/>
      <c r="K335" s="108"/>
      <c r="L335" s="108"/>
      <c r="M335" s="108"/>
      <c r="N335" s="108"/>
      <c r="O335" s="108"/>
      <c r="P335" s="108"/>
      <c r="Q335" s="108"/>
      <c r="R335" s="108"/>
      <c r="S335" s="108"/>
      <c r="T335" s="108"/>
      <c r="U335" s="108"/>
      <c r="V335" s="108"/>
      <c r="W335" s="108"/>
      <c r="X335" s="108"/>
      <c r="Y335" s="108"/>
      <c r="Z335" s="108"/>
    </row>
    <row r="336" spans="1:26" ht="20.25" customHeight="1" x14ac:dyDescent="0.35">
      <c r="A336" s="108"/>
      <c r="B336" s="108"/>
      <c r="C336" s="108"/>
      <c r="D336" s="108"/>
      <c r="E336" s="108"/>
      <c r="F336" s="108"/>
      <c r="G336" s="108"/>
      <c r="H336" s="108"/>
      <c r="I336" s="108"/>
      <c r="J336" s="108"/>
      <c r="K336" s="108"/>
      <c r="L336" s="108"/>
      <c r="M336" s="108"/>
      <c r="N336" s="108"/>
      <c r="O336" s="108"/>
      <c r="P336" s="108"/>
      <c r="Q336" s="108"/>
      <c r="R336" s="108"/>
      <c r="S336" s="108"/>
      <c r="T336" s="108"/>
      <c r="U336" s="108"/>
      <c r="V336" s="108"/>
      <c r="W336" s="108"/>
      <c r="X336" s="108"/>
      <c r="Y336" s="108"/>
      <c r="Z336" s="108"/>
    </row>
    <row r="337" spans="1:26" ht="20.25" customHeight="1" x14ac:dyDescent="0.35">
      <c r="A337" s="108"/>
      <c r="B337" s="108"/>
      <c r="C337" s="108"/>
      <c r="D337" s="108"/>
      <c r="E337" s="108"/>
      <c r="F337" s="108"/>
      <c r="G337" s="108"/>
      <c r="H337" s="108"/>
      <c r="I337" s="108"/>
      <c r="J337" s="108"/>
      <c r="K337" s="108"/>
      <c r="L337" s="108"/>
      <c r="M337" s="108"/>
      <c r="N337" s="108"/>
      <c r="O337" s="108"/>
      <c r="P337" s="108"/>
      <c r="Q337" s="108"/>
      <c r="R337" s="108"/>
      <c r="S337" s="108"/>
      <c r="T337" s="108"/>
      <c r="U337" s="108"/>
      <c r="V337" s="108"/>
      <c r="W337" s="108"/>
      <c r="X337" s="108"/>
      <c r="Y337" s="108"/>
      <c r="Z337" s="108"/>
    </row>
    <row r="338" spans="1:26" ht="20.25" customHeight="1" x14ac:dyDescent="0.35">
      <c r="A338" s="108"/>
      <c r="B338" s="108"/>
      <c r="C338" s="108"/>
      <c r="D338" s="108"/>
      <c r="E338" s="108"/>
      <c r="F338" s="108"/>
      <c r="G338" s="108"/>
      <c r="H338" s="108"/>
      <c r="I338" s="108"/>
      <c r="J338" s="108"/>
      <c r="K338" s="108"/>
      <c r="L338" s="108"/>
      <c r="M338" s="108"/>
      <c r="N338" s="108"/>
      <c r="O338" s="108"/>
      <c r="P338" s="108"/>
      <c r="Q338" s="108"/>
      <c r="R338" s="108"/>
      <c r="S338" s="108"/>
      <c r="T338" s="108"/>
      <c r="U338" s="108"/>
      <c r="V338" s="108"/>
      <c r="W338" s="108"/>
      <c r="X338" s="108"/>
      <c r="Y338" s="108"/>
      <c r="Z338" s="108"/>
    </row>
    <row r="339" spans="1:26" ht="20.25" customHeight="1" x14ac:dyDescent="0.35">
      <c r="A339" s="108"/>
      <c r="B339" s="108"/>
      <c r="C339" s="108"/>
      <c r="D339" s="108"/>
      <c r="E339" s="108"/>
      <c r="F339" s="108"/>
      <c r="G339" s="108"/>
      <c r="H339" s="108"/>
      <c r="I339" s="108"/>
      <c r="J339" s="108"/>
      <c r="K339" s="108"/>
      <c r="L339" s="108"/>
      <c r="M339" s="108"/>
      <c r="N339" s="108"/>
      <c r="O339" s="108"/>
      <c r="P339" s="108"/>
      <c r="Q339" s="108"/>
      <c r="R339" s="108"/>
      <c r="S339" s="108"/>
      <c r="T339" s="108"/>
      <c r="U339" s="108"/>
      <c r="V339" s="108"/>
      <c r="W339" s="108"/>
      <c r="X339" s="108"/>
      <c r="Y339" s="108"/>
      <c r="Z339" s="108"/>
    </row>
    <row r="340" spans="1:26" ht="20.25" customHeight="1" x14ac:dyDescent="0.35">
      <c r="A340" s="108"/>
      <c r="B340" s="108"/>
      <c r="C340" s="108"/>
      <c r="D340" s="108"/>
      <c r="E340" s="108"/>
      <c r="F340" s="108"/>
      <c r="G340" s="108"/>
      <c r="H340" s="108"/>
      <c r="I340" s="108"/>
      <c r="J340" s="108"/>
      <c r="K340" s="108"/>
      <c r="L340" s="108"/>
      <c r="M340" s="108"/>
      <c r="N340" s="108"/>
      <c r="O340" s="108"/>
      <c r="P340" s="108"/>
      <c r="Q340" s="108"/>
      <c r="R340" s="108"/>
      <c r="S340" s="108"/>
      <c r="T340" s="108"/>
      <c r="U340" s="108"/>
      <c r="V340" s="108"/>
      <c r="W340" s="108"/>
      <c r="X340" s="108"/>
      <c r="Y340" s="108"/>
      <c r="Z340" s="108"/>
    </row>
    <row r="341" spans="1:26" ht="20.25" customHeight="1" x14ac:dyDescent="0.35">
      <c r="A341" s="108"/>
      <c r="B341" s="108"/>
      <c r="C341" s="108"/>
      <c r="D341" s="108"/>
      <c r="E341" s="108"/>
      <c r="F341" s="108"/>
      <c r="G341" s="108"/>
      <c r="H341" s="108"/>
      <c r="I341" s="108"/>
      <c r="J341" s="108"/>
      <c r="K341" s="108"/>
      <c r="L341" s="108"/>
      <c r="M341" s="108"/>
      <c r="N341" s="108"/>
      <c r="O341" s="108"/>
      <c r="P341" s="108"/>
      <c r="Q341" s="108"/>
      <c r="R341" s="108"/>
      <c r="S341" s="108"/>
      <c r="T341" s="108"/>
      <c r="U341" s="108"/>
      <c r="V341" s="108"/>
      <c r="W341" s="108"/>
      <c r="X341" s="108"/>
      <c r="Y341" s="108"/>
      <c r="Z341" s="108"/>
    </row>
    <row r="342" spans="1:26" ht="20.25" customHeight="1" x14ac:dyDescent="0.35">
      <c r="A342" s="108"/>
      <c r="B342" s="108"/>
      <c r="C342" s="108"/>
      <c r="D342" s="108"/>
      <c r="E342" s="108"/>
      <c r="F342" s="108"/>
      <c r="G342" s="108"/>
      <c r="H342" s="108"/>
      <c r="I342" s="108"/>
      <c r="J342" s="108"/>
      <c r="K342" s="108"/>
      <c r="L342" s="108"/>
      <c r="M342" s="108"/>
      <c r="N342" s="108"/>
      <c r="O342" s="108"/>
      <c r="P342" s="108"/>
      <c r="Q342" s="108"/>
      <c r="R342" s="108"/>
      <c r="S342" s="108"/>
      <c r="T342" s="108"/>
      <c r="U342" s="108"/>
      <c r="V342" s="108"/>
      <c r="W342" s="108"/>
      <c r="X342" s="108"/>
      <c r="Y342" s="108"/>
      <c r="Z342" s="108"/>
    </row>
    <row r="343" spans="1:26" ht="20.25" customHeight="1" x14ac:dyDescent="0.35">
      <c r="A343" s="108"/>
      <c r="B343" s="108"/>
      <c r="C343" s="108"/>
      <c r="D343" s="108"/>
      <c r="E343" s="108"/>
      <c r="F343" s="108"/>
      <c r="G343" s="108"/>
      <c r="H343" s="108"/>
      <c r="I343" s="108"/>
      <c r="J343" s="108"/>
      <c r="K343" s="108"/>
      <c r="L343" s="108"/>
      <c r="M343" s="108"/>
      <c r="N343" s="108"/>
      <c r="O343" s="108"/>
      <c r="P343" s="108"/>
      <c r="Q343" s="108"/>
      <c r="R343" s="108"/>
      <c r="S343" s="108"/>
      <c r="T343" s="108"/>
      <c r="U343" s="108"/>
      <c r="V343" s="108"/>
      <c r="W343" s="108"/>
      <c r="X343" s="108"/>
      <c r="Y343" s="108"/>
      <c r="Z343" s="108"/>
    </row>
    <row r="344" spans="1:26" ht="20.25" customHeight="1" x14ac:dyDescent="0.35">
      <c r="A344" s="108"/>
      <c r="B344" s="108"/>
      <c r="C344" s="108"/>
      <c r="D344" s="108"/>
      <c r="E344" s="108"/>
      <c r="F344" s="108"/>
      <c r="G344" s="108"/>
      <c r="H344" s="108"/>
      <c r="I344" s="108"/>
      <c r="J344" s="108"/>
      <c r="K344" s="108"/>
      <c r="L344" s="108"/>
      <c r="M344" s="108"/>
      <c r="N344" s="108"/>
      <c r="O344" s="108"/>
      <c r="P344" s="108"/>
      <c r="Q344" s="108"/>
      <c r="R344" s="108"/>
      <c r="S344" s="108"/>
      <c r="T344" s="108"/>
      <c r="U344" s="108"/>
      <c r="V344" s="108"/>
      <c r="W344" s="108"/>
      <c r="X344" s="108"/>
      <c r="Y344" s="108"/>
      <c r="Z344" s="108"/>
    </row>
    <row r="345" spans="1:26" ht="20.25" customHeight="1" x14ac:dyDescent="0.35">
      <c r="A345" s="108"/>
      <c r="B345" s="108"/>
      <c r="C345" s="108"/>
      <c r="D345" s="108"/>
      <c r="E345" s="108"/>
      <c r="F345" s="108"/>
      <c r="G345" s="108"/>
      <c r="H345" s="108"/>
      <c r="I345" s="108"/>
      <c r="J345" s="108"/>
      <c r="K345" s="108"/>
      <c r="L345" s="108"/>
      <c r="M345" s="108"/>
      <c r="N345" s="108"/>
      <c r="O345" s="108"/>
      <c r="P345" s="108"/>
      <c r="Q345" s="108"/>
      <c r="R345" s="108"/>
      <c r="S345" s="108"/>
      <c r="T345" s="108"/>
      <c r="U345" s="108"/>
      <c r="V345" s="108"/>
      <c r="W345" s="108"/>
      <c r="X345" s="108"/>
      <c r="Y345" s="108"/>
      <c r="Z345" s="108"/>
    </row>
    <row r="346" spans="1:26" ht="20.25" customHeight="1" x14ac:dyDescent="0.35">
      <c r="A346" s="108"/>
      <c r="B346" s="108"/>
      <c r="C346" s="108"/>
      <c r="D346" s="108"/>
      <c r="E346" s="108"/>
      <c r="F346" s="108"/>
      <c r="G346" s="108"/>
      <c r="H346" s="108"/>
      <c r="I346" s="108"/>
      <c r="J346" s="108"/>
      <c r="K346" s="108"/>
      <c r="L346" s="108"/>
      <c r="M346" s="108"/>
      <c r="N346" s="108"/>
      <c r="O346" s="108"/>
      <c r="P346" s="108"/>
      <c r="Q346" s="108"/>
      <c r="R346" s="108"/>
      <c r="S346" s="108"/>
      <c r="T346" s="108"/>
      <c r="U346" s="108"/>
      <c r="V346" s="108"/>
      <c r="W346" s="108"/>
      <c r="X346" s="108"/>
      <c r="Y346" s="108"/>
      <c r="Z346" s="108"/>
    </row>
    <row r="347" spans="1:26" ht="20.25" customHeight="1" x14ac:dyDescent="0.35">
      <c r="A347" s="108"/>
      <c r="B347" s="108"/>
      <c r="C347" s="108"/>
      <c r="D347" s="108"/>
      <c r="E347" s="108"/>
      <c r="F347" s="108"/>
      <c r="G347" s="108"/>
      <c r="H347" s="108"/>
      <c r="I347" s="108"/>
      <c r="J347" s="108"/>
      <c r="K347" s="108"/>
      <c r="L347" s="108"/>
      <c r="M347" s="108"/>
      <c r="N347" s="108"/>
      <c r="O347" s="108"/>
      <c r="P347" s="108"/>
      <c r="Q347" s="108"/>
      <c r="R347" s="108"/>
      <c r="S347" s="108"/>
      <c r="T347" s="108"/>
      <c r="U347" s="108"/>
      <c r="V347" s="108"/>
      <c r="W347" s="108"/>
      <c r="X347" s="108"/>
      <c r="Y347" s="108"/>
      <c r="Z347" s="108"/>
    </row>
    <row r="348" spans="1:26" ht="20.25" customHeight="1" x14ac:dyDescent="0.35">
      <c r="A348" s="108"/>
      <c r="B348" s="108"/>
      <c r="C348" s="108"/>
      <c r="D348" s="108"/>
      <c r="E348" s="108"/>
      <c r="F348" s="108"/>
      <c r="G348" s="108"/>
      <c r="H348" s="108"/>
      <c r="I348" s="108"/>
      <c r="J348" s="108"/>
      <c r="K348" s="108"/>
      <c r="L348" s="108"/>
      <c r="M348" s="108"/>
      <c r="N348" s="108"/>
      <c r="O348" s="108"/>
      <c r="P348" s="108"/>
      <c r="Q348" s="108"/>
      <c r="R348" s="108"/>
      <c r="S348" s="108"/>
      <c r="T348" s="108"/>
      <c r="U348" s="108"/>
      <c r="V348" s="108"/>
      <c r="W348" s="108"/>
      <c r="X348" s="108"/>
      <c r="Y348" s="108"/>
      <c r="Z348" s="108"/>
    </row>
    <row r="349" spans="1:26" ht="20.25" customHeight="1" x14ac:dyDescent="0.35">
      <c r="A349" s="108"/>
      <c r="B349" s="108"/>
      <c r="C349" s="108"/>
      <c r="D349" s="108"/>
      <c r="E349" s="108"/>
      <c r="F349" s="108"/>
      <c r="G349" s="108"/>
      <c r="H349" s="108"/>
      <c r="I349" s="108"/>
      <c r="J349" s="108"/>
      <c r="K349" s="108"/>
      <c r="L349" s="108"/>
      <c r="M349" s="108"/>
      <c r="N349" s="108"/>
      <c r="O349" s="108"/>
      <c r="P349" s="108"/>
      <c r="Q349" s="108"/>
      <c r="R349" s="108"/>
      <c r="S349" s="108"/>
      <c r="T349" s="108"/>
      <c r="U349" s="108"/>
      <c r="V349" s="108"/>
      <c r="W349" s="108"/>
      <c r="X349" s="108"/>
      <c r="Y349" s="108"/>
      <c r="Z349" s="108"/>
    </row>
    <row r="350" spans="1:26" ht="20.25" customHeight="1" x14ac:dyDescent="0.35">
      <c r="A350" s="108"/>
      <c r="B350" s="108"/>
      <c r="C350" s="108"/>
      <c r="D350" s="108"/>
      <c r="E350" s="108"/>
      <c r="F350" s="108"/>
      <c r="G350" s="108"/>
      <c r="H350" s="108"/>
      <c r="I350" s="108"/>
      <c r="J350" s="108"/>
      <c r="K350" s="108"/>
      <c r="L350" s="108"/>
      <c r="M350" s="108"/>
      <c r="N350" s="108"/>
      <c r="O350" s="108"/>
      <c r="P350" s="108"/>
      <c r="Q350" s="108"/>
      <c r="R350" s="108"/>
      <c r="S350" s="108"/>
      <c r="T350" s="108"/>
      <c r="U350" s="108"/>
      <c r="V350" s="108"/>
      <c r="W350" s="108"/>
      <c r="X350" s="108"/>
      <c r="Y350" s="108"/>
      <c r="Z350" s="108"/>
    </row>
    <row r="351" spans="1:26" ht="20.25" customHeight="1" x14ac:dyDescent="0.35">
      <c r="A351" s="108"/>
      <c r="B351" s="108"/>
      <c r="C351" s="108"/>
      <c r="D351" s="108"/>
      <c r="E351" s="108"/>
      <c r="F351" s="108"/>
      <c r="G351" s="108"/>
      <c r="H351" s="108"/>
      <c r="I351" s="108"/>
      <c r="J351" s="108"/>
      <c r="K351" s="108"/>
      <c r="L351" s="108"/>
      <c r="M351" s="108"/>
      <c r="N351" s="108"/>
      <c r="O351" s="108"/>
      <c r="P351" s="108"/>
      <c r="Q351" s="108"/>
      <c r="R351" s="108"/>
      <c r="S351" s="108"/>
      <c r="T351" s="108"/>
      <c r="U351" s="108"/>
      <c r="V351" s="108"/>
      <c r="W351" s="108"/>
      <c r="X351" s="108"/>
      <c r="Y351" s="108"/>
      <c r="Z351" s="108"/>
    </row>
    <row r="352" spans="1:26" ht="20.25" customHeight="1" x14ac:dyDescent="0.35">
      <c r="A352" s="108"/>
      <c r="B352" s="108"/>
      <c r="C352" s="108"/>
      <c r="D352" s="108"/>
      <c r="E352" s="108"/>
      <c r="F352" s="108"/>
      <c r="G352" s="108"/>
      <c r="H352" s="108"/>
      <c r="I352" s="108"/>
      <c r="J352" s="108"/>
      <c r="K352" s="108"/>
      <c r="L352" s="108"/>
      <c r="M352" s="108"/>
      <c r="N352" s="108"/>
      <c r="O352" s="108"/>
      <c r="P352" s="108"/>
      <c r="Q352" s="108"/>
      <c r="R352" s="108"/>
      <c r="S352" s="108"/>
      <c r="T352" s="108"/>
      <c r="U352" s="108"/>
      <c r="V352" s="108"/>
      <c r="W352" s="108"/>
      <c r="X352" s="108"/>
      <c r="Y352" s="108"/>
      <c r="Z352" s="108"/>
    </row>
    <row r="353" spans="1:26" ht="20.25" customHeight="1" x14ac:dyDescent="0.35">
      <c r="A353" s="108"/>
      <c r="B353" s="108"/>
      <c r="C353" s="108"/>
      <c r="D353" s="108"/>
      <c r="E353" s="108"/>
      <c r="F353" s="108"/>
      <c r="G353" s="108"/>
      <c r="H353" s="108"/>
      <c r="I353" s="108"/>
      <c r="J353" s="108"/>
      <c r="K353" s="108"/>
      <c r="L353" s="108"/>
      <c r="M353" s="108"/>
      <c r="N353" s="108"/>
      <c r="O353" s="108"/>
      <c r="P353" s="108"/>
      <c r="Q353" s="108"/>
      <c r="R353" s="108"/>
      <c r="S353" s="108"/>
      <c r="T353" s="108"/>
      <c r="U353" s="108"/>
      <c r="V353" s="108"/>
      <c r="W353" s="108"/>
      <c r="X353" s="108"/>
      <c r="Y353" s="108"/>
      <c r="Z353" s="108"/>
    </row>
    <row r="354" spans="1:26" ht="20.25" customHeight="1" x14ac:dyDescent="0.35">
      <c r="A354" s="108"/>
      <c r="B354" s="108"/>
      <c r="C354" s="108"/>
      <c r="D354" s="108"/>
      <c r="E354" s="108"/>
      <c r="F354" s="108"/>
      <c r="G354" s="108"/>
      <c r="H354" s="108"/>
      <c r="I354" s="108"/>
      <c r="J354" s="108"/>
      <c r="K354" s="108"/>
      <c r="L354" s="108"/>
      <c r="M354" s="108"/>
      <c r="N354" s="108"/>
      <c r="O354" s="108"/>
      <c r="P354" s="108"/>
      <c r="Q354" s="108"/>
      <c r="R354" s="108"/>
      <c r="S354" s="108"/>
      <c r="T354" s="108"/>
      <c r="U354" s="108"/>
      <c r="V354" s="108"/>
      <c r="W354" s="108"/>
      <c r="X354" s="108"/>
      <c r="Y354" s="108"/>
      <c r="Z354" s="108"/>
    </row>
    <row r="355" spans="1:26" ht="20.25" customHeight="1" x14ac:dyDescent="0.35">
      <c r="A355" s="108"/>
      <c r="B355" s="108"/>
      <c r="C355" s="108"/>
      <c r="D355" s="108"/>
      <c r="E355" s="108"/>
      <c r="F355" s="108"/>
      <c r="G355" s="108"/>
      <c r="H355" s="108"/>
      <c r="I355" s="108"/>
      <c r="J355" s="108"/>
      <c r="K355" s="108"/>
      <c r="L355" s="108"/>
      <c r="M355" s="108"/>
      <c r="N355" s="108"/>
      <c r="O355" s="108"/>
      <c r="P355" s="108"/>
      <c r="Q355" s="108"/>
      <c r="R355" s="108"/>
      <c r="S355" s="108"/>
      <c r="T355" s="108"/>
      <c r="U355" s="108"/>
      <c r="V355" s="108"/>
      <c r="W355" s="108"/>
      <c r="X355" s="108"/>
      <c r="Y355" s="108"/>
      <c r="Z355" s="108"/>
    </row>
    <row r="356" spans="1:26" ht="20.25" customHeight="1" x14ac:dyDescent="0.35">
      <c r="A356" s="108"/>
      <c r="B356" s="108"/>
      <c r="C356" s="108"/>
      <c r="D356" s="108"/>
      <c r="E356" s="108"/>
      <c r="F356" s="108"/>
      <c r="G356" s="108"/>
      <c r="H356" s="108"/>
      <c r="I356" s="108"/>
      <c r="J356" s="108"/>
      <c r="K356" s="108"/>
      <c r="L356" s="108"/>
      <c r="M356" s="108"/>
      <c r="N356" s="108"/>
      <c r="O356" s="108"/>
      <c r="P356" s="108"/>
      <c r="Q356" s="108"/>
      <c r="R356" s="108"/>
      <c r="S356" s="108"/>
      <c r="T356" s="108"/>
      <c r="U356" s="108"/>
      <c r="V356" s="108"/>
      <c r="W356" s="108"/>
      <c r="X356" s="108"/>
      <c r="Y356" s="108"/>
      <c r="Z356" s="108"/>
    </row>
    <row r="357" spans="1:26" ht="20.25" customHeight="1" x14ac:dyDescent="0.35">
      <c r="A357" s="108"/>
      <c r="B357" s="108"/>
      <c r="C357" s="108"/>
      <c r="D357" s="108"/>
      <c r="E357" s="108"/>
      <c r="F357" s="108"/>
      <c r="G357" s="108"/>
      <c r="H357" s="108"/>
      <c r="I357" s="108"/>
      <c r="J357" s="108"/>
      <c r="K357" s="108"/>
      <c r="L357" s="108"/>
      <c r="M357" s="108"/>
      <c r="N357" s="108"/>
      <c r="O357" s="108"/>
      <c r="P357" s="108"/>
      <c r="Q357" s="108"/>
      <c r="R357" s="108"/>
      <c r="S357" s="108"/>
      <c r="T357" s="108"/>
      <c r="U357" s="108"/>
      <c r="V357" s="108"/>
      <c r="W357" s="108"/>
      <c r="X357" s="108"/>
      <c r="Y357" s="108"/>
      <c r="Z357" s="108"/>
    </row>
    <row r="358" spans="1:26" ht="20.25" customHeight="1" x14ac:dyDescent="0.35">
      <c r="A358" s="108"/>
      <c r="B358" s="108"/>
      <c r="C358" s="108"/>
      <c r="D358" s="108"/>
      <c r="E358" s="108"/>
      <c r="F358" s="108"/>
      <c r="G358" s="108"/>
      <c r="H358" s="108"/>
      <c r="I358" s="108"/>
      <c r="J358" s="108"/>
      <c r="K358" s="108"/>
      <c r="L358" s="108"/>
      <c r="M358" s="108"/>
      <c r="N358" s="108"/>
      <c r="O358" s="108"/>
      <c r="P358" s="108"/>
      <c r="Q358" s="108"/>
      <c r="R358" s="108"/>
      <c r="S358" s="108"/>
      <c r="T358" s="108"/>
      <c r="U358" s="108"/>
      <c r="V358" s="108"/>
      <c r="W358" s="108"/>
      <c r="X358" s="108"/>
      <c r="Y358" s="108"/>
      <c r="Z358" s="108"/>
    </row>
    <row r="359" spans="1:26" ht="20.25" customHeight="1" x14ac:dyDescent="0.35">
      <c r="A359" s="108"/>
      <c r="B359" s="108"/>
      <c r="C359" s="108"/>
      <c r="D359" s="108"/>
      <c r="E359" s="108"/>
      <c r="F359" s="108"/>
      <c r="G359" s="108"/>
      <c r="H359" s="108"/>
      <c r="I359" s="108"/>
      <c r="J359" s="108"/>
      <c r="K359" s="108"/>
      <c r="L359" s="108"/>
      <c r="M359" s="108"/>
      <c r="N359" s="108"/>
      <c r="O359" s="108"/>
      <c r="P359" s="108"/>
      <c r="Q359" s="108"/>
      <c r="R359" s="108"/>
      <c r="S359" s="108"/>
      <c r="T359" s="108"/>
      <c r="U359" s="108"/>
      <c r="V359" s="108"/>
      <c r="W359" s="108"/>
      <c r="X359" s="108"/>
      <c r="Y359" s="108"/>
      <c r="Z359" s="108"/>
    </row>
    <row r="360" spans="1:26" ht="20.25" customHeight="1" x14ac:dyDescent="0.35">
      <c r="A360" s="108"/>
      <c r="B360" s="108"/>
      <c r="C360" s="108"/>
      <c r="D360" s="108"/>
      <c r="E360" s="108"/>
      <c r="F360" s="108"/>
      <c r="G360" s="108"/>
      <c r="H360" s="108"/>
      <c r="I360" s="108"/>
      <c r="J360" s="108"/>
      <c r="K360" s="108"/>
      <c r="L360" s="108"/>
      <c r="M360" s="108"/>
      <c r="N360" s="108"/>
      <c r="O360" s="108"/>
      <c r="P360" s="108"/>
      <c r="Q360" s="108"/>
      <c r="R360" s="108"/>
      <c r="S360" s="108"/>
      <c r="T360" s="108"/>
      <c r="U360" s="108"/>
      <c r="V360" s="108"/>
      <c r="W360" s="108"/>
      <c r="X360" s="108"/>
      <c r="Y360" s="108"/>
      <c r="Z360" s="108"/>
    </row>
    <row r="361" spans="1:26" ht="20.25" customHeight="1" x14ac:dyDescent="0.35">
      <c r="A361" s="108"/>
      <c r="B361" s="108"/>
      <c r="C361" s="108"/>
      <c r="D361" s="108"/>
      <c r="E361" s="108"/>
      <c r="F361" s="108"/>
      <c r="G361" s="108"/>
      <c r="H361" s="108"/>
      <c r="I361" s="108"/>
      <c r="J361" s="108"/>
      <c r="K361" s="108"/>
      <c r="L361" s="108"/>
      <c r="M361" s="108"/>
      <c r="N361" s="108"/>
      <c r="O361" s="108"/>
      <c r="P361" s="108"/>
      <c r="Q361" s="108"/>
      <c r="R361" s="108"/>
      <c r="S361" s="108"/>
      <c r="T361" s="108"/>
      <c r="U361" s="108"/>
      <c r="V361" s="108"/>
      <c r="W361" s="108"/>
      <c r="X361" s="108"/>
      <c r="Y361" s="108"/>
      <c r="Z361" s="108"/>
    </row>
    <row r="362" spans="1:26" ht="20.25" customHeight="1" x14ac:dyDescent="0.35">
      <c r="A362" s="108"/>
      <c r="B362" s="108"/>
      <c r="C362" s="108"/>
      <c r="D362" s="108"/>
      <c r="E362" s="108"/>
      <c r="F362" s="108"/>
      <c r="G362" s="108"/>
      <c r="H362" s="108"/>
      <c r="I362" s="108"/>
      <c r="J362" s="108"/>
      <c r="K362" s="108"/>
      <c r="L362" s="108"/>
      <c r="M362" s="108"/>
      <c r="N362" s="108"/>
      <c r="O362" s="108"/>
      <c r="P362" s="108"/>
      <c r="Q362" s="108"/>
      <c r="R362" s="108"/>
      <c r="S362" s="108"/>
      <c r="T362" s="108"/>
      <c r="U362" s="108"/>
      <c r="V362" s="108"/>
      <c r="W362" s="108"/>
      <c r="X362" s="108"/>
      <c r="Y362" s="108"/>
      <c r="Z362" s="108"/>
    </row>
    <row r="363" spans="1:26" ht="20.25" customHeight="1" x14ac:dyDescent="0.35">
      <c r="A363" s="108"/>
      <c r="B363" s="108"/>
      <c r="C363" s="108"/>
      <c r="D363" s="108"/>
      <c r="E363" s="108"/>
      <c r="F363" s="108"/>
      <c r="G363" s="108"/>
      <c r="H363" s="108"/>
      <c r="I363" s="108"/>
      <c r="J363" s="108"/>
      <c r="K363" s="108"/>
      <c r="L363" s="108"/>
      <c r="M363" s="108"/>
      <c r="N363" s="108"/>
      <c r="O363" s="108"/>
      <c r="P363" s="108"/>
      <c r="Q363" s="108"/>
      <c r="R363" s="108"/>
      <c r="S363" s="108"/>
      <c r="T363" s="108"/>
      <c r="U363" s="108"/>
      <c r="V363" s="108"/>
      <c r="W363" s="108"/>
      <c r="X363" s="108"/>
      <c r="Y363" s="108"/>
      <c r="Z363" s="108"/>
    </row>
    <row r="364" spans="1:26" ht="20.25" customHeight="1" x14ac:dyDescent="0.35">
      <c r="A364" s="108"/>
      <c r="B364" s="108"/>
      <c r="C364" s="108"/>
      <c r="D364" s="108"/>
      <c r="E364" s="108"/>
      <c r="F364" s="108"/>
      <c r="G364" s="108"/>
      <c r="H364" s="108"/>
      <c r="I364" s="108"/>
      <c r="J364" s="108"/>
      <c r="K364" s="108"/>
      <c r="L364" s="108"/>
      <c r="M364" s="108"/>
      <c r="N364" s="108"/>
      <c r="O364" s="108"/>
      <c r="P364" s="108"/>
      <c r="Q364" s="108"/>
      <c r="R364" s="108"/>
      <c r="S364" s="108"/>
      <c r="T364" s="108"/>
      <c r="U364" s="108"/>
      <c r="V364" s="108"/>
      <c r="W364" s="108"/>
      <c r="X364" s="108"/>
      <c r="Y364" s="108"/>
      <c r="Z364" s="108"/>
    </row>
    <row r="365" spans="1:26" ht="20.25" customHeight="1" x14ac:dyDescent="0.35">
      <c r="A365" s="108"/>
      <c r="B365" s="108"/>
      <c r="C365" s="108"/>
      <c r="D365" s="108"/>
      <c r="E365" s="108"/>
      <c r="F365" s="108"/>
      <c r="G365" s="108"/>
      <c r="H365" s="108"/>
      <c r="I365" s="108"/>
      <c r="J365" s="108"/>
      <c r="K365" s="108"/>
      <c r="L365" s="108"/>
      <c r="M365" s="108"/>
      <c r="N365" s="108"/>
      <c r="O365" s="108"/>
      <c r="P365" s="108"/>
      <c r="Q365" s="108"/>
      <c r="R365" s="108"/>
      <c r="S365" s="108"/>
      <c r="T365" s="108"/>
      <c r="U365" s="108"/>
      <c r="V365" s="108"/>
      <c r="W365" s="108"/>
      <c r="X365" s="108"/>
      <c r="Y365" s="108"/>
      <c r="Z365" s="108"/>
    </row>
    <row r="366" spans="1:26" ht="20.25" customHeight="1" x14ac:dyDescent="0.35">
      <c r="A366" s="108"/>
      <c r="B366" s="108"/>
      <c r="C366" s="108"/>
      <c r="D366" s="108"/>
      <c r="E366" s="108"/>
      <c r="F366" s="108"/>
      <c r="G366" s="108"/>
      <c r="H366" s="108"/>
      <c r="I366" s="108"/>
      <c r="J366" s="108"/>
      <c r="K366" s="108"/>
      <c r="L366" s="108"/>
      <c r="M366" s="108"/>
      <c r="N366" s="108"/>
      <c r="O366" s="108"/>
      <c r="P366" s="108"/>
      <c r="Q366" s="108"/>
      <c r="R366" s="108"/>
      <c r="S366" s="108"/>
      <c r="T366" s="108"/>
      <c r="U366" s="108"/>
      <c r="V366" s="108"/>
      <c r="W366" s="108"/>
      <c r="X366" s="108"/>
      <c r="Y366" s="108"/>
      <c r="Z366" s="108"/>
    </row>
    <row r="367" spans="1:26" ht="20.25" customHeight="1" x14ac:dyDescent="0.35">
      <c r="A367" s="108"/>
      <c r="B367" s="108"/>
      <c r="C367" s="108"/>
      <c r="D367" s="108"/>
      <c r="E367" s="108"/>
      <c r="F367" s="108"/>
      <c r="G367" s="108"/>
      <c r="H367" s="108"/>
      <c r="I367" s="108"/>
      <c r="J367" s="108"/>
      <c r="K367" s="108"/>
      <c r="L367" s="108"/>
      <c r="M367" s="108"/>
      <c r="N367" s="108"/>
      <c r="O367" s="108"/>
      <c r="P367" s="108"/>
      <c r="Q367" s="108"/>
      <c r="R367" s="108"/>
      <c r="S367" s="108"/>
      <c r="T367" s="108"/>
      <c r="U367" s="108"/>
      <c r="V367" s="108"/>
      <c r="W367" s="108"/>
      <c r="X367" s="108"/>
      <c r="Y367" s="108"/>
      <c r="Z367" s="108"/>
    </row>
    <row r="368" spans="1:26" ht="20.25" customHeight="1" x14ac:dyDescent="0.35">
      <c r="A368" s="108"/>
      <c r="B368" s="108"/>
      <c r="C368" s="108"/>
      <c r="D368" s="108"/>
      <c r="E368" s="108"/>
      <c r="F368" s="108"/>
      <c r="G368" s="108"/>
      <c r="H368" s="108"/>
      <c r="I368" s="108"/>
      <c r="J368" s="108"/>
      <c r="K368" s="108"/>
      <c r="L368" s="108"/>
      <c r="M368" s="108"/>
      <c r="N368" s="108"/>
      <c r="O368" s="108"/>
      <c r="P368" s="108"/>
      <c r="Q368" s="108"/>
      <c r="R368" s="108"/>
      <c r="S368" s="108"/>
      <c r="T368" s="108"/>
      <c r="U368" s="108"/>
      <c r="V368" s="108"/>
      <c r="W368" s="108"/>
      <c r="X368" s="108"/>
      <c r="Y368" s="108"/>
      <c r="Z368" s="108"/>
    </row>
    <row r="369" spans="1:26" ht="20.25" customHeight="1" x14ac:dyDescent="0.35">
      <c r="A369" s="108"/>
      <c r="B369" s="108"/>
      <c r="C369" s="108"/>
      <c r="D369" s="108"/>
      <c r="E369" s="108"/>
      <c r="F369" s="108"/>
      <c r="G369" s="108"/>
      <c r="H369" s="108"/>
      <c r="I369" s="108"/>
      <c r="J369" s="108"/>
      <c r="K369" s="108"/>
      <c r="L369" s="108"/>
      <c r="M369" s="108"/>
      <c r="N369" s="108"/>
      <c r="O369" s="108"/>
      <c r="P369" s="108"/>
      <c r="Q369" s="108"/>
      <c r="R369" s="108"/>
      <c r="S369" s="108"/>
      <c r="T369" s="108"/>
      <c r="U369" s="108"/>
      <c r="V369" s="108"/>
      <c r="W369" s="108"/>
      <c r="X369" s="108"/>
      <c r="Y369" s="108"/>
      <c r="Z369" s="108"/>
    </row>
    <row r="370" spans="1:26" ht="20.25" customHeight="1" x14ac:dyDescent="0.35">
      <c r="A370" s="108"/>
      <c r="B370" s="108"/>
      <c r="C370" s="108"/>
      <c r="D370" s="108"/>
      <c r="E370" s="108"/>
      <c r="F370" s="108"/>
      <c r="G370" s="108"/>
      <c r="H370" s="108"/>
      <c r="I370" s="108"/>
      <c r="J370" s="108"/>
      <c r="K370" s="108"/>
      <c r="L370" s="108"/>
      <c r="M370" s="108"/>
      <c r="N370" s="108"/>
      <c r="O370" s="108"/>
      <c r="P370" s="108"/>
      <c r="Q370" s="108"/>
      <c r="R370" s="108"/>
      <c r="S370" s="108"/>
      <c r="T370" s="108"/>
      <c r="U370" s="108"/>
      <c r="V370" s="108"/>
      <c r="W370" s="108"/>
      <c r="X370" s="108"/>
      <c r="Y370" s="108"/>
      <c r="Z370" s="108"/>
    </row>
    <row r="371" spans="1:26" ht="20.25" customHeight="1" x14ac:dyDescent="0.35">
      <c r="A371" s="108"/>
      <c r="B371" s="108"/>
      <c r="C371" s="108"/>
      <c r="D371" s="108"/>
      <c r="E371" s="108"/>
      <c r="F371" s="108"/>
      <c r="G371" s="108"/>
      <c r="H371" s="108"/>
      <c r="I371" s="108"/>
      <c r="J371" s="108"/>
      <c r="K371" s="108"/>
      <c r="L371" s="108"/>
      <c r="M371" s="108"/>
      <c r="N371" s="108"/>
      <c r="O371" s="108"/>
      <c r="P371" s="108"/>
      <c r="Q371" s="108"/>
      <c r="R371" s="108"/>
      <c r="S371" s="108"/>
      <c r="T371" s="108"/>
      <c r="U371" s="108"/>
      <c r="V371" s="108"/>
      <c r="W371" s="108"/>
      <c r="X371" s="108"/>
      <c r="Y371" s="108"/>
      <c r="Z371" s="108"/>
    </row>
    <row r="372" spans="1:26" ht="20.25" customHeight="1" x14ac:dyDescent="0.35">
      <c r="A372" s="108"/>
      <c r="B372" s="108"/>
      <c r="C372" s="108"/>
      <c r="D372" s="108"/>
      <c r="E372" s="108"/>
      <c r="F372" s="108"/>
      <c r="G372" s="108"/>
      <c r="H372" s="108"/>
      <c r="I372" s="108"/>
      <c r="J372" s="108"/>
      <c r="K372" s="108"/>
      <c r="L372" s="108"/>
      <c r="M372" s="108"/>
      <c r="N372" s="108"/>
      <c r="O372" s="108"/>
      <c r="P372" s="108"/>
      <c r="Q372" s="108"/>
      <c r="R372" s="108"/>
      <c r="S372" s="108"/>
      <c r="T372" s="108"/>
      <c r="U372" s="108"/>
      <c r="V372" s="108"/>
      <c r="W372" s="108"/>
      <c r="X372" s="108"/>
      <c r="Y372" s="108"/>
      <c r="Z372" s="108"/>
    </row>
    <row r="373" spans="1:26" ht="20.25" customHeight="1" x14ac:dyDescent="0.35">
      <c r="A373" s="108"/>
      <c r="B373" s="108"/>
      <c r="C373" s="108"/>
      <c r="D373" s="108"/>
      <c r="E373" s="108"/>
      <c r="F373" s="108"/>
      <c r="G373" s="108"/>
      <c r="H373" s="108"/>
      <c r="I373" s="108"/>
      <c r="J373" s="108"/>
      <c r="K373" s="108"/>
      <c r="L373" s="108"/>
      <c r="M373" s="108"/>
      <c r="N373" s="108"/>
      <c r="O373" s="108"/>
      <c r="P373" s="108"/>
      <c r="Q373" s="108"/>
      <c r="R373" s="108"/>
      <c r="S373" s="108"/>
      <c r="T373" s="108"/>
      <c r="U373" s="108"/>
      <c r="V373" s="108"/>
      <c r="W373" s="108"/>
      <c r="X373" s="108"/>
      <c r="Y373" s="108"/>
      <c r="Z373" s="108"/>
    </row>
    <row r="374" spans="1:26" ht="20.25" customHeight="1" x14ac:dyDescent="0.35">
      <c r="A374" s="108"/>
      <c r="B374" s="108"/>
      <c r="C374" s="108"/>
      <c r="D374" s="108"/>
      <c r="E374" s="108"/>
      <c r="F374" s="108"/>
      <c r="G374" s="108"/>
      <c r="H374" s="108"/>
      <c r="I374" s="108"/>
      <c r="J374" s="108"/>
      <c r="K374" s="108"/>
      <c r="L374" s="108"/>
      <c r="M374" s="108"/>
      <c r="N374" s="108"/>
      <c r="O374" s="108"/>
      <c r="P374" s="108"/>
      <c r="Q374" s="108"/>
      <c r="R374" s="108"/>
      <c r="S374" s="108"/>
      <c r="T374" s="108"/>
      <c r="U374" s="108"/>
      <c r="V374" s="108"/>
      <c r="W374" s="108"/>
      <c r="X374" s="108"/>
      <c r="Y374" s="108"/>
      <c r="Z374" s="108"/>
    </row>
    <row r="375" spans="1:26" ht="20.25" customHeight="1" x14ac:dyDescent="0.35">
      <c r="A375" s="108"/>
      <c r="B375" s="108"/>
      <c r="C375" s="108"/>
      <c r="D375" s="108"/>
      <c r="E375" s="108"/>
      <c r="F375" s="108"/>
      <c r="G375" s="108"/>
      <c r="H375" s="108"/>
      <c r="I375" s="108"/>
      <c r="J375" s="108"/>
      <c r="K375" s="108"/>
      <c r="L375" s="108"/>
      <c r="M375" s="108"/>
      <c r="N375" s="108"/>
      <c r="O375" s="108"/>
      <c r="P375" s="108"/>
      <c r="Q375" s="108"/>
      <c r="R375" s="108"/>
      <c r="S375" s="108"/>
      <c r="T375" s="108"/>
      <c r="U375" s="108"/>
      <c r="V375" s="108"/>
      <c r="W375" s="108"/>
      <c r="X375" s="108"/>
      <c r="Y375" s="108"/>
      <c r="Z375" s="108"/>
    </row>
    <row r="376" spans="1:26" ht="20.25" customHeight="1" x14ac:dyDescent="0.35">
      <c r="A376" s="108"/>
      <c r="B376" s="108"/>
      <c r="C376" s="108"/>
      <c r="D376" s="108"/>
      <c r="E376" s="108"/>
      <c r="F376" s="108"/>
      <c r="G376" s="108"/>
      <c r="H376" s="108"/>
      <c r="I376" s="108"/>
      <c r="J376" s="108"/>
      <c r="K376" s="108"/>
      <c r="L376" s="108"/>
      <c r="M376" s="108"/>
      <c r="N376" s="108"/>
      <c r="O376" s="108"/>
      <c r="P376" s="108"/>
      <c r="Q376" s="108"/>
      <c r="R376" s="108"/>
      <c r="S376" s="108"/>
      <c r="T376" s="108"/>
      <c r="U376" s="108"/>
      <c r="V376" s="108"/>
      <c r="W376" s="108"/>
      <c r="X376" s="108"/>
      <c r="Y376" s="108"/>
      <c r="Z376" s="108"/>
    </row>
    <row r="377" spans="1:26" ht="20.25" customHeight="1" x14ac:dyDescent="0.35">
      <c r="A377" s="108"/>
      <c r="B377" s="108"/>
      <c r="C377" s="108"/>
      <c r="D377" s="108"/>
      <c r="E377" s="108"/>
      <c r="F377" s="108"/>
      <c r="G377" s="108"/>
      <c r="H377" s="108"/>
      <c r="I377" s="108"/>
      <c r="J377" s="108"/>
      <c r="K377" s="108"/>
      <c r="L377" s="108"/>
      <c r="M377" s="108"/>
      <c r="N377" s="108"/>
      <c r="O377" s="108"/>
      <c r="P377" s="108"/>
      <c r="Q377" s="108"/>
      <c r="R377" s="108"/>
      <c r="S377" s="108"/>
      <c r="T377" s="108"/>
      <c r="U377" s="108"/>
      <c r="V377" s="108"/>
      <c r="W377" s="108"/>
      <c r="X377" s="108"/>
      <c r="Y377" s="108"/>
      <c r="Z377" s="108"/>
    </row>
    <row r="378" spans="1:26" ht="20.25" customHeight="1" x14ac:dyDescent="0.35">
      <c r="A378" s="108"/>
      <c r="B378" s="108"/>
      <c r="C378" s="108"/>
      <c r="D378" s="108"/>
      <c r="E378" s="108"/>
      <c r="F378" s="108"/>
      <c r="G378" s="108"/>
      <c r="H378" s="108"/>
      <c r="I378" s="108"/>
      <c r="J378" s="108"/>
      <c r="K378" s="108"/>
      <c r="L378" s="108"/>
      <c r="M378" s="108"/>
      <c r="N378" s="108"/>
      <c r="O378" s="108"/>
      <c r="P378" s="108"/>
      <c r="Q378" s="108"/>
      <c r="R378" s="108"/>
      <c r="S378" s="108"/>
      <c r="T378" s="108"/>
      <c r="U378" s="108"/>
      <c r="V378" s="108"/>
      <c r="W378" s="108"/>
      <c r="X378" s="108"/>
      <c r="Y378" s="108"/>
      <c r="Z378" s="108"/>
    </row>
    <row r="379" spans="1:26" ht="20.25" customHeight="1" x14ac:dyDescent="0.35">
      <c r="A379" s="108"/>
      <c r="B379" s="108"/>
      <c r="C379" s="108"/>
      <c r="D379" s="108"/>
      <c r="E379" s="108"/>
      <c r="F379" s="108"/>
      <c r="G379" s="108"/>
      <c r="H379" s="108"/>
      <c r="I379" s="108"/>
      <c r="J379" s="108"/>
      <c r="K379" s="108"/>
      <c r="L379" s="108"/>
      <c r="M379" s="108"/>
      <c r="N379" s="108"/>
      <c r="O379" s="108"/>
      <c r="P379" s="108"/>
      <c r="Q379" s="108"/>
      <c r="R379" s="108"/>
      <c r="S379" s="108"/>
      <c r="T379" s="108"/>
      <c r="U379" s="108"/>
      <c r="V379" s="108"/>
      <c r="W379" s="108"/>
      <c r="X379" s="108"/>
      <c r="Y379" s="108"/>
      <c r="Z379" s="108"/>
    </row>
    <row r="380" spans="1:26" ht="20.25" customHeight="1" x14ac:dyDescent="0.35">
      <c r="A380" s="108"/>
      <c r="B380" s="108"/>
      <c r="C380" s="108"/>
      <c r="D380" s="108"/>
      <c r="E380" s="108"/>
      <c r="F380" s="108"/>
      <c r="G380" s="108"/>
      <c r="H380" s="108"/>
      <c r="I380" s="108"/>
      <c r="J380" s="108"/>
      <c r="K380" s="108"/>
      <c r="L380" s="108"/>
      <c r="M380" s="108"/>
      <c r="N380" s="108"/>
      <c r="O380" s="108"/>
      <c r="P380" s="108"/>
      <c r="Q380" s="108"/>
      <c r="R380" s="108"/>
      <c r="S380" s="108"/>
      <c r="T380" s="108"/>
      <c r="U380" s="108"/>
      <c r="V380" s="108"/>
      <c r="W380" s="108"/>
      <c r="X380" s="108"/>
      <c r="Y380" s="108"/>
      <c r="Z380" s="108"/>
    </row>
    <row r="381" spans="1:26" ht="20.25" customHeight="1" x14ac:dyDescent="0.35">
      <c r="A381" s="108"/>
      <c r="B381" s="108"/>
      <c r="C381" s="108"/>
      <c r="D381" s="108"/>
      <c r="E381" s="108"/>
      <c r="F381" s="108"/>
      <c r="G381" s="108"/>
      <c r="H381" s="108"/>
      <c r="I381" s="108"/>
      <c r="J381" s="108"/>
      <c r="K381" s="108"/>
      <c r="L381" s="108"/>
      <c r="M381" s="108"/>
      <c r="N381" s="108"/>
      <c r="O381" s="108"/>
      <c r="P381" s="108"/>
      <c r="Q381" s="108"/>
      <c r="R381" s="108"/>
      <c r="S381" s="108"/>
      <c r="T381" s="108"/>
      <c r="U381" s="108"/>
      <c r="V381" s="108"/>
      <c r="W381" s="108"/>
      <c r="X381" s="108"/>
      <c r="Y381" s="108"/>
      <c r="Z381" s="108"/>
    </row>
    <row r="382" spans="1:26" ht="20.25" customHeight="1" x14ac:dyDescent="0.35">
      <c r="A382" s="108"/>
      <c r="B382" s="108"/>
      <c r="C382" s="108"/>
      <c r="D382" s="108"/>
      <c r="E382" s="108"/>
      <c r="F382" s="108"/>
      <c r="G382" s="108"/>
      <c r="H382" s="108"/>
      <c r="I382" s="108"/>
      <c r="J382" s="108"/>
      <c r="K382" s="108"/>
      <c r="L382" s="108"/>
      <c r="M382" s="108"/>
      <c r="N382" s="108"/>
      <c r="O382" s="108"/>
      <c r="P382" s="108"/>
      <c r="Q382" s="108"/>
      <c r="R382" s="108"/>
      <c r="S382" s="108"/>
      <c r="T382" s="108"/>
      <c r="U382" s="108"/>
      <c r="V382" s="108"/>
      <c r="W382" s="108"/>
      <c r="X382" s="108"/>
      <c r="Y382" s="108"/>
      <c r="Z382" s="108"/>
    </row>
    <row r="383" spans="1:26" ht="20.25" customHeight="1" x14ac:dyDescent="0.35">
      <c r="A383" s="108"/>
      <c r="B383" s="108"/>
      <c r="C383" s="108"/>
      <c r="D383" s="108"/>
      <c r="E383" s="108"/>
      <c r="F383" s="108"/>
      <c r="G383" s="108"/>
      <c r="H383" s="108"/>
      <c r="I383" s="108"/>
      <c r="J383" s="108"/>
      <c r="K383" s="108"/>
      <c r="L383" s="108"/>
      <c r="M383" s="108"/>
      <c r="N383" s="108"/>
      <c r="O383" s="108"/>
      <c r="P383" s="108"/>
      <c r="Q383" s="108"/>
      <c r="R383" s="108"/>
      <c r="S383" s="108"/>
      <c r="T383" s="108"/>
      <c r="U383" s="108"/>
      <c r="V383" s="108"/>
      <c r="W383" s="108"/>
      <c r="X383" s="108"/>
      <c r="Y383" s="108"/>
      <c r="Z383" s="108"/>
    </row>
    <row r="384" spans="1:26" ht="20.25" customHeight="1" x14ac:dyDescent="0.35">
      <c r="A384" s="108"/>
      <c r="B384" s="108"/>
      <c r="C384" s="108"/>
      <c r="D384" s="108"/>
      <c r="E384" s="108"/>
      <c r="F384" s="108"/>
      <c r="G384" s="108"/>
      <c r="H384" s="108"/>
      <c r="I384" s="108"/>
      <c r="J384" s="108"/>
      <c r="K384" s="108"/>
      <c r="L384" s="108"/>
      <c r="M384" s="108"/>
      <c r="N384" s="108"/>
      <c r="O384" s="108"/>
      <c r="P384" s="108"/>
      <c r="Q384" s="108"/>
      <c r="R384" s="108"/>
      <c r="S384" s="108"/>
      <c r="T384" s="108"/>
      <c r="U384" s="108"/>
      <c r="V384" s="108"/>
      <c r="W384" s="108"/>
      <c r="X384" s="108"/>
      <c r="Y384" s="108"/>
      <c r="Z384" s="108"/>
    </row>
    <row r="385" spans="1:26" ht="20.25" customHeight="1" x14ac:dyDescent="0.35">
      <c r="A385" s="108"/>
      <c r="B385" s="108"/>
      <c r="C385" s="108"/>
      <c r="D385" s="108"/>
      <c r="E385" s="108"/>
      <c r="F385" s="108"/>
      <c r="G385" s="108"/>
      <c r="H385" s="108"/>
      <c r="I385" s="108"/>
      <c r="J385" s="108"/>
      <c r="K385" s="108"/>
      <c r="L385" s="108"/>
      <c r="M385" s="108"/>
      <c r="N385" s="108"/>
      <c r="O385" s="108"/>
      <c r="P385" s="108"/>
      <c r="Q385" s="108"/>
      <c r="R385" s="108"/>
      <c r="S385" s="108"/>
      <c r="T385" s="108"/>
      <c r="U385" s="108"/>
      <c r="V385" s="108"/>
      <c r="W385" s="108"/>
      <c r="X385" s="108"/>
      <c r="Y385" s="108"/>
      <c r="Z385" s="108"/>
    </row>
    <row r="386" spans="1:26" ht="20.25" customHeight="1" x14ac:dyDescent="0.35">
      <c r="A386" s="108"/>
      <c r="B386" s="108"/>
      <c r="C386" s="108"/>
      <c r="D386" s="108"/>
      <c r="E386" s="108"/>
      <c r="F386" s="108"/>
      <c r="G386" s="108"/>
      <c r="H386" s="108"/>
      <c r="I386" s="108"/>
      <c r="J386" s="108"/>
      <c r="K386" s="108"/>
      <c r="L386" s="108"/>
      <c r="M386" s="108"/>
      <c r="N386" s="108"/>
      <c r="O386" s="108"/>
      <c r="P386" s="108"/>
      <c r="Q386" s="108"/>
      <c r="R386" s="108"/>
      <c r="S386" s="108"/>
      <c r="T386" s="108"/>
      <c r="U386" s="108"/>
      <c r="V386" s="108"/>
      <c r="W386" s="108"/>
      <c r="X386" s="108"/>
      <c r="Y386" s="108"/>
      <c r="Z386" s="108"/>
    </row>
    <row r="387" spans="1:26" ht="20.25" customHeight="1" x14ac:dyDescent="0.35">
      <c r="A387" s="108"/>
      <c r="B387" s="108"/>
      <c r="C387" s="108"/>
      <c r="D387" s="108"/>
      <c r="E387" s="108"/>
      <c r="F387" s="108"/>
      <c r="G387" s="108"/>
      <c r="H387" s="108"/>
      <c r="I387" s="108"/>
      <c r="J387" s="108"/>
      <c r="K387" s="108"/>
      <c r="L387" s="108"/>
      <c r="M387" s="108"/>
      <c r="N387" s="108"/>
      <c r="O387" s="108"/>
      <c r="P387" s="108"/>
      <c r="Q387" s="108"/>
      <c r="R387" s="108"/>
      <c r="S387" s="108"/>
      <c r="T387" s="108"/>
      <c r="U387" s="108"/>
      <c r="V387" s="108"/>
      <c r="W387" s="108"/>
      <c r="X387" s="108"/>
      <c r="Y387" s="108"/>
      <c r="Z387" s="108"/>
    </row>
    <row r="388" spans="1:26" ht="20.25" customHeight="1" x14ac:dyDescent="0.35">
      <c r="A388" s="108"/>
      <c r="B388" s="108"/>
      <c r="C388" s="108"/>
      <c r="D388" s="108"/>
      <c r="E388" s="108"/>
      <c r="F388" s="108"/>
      <c r="G388" s="108"/>
      <c r="H388" s="108"/>
      <c r="I388" s="108"/>
      <c r="J388" s="108"/>
      <c r="K388" s="108"/>
      <c r="L388" s="108"/>
      <c r="M388" s="108"/>
      <c r="N388" s="108"/>
      <c r="O388" s="108"/>
      <c r="P388" s="108"/>
      <c r="Q388" s="108"/>
      <c r="R388" s="108"/>
      <c r="S388" s="108"/>
      <c r="T388" s="108"/>
      <c r="U388" s="108"/>
      <c r="V388" s="108"/>
      <c r="W388" s="108"/>
      <c r="X388" s="108"/>
      <c r="Y388" s="108"/>
      <c r="Z388" s="108"/>
    </row>
    <row r="389" spans="1:26" ht="20.25" customHeight="1" x14ac:dyDescent="0.35">
      <c r="A389" s="108"/>
      <c r="B389" s="108"/>
      <c r="C389" s="108"/>
      <c r="D389" s="108"/>
      <c r="E389" s="108"/>
      <c r="F389" s="108"/>
      <c r="G389" s="108"/>
      <c r="H389" s="108"/>
      <c r="I389" s="108"/>
      <c r="J389" s="108"/>
      <c r="K389" s="108"/>
      <c r="L389" s="108"/>
      <c r="M389" s="108"/>
      <c r="N389" s="108"/>
      <c r="O389" s="108"/>
      <c r="P389" s="108"/>
      <c r="Q389" s="108"/>
      <c r="R389" s="108"/>
      <c r="S389" s="108"/>
      <c r="T389" s="108"/>
      <c r="U389" s="108"/>
      <c r="V389" s="108"/>
      <c r="W389" s="108"/>
      <c r="X389" s="108"/>
      <c r="Y389" s="108"/>
      <c r="Z389" s="108"/>
    </row>
    <row r="390" spans="1:26" ht="20.25" customHeight="1" x14ac:dyDescent="0.35">
      <c r="A390" s="108"/>
      <c r="B390" s="108"/>
      <c r="C390" s="108"/>
      <c r="D390" s="108"/>
      <c r="E390" s="108"/>
      <c r="F390" s="108"/>
      <c r="G390" s="108"/>
      <c r="H390" s="108"/>
      <c r="I390" s="108"/>
      <c r="J390" s="108"/>
      <c r="K390" s="108"/>
      <c r="L390" s="108"/>
      <c r="M390" s="108"/>
      <c r="N390" s="108"/>
      <c r="O390" s="108"/>
      <c r="P390" s="108"/>
      <c r="Q390" s="108"/>
      <c r="R390" s="108"/>
      <c r="S390" s="108"/>
      <c r="T390" s="108"/>
      <c r="U390" s="108"/>
      <c r="V390" s="108"/>
      <c r="W390" s="108"/>
      <c r="X390" s="108"/>
      <c r="Y390" s="108"/>
      <c r="Z390" s="108"/>
    </row>
    <row r="391" spans="1:26" ht="20.25" customHeight="1" x14ac:dyDescent="0.35">
      <c r="A391" s="108"/>
      <c r="B391" s="108"/>
      <c r="C391" s="108"/>
      <c r="D391" s="108"/>
      <c r="E391" s="108"/>
      <c r="F391" s="108"/>
      <c r="G391" s="108"/>
      <c r="H391" s="108"/>
      <c r="I391" s="108"/>
      <c r="J391" s="108"/>
      <c r="K391" s="108"/>
      <c r="L391" s="108"/>
      <c r="M391" s="108"/>
      <c r="N391" s="108"/>
      <c r="O391" s="108"/>
      <c r="P391" s="108"/>
      <c r="Q391" s="108"/>
      <c r="R391" s="108"/>
      <c r="S391" s="108"/>
      <c r="T391" s="108"/>
      <c r="U391" s="108"/>
      <c r="V391" s="108"/>
      <c r="W391" s="108"/>
      <c r="X391" s="108"/>
      <c r="Y391" s="108"/>
      <c r="Z391" s="108"/>
    </row>
    <row r="392" spans="1:26" ht="20.25" customHeight="1" x14ac:dyDescent="0.35">
      <c r="A392" s="108"/>
      <c r="B392" s="108"/>
      <c r="C392" s="108"/>
      <c r="D392" s="108"/>
      <c r="E392" s="108"/>
      <c r="F392" s="108"/>
      <c r="G392" s="108"/>
      <c r="H392" s="108"/>
      <c r="I392" s="108"/>
      <c r="J392" s="108"/>
      <c r="K392" s="108"/>
      <c r="L392" s="108"/>
      <c r="M392" s="108"/>
      <c r="N392" s="108"/>
      <c r="O392" s="108"/>
      <c r="P392" s="108"/>
      <c r="Q392" s="108"/>
      <c r="R392" s="108"/>
      <c r="S392" s="108"/>
      <c r="T392" s="108"/>
      <c r="U392" s="108"/>
      <c r="V392" s="108"/>
      <c r="W392" s="108"/>
      <c r="X392" s="108"/>
      <c r="Y392" s="108"/>
      <c r="Z392" s="108"/>
    </row>
    <row r="393" spans="1:26" ht="20.25" customHeight="1" x14ac:dyDescent="0.35">
      <c r="A393" s="108"/>
      <c r="B393" s="108"/>
      <c r="C393" s="108"/>
      <c r="D393" s="108"/>
      <c r="E393" s="108"/>
      <c r="F393" s="108"/>
      <c r="G393" s="108"/>
      <c r="H393" s="108"/>
      <c r="I393" s="108"/>
      <c r="J393" s="108"/>
      <c r="K393" s="108"/>
      <c r="L393" s="108"/>
      <c r="M393" s="108"/>
      <c r="N393" s="108"/>
      <c r="O393" s="108"/>
      <c r="P393" s="108"/>
      <c r="Q393" s="108"/>
      <c r="R393" s="108"/>
      <c r="S393" s="108"/>
      <c r="T393" s="108"/>
      <c r="U393" s="108"/>
      <c r="V393" s="108"/>
      <c r="W393" s="108"/>
      <c r="X393" s="108"/>
      <c r="Y393" s="108"/>
      <c r="Z393" s="108"/>
    </row>
    <row r="394" spans="1:26" ht="20.25" customHeight="1" x14ac:dyDescent="0.35">
      <c r="A394" s="108"/>
      <c r="B394" s="108"/>
      <c r="C394" s="108"/>
      <c r="D394" s="108"/>
      <c r="E394" s="108"/>
      <c r="F394" s="108"/>
      <c r="G394" s="108"/>
      <c r="H394" s="108"/>
      <c r="I394" s="108"/>
      <c r="J394" s="108"/>
      <c r="K394" s="108"/>
      <c r="L394" s="108"/>
      <c r="M394" s="108"/>
      <c r="N394" s="108"/>
      <c r="O394" s="108"/>
      <c r="P394" s="108"/>
      <c r="Q394" s="108"/>
      <c r="R394" s="108"/>
      <c r="S394" s="108"/>
      <c r="T394" s="108"/>
      <c r="U394" s="108"/>
      <c r="V394" s="108"/>
      <c r="W394" s="108"/>
      <c r="X394" s="108"/>
      <c r="Y394" s="108"/>
      <c r="Z394" s="108"/>
    </row>
    <row r="395" spans="1:26" ht="20.25" customHeight="1" x14ac:dyDescent="0.35">
      <c r="A395" s="108"/>
      <c r="B395" s="108"/>
      <c r="C395" s="108"/>
      <c r="D395" s="108"/>
      <c r="E395" s="108"/>
      <c r="F395" s="108"/>
      <c r="G395" s="108"/>
      <c r="H395" s="108"/>
      <c r="I395" s="108"/>
      <c r="J395" s="108"/>
      <c r="K395" s="108"/>
      <c r="L395" s="108"/>
      <c r="M395" s="108"/>
      <c r="N395" s="108"/>
      <c r="O395" s="108"/>
      <c r="P395" s="108"/>
      <c r="Q395" s="108"/>
      <c r="R395" s="108"/>
      <c r="S395" s="108"/>
      <c r="T395" s="108"/>
      <c r="U395" s="108"/>
      <c r="V395" s="108"/>
      <c r="W395" s="108"/>
      <c r="X395" s="108"/>
      <c r="Y395" s="108"/>
      <c r="Z395" s="108"/>
    </row>
    <row r="396" spans="1:26" ht="20.25" customHeight="1" x14ac:dyDescent="0.35">
      <c r="A396" s="108"/>
      <c r="B396" s="108"/>
      <c r="C396" s="108"/>
      <c r="D396" s="108"/>
      <c r="E396" s="108"/>
      <c r="F396" s="108"/>
      <c r="G396" s="108"/>
      <c r="H396" s="108"/>
      <c r="I396" s="108"/>
      <c r="J396" s="108"/>
      <c r="K396" s="108"/>
      <c r="L396" s="108"/>
      <c r="M396" s="108"/>
      <c r="N396" s="108"/>
      <c r="O396" s="108"/>
      <c r="P396" s="108"/>
      <c r="Q396" s="108"/>
      <c r="R396" s="108"/>
      <c r="S396" s="108"/>
      <c r="T396" s="108"/>
      <c r="U396" s="108"/>
      <c r="V396" s="108"/>
      <c r="W396" s="108"/>
      <c r="X396" s="108"/>
      <c r="Y396" s="108"/>
      <c r="Z396" s="108"/>
    </row>
    <row r="397" spans="1:26" ht="20.25" customHeight="1" x14ac:dyDescent="0.35">
      <c r="A397" s="108"/>
      <c r="B397" s="108"/>
      <c r="C397" s="108"/>
      <c r="D397" s="108"/>
      <c r="E397" s="108"/>
      <c r="F397" s="108"/>
      <c r="G397" s="108"/>
      <c r="H397" s="108"/>
      <c r="I397" s="108"/>
      <c r="J397" s="108"/>
      <c r="K397" s="108"/>
      <c r="L397" s="108"/>
      <c r="M397" s="108"/>
      <c r="N397" s="108"/>
      <c r="O397" s="108"/>
      <c r="P397" s="108"/>
      <c r="Q397" s="108"/>
      <c r="R397" s="108"/>
      <c r="S397" s="108"/>
      <c r="T397" s="108"/>
      <c r="U397" s="108"/>
      <c r="V397" s="108"/>
      <c r="W397" s="108"/>
      <c r="X397" s="108"/>
      <c r="Y397" s="108"/>
      <c r="Z397" s="108"/>
    </row>
    <row r="398" spans="1:26" ht="20.25" customHeight="1" x14ac:dyDescent="0.35">
      <c r="A398" s="108"/>
      <c r="B398" s="108"/>
      <c r="C398" s="108"/>
      <c r="D398" s="108"/>
      <c r="E398" s="108"/>
      <c r="F398" s="108"/>
      <c r="G398" s="108"/>
      <c r="H398" s="108"/>
      <c r="I398" s="108"/>
      <c r="J398" s="108"/>
      <c r="K398" s="108"/>
      <c r="L398" s="108"/>
      <c r="M398" s="108"/>
      <c r="N398" s="108"/>
      <c r="O398" s="108"/>
      <c r="P398" s="108"/>
      <c r="Q398" s="108"/>
      <c r="R398" s="108"/>
      <c r="S398" s="108"/>
      <c r="T398" s="108"/>
      <c r="U398" s="108"/>
      <c r="V398" s="108"/>
      <c r="W398" s="108"/>
      <c r="X398" s="108"/>
      <c r="Y398" s="108"/>
      <c r="Z398" s="108"/>
    </row>
    <row r="399" spans="1:26" ht="20.25" customHeight="1" x14ac:dyDescent="0.35">
      <c r="A399" s="108"/>
      <c r="B399" s="108"/>
      <c r="C399" s="108"/>
      <c r="D399" s="108"/>
      <c r="E399" s="108"/>
      <c r="F399" s="108"/>
      <c r="G399" s="108"/>
      <c r="H399" s="108"/>
      <c r="I399" s="108"/>
      <c r="J399" s="108"/>
      <c r="K399" s="108"/>
      <c r="L399" s="108"/>
      <c r="M399" s="108"/>
      <c r="N399" s="108"/>
      <c r="O399" s="108"/>
      <c r="P399" s="108"/>
      <c r="Q399" s="108"/>
      <c r="R399" s="108"/>
      <c r="S399" s="108"/>
      <c r="T399" s="108"/>
      <c r="U399" s="108"/>
      <c r="V399" s="108"/>
      <c r="W399" s="108"/>
      <c r="X399" s="108"/>
      <c r="Y399" s="108"/>
      <c r="Z399" s="108"/>
    </row>
    <row r="400" spans="1:26" ht="20.25" customHeight="1" x14ac:dyDescent="0.35">
      <c r="A400" s="108"/>
      <c r="B400" s="108"/>
      <c r="C400" s="108"/>
      <c r="D400" s="108"/>
      <c r="E400" s="108"/>
      <c r="F400" s="108"/>
      <c r="G400" s="108"/>
      <c r="H400" s="108"/>
      <c r="I400" s="108"/>
      <c r="J400" s="108"/>
      <c r="K400" s="108"/>
      <c r="L400" s="108"/>
      <c r="M400" s="108"/>
      <c r="N400" s="108"/>
      <c r="O400" s="108"/>
      <c r="P400" s="108"/>
      <c r="Q400" s="108"/>
      <c r="R400" s="108"/>
      <c r="S400" s="108"/>
      <c r="T400" s="108"/>
      <c r="U400" s="108"/>
      <c r="V400" s="108"/>
      <c r="W400" s="108"/>
      <c r="X400" s="108"/>
      <c r="Y400" s="108"/>
      <c r="Z400" s="108"/>
    </row>
    <row r="401" spans="1:26" ht="20.25" customHeight="1" x14ac:dyDescent="0.35">
      <c r="A401" s="108"/>
      <c r="B401" s="108"/>
      <c r="C401" s="108"/>
      <c r="D401" s="108"/>
      <c r="E401" s="108"/>
      <c r="F401" s="108"/>
      <c r="G401" s="108"/>
      <c r="H401" s="108"/>
      <c r="I401" s="108"/>
      <c r="J401" s="108"/>
      <c r="K401" s="108"/>
      <c r="L401" s="108"/>
      <c r="M401" s="108"/>
      <c r="N401" s="108"/>
      <c r="O401" s="108"/>
      <c r="P401" s="108"/>
      <c r="Q401" s="108"/>
      <c r="R401" s="108"/>
      <c r="S401" s="108"/>
      <c r="T401" s="108"/>
      <c r="U401" s="108"/>
      <c r="V401" s="108"/>
      <c r="W401" s="108"/>
      <c r="X401" s="108"/>
      <c r="Y401" s="108"/>
      <c r="Z401" s="108"/>
    </row>
    <row r="402" spans="1:26" ht="20.25" customHeight="1" x14ac:dyDescent="0.35">
      <c r="A402" s="108"/>
      <c r="B402" s="108"/>
      <c r="C402" s="108"/>
      <c r="D402" s="108"/>
      <c r="E402" s="108"/>
      <c r="F402" s="108"/>
      <c r="G402" s="108"/>
      <c r="H402" s="108"/>
      <c r="I402" s="108"/>
      <c r="J402" s="108"/>
      <c r="K402" s="108"/>
      <c r="L402" s="108"/>
      <c r="M402" s="108"/>
      <c r="N402" s="108"/>
      <c r="O402" s="108"/>
      <c r="P402" s="108"/>
      <c r="Q402" s="108"/>
      <c r="R402" s="108"/>
      <c r="S402" s="108"/>
      <c r="T402" s="108"/>
      <c r="U402" s="108"/>
      <c r="V402" s="108"/>
      <c r="W402" s="108"/>
      <c r="X402" s="108"/>
      <c r="Y402" s="108"/>
      <c r="Z402" s="108"/>
    </row>
    <row r="403" spans="1:26" ht="20.25" customHeight="1" x14ac:dyDescent="0.35">
      <c r="A403" s="108"/>
      <c r="B403" s="108"/>
      <c r="C403" s="108"/>
      <c r="D403" s="108"/>
      <c r="E403" s="108"/>
      <c r="F403" s="108"/>
      <c r="G403" s="108"/>
      <c r="H403" s="108"/>
      <c r="I403" s="108"/>
      <c r="J403" s="108"/>
      <c r="K403" s="108"/>
      <c r="L403" s="108"/>
      <c r="M403" s="108"/>
      <c r="N403" s="108"/>
      <c r="O403" s="108"/>
      <c r="P403" s="108"/>
      <c r="Q403" s="108"/>
      <c r="R403" s="108"/>
      <c r="S403" s="108"/>
      <c r="T403" s="108"/>
      <c r="U403" s="108"/>
      <c r="V403" s="108"/>
      <c r="W403" s="108"/>
      <c r="X403" s="108"/>
      <c r="Y403" s="108"/>
      <c r="Z403" s="108"/>
    </row>
    <row r="404" spans="1:26" ht="20.25" customHeight="1" x14ac:dyDescent="0.35">
      <c r="A404" s="108"/>
      <c r="B404" s="108"/>
      <c r="C404" s="108"/>
      <c r="D404" s="108"/>
      <c r="E404" s="108"/>
      <c r="F404" s="108"/>
      <c r="G404" s="108"/>
      <c r="H404" s="108"/>
      <c r="I404" s="108"/>
      <c r="J404" s="108"/>
      <c r="K404" s="108"/>
      <c r="L404" s="108"/>
      <c r="M404" s="108"/>
      <c r="N404" s="108"/>
      <c r="O404" s="108"/>
      <c r="P404" s="108"/>
      <c r="Q404" s="108"/>
      <c r="R404" s="108"/>
      <c r="S404" s="108"/>
      <c r="T404" s="108"/>
      <c r="U404" s="108"/>
      <c r="V404" s="108"/>
      <c r="W404" s="108"/>
      <c r="X404" s="108"/>
      <c r="Y404" s="108"/>
      <c r="Z404" s="108"/>
    </row>
    <row r="405" spans="1:26" ht="20.25" customHeight="1" x14ac:dyDescent="0.35">
      <c r="A405" s="108"/>
      <c r="B405" s="108"/>
      <c r="C405" s="108"/>
      <c r="D405" s="108"/>
      <c r="E405" s="108"/>
      <c r="F405" s="108"/>
      <c r="G405" s="108"/>
      <c r="H405" s="108"/>
      <c r="I405" s="108"/>
      <c r="J405" s="108"/>
      <c r="K405" s="108"/>
      <c r="L405" s="108"/>
      <c r="M405" s="108"/>
      <c r="N405" s="108"/>
      <c r="O405" s="108"/>
      <c r="P405" s="108"/>
      <c r="Q405" s="108"/>
      <c r="R405" s="108"/>
      <c r="S405" s="108"/>
      <c r="T405" s="108"/>
      <c r="U405" s="108"/>
      <c r="V405" s="108"/>
      <c r="W405" s="108"/>
      <c r="X405" s="108"/>
      <c r="Y405" s="108"/>
      <c r="Z405" s="108"/>
    </row>
    <row r="406" spans="1:26" ht="20.25" customHeight="1" x14ac:dyDescent="0.35">
      <c r="A406" s="108"/>
      <c r="B406" s="108"/>
      <c r="C406" s="108"/>
      <c r="D406" s="108"/>
      <c r="E406" s="108"/>
      <c r="F406" s="108"/>
      <c r="G406" s="108"/>
      <c r="H406" s="108"/>
      <c r="I406" s="108"/>
      <c r="J406" s="108"/>
      <c r="K406" s="108"/>
      <c r="L406" s="108"/>
      <c r="M406" s="108"/>
      <c r="N406" s="108"/>
      <c r="O406" s="108"/>
      <c r="P406" s="108"/>
      <c r="Q406" s="108"/>
      <c r="R406" s="108"/>
      <c r="S406" s="108"/>
      <c r="T406" s="108"/>
      <c r="U406" s="108"/>
      <c r="V406" s="108"/>
      <c r="W406" s="108"/>
      <c r="X406" s="108"/>
      <c r="Y406" s="108"/>
      <c r="Z406" s="108"/>
    </row>
    <row r="407" spans="1:26" ht="20.25" customHeight="1" x14ac:dyDescent="0.35">
      <c r="A407" s="108"/>
      <c r="B407" s="108"/>
      <c r="C407" s="108"/>
      <c r="D407" s="108"/>
      <c r="E407" s="108"/>
      <c r="F407" s="108"/>
      <c r="G407" s="108"/>
      <c r="H407" s="108"/>
      <c r="I407" s="108"/>
      <c r="J407" s="108"/>
      <c r="K407" s="108"/>
      <c r="L407" s="108"/>
      <c r="M407" s="108"/>
      <c r="N407" s="108"/>
      <c r="O407" s="108"/>
      <c r="P407" s="108"/>
      <c r="Q407" s="108"/>
      <c r="R407" s="108"/>
      <c r="S407" s="108"/>
      <c r="T407" s="108"/>
      <c r="U407" s="108"/>
      <c r="V407" s="108"/>
      <c r="W407" s="108"/>
      <c r="X407" s="108"/>
      <c r="Y407" s="108"/>
      <c r="Z407" s="108"/>
    </row>
    <row r="408" spans="1:26" ht="20.25" customHeight="1" x14ac:dyDescent="0.35">
      <c r="A408" s="108"/>
      <c r="B408" s="108"/>
      <c r="C408" s="108"/>
      <c r="D408" s="108"/>
      <c r="E408" s="108"/>
      <c r="F408" s="108"/>
      <c r="G408" s="108"/>
      <c r="H408" s="108"/>
      <c r="I408" s="108"/>
      <c r="J408" s="108"/>
      <c r="K408" s="108"/>
      <c r="L408" s="108"/>
      <c r="M408" s="108"/>
      <c r="N408" s="108"/>
      <c r="O408" s="108"/>
      <c r="P408" s="108"/>
      <c r="Q408" s="108"/>
      <c r="R408" s="108"/>
      <c r="S408" s="108"/>
      <c r="T408" s="108"/>
      <c r="U408" s="108"/>
      <c r="V408" s="108"/>
      <c r="W408" s="108"/>
      <c r="X408" s="108"/>
      <c r="Y408" s="108"/>
      <c r="Z408" s="108"/>
    </row>
    <row r="409" spans="1:26" ht="20.25" customHeight="1" x14ac:dyDescent="0.35">
      <c r="A409" s="108"/>
      <c r="B409" s="108"/>
      <c r="C409" s="108"/>
      <c r="D409" s="108"/>
      <c r="E409" s="108"/>
      <c r="F409" s="108"/>
      <c r="G409" s="108"/>
      <c r="H409" s="108"/>
      <c r="I409" s="108"/>
      <c r="J409" s="108"/>
      <c r="K409" s="108"/>
      <c r="L409" s="108"/>
      <c r="M409" s="108"/>
      <c r="N409" s="108"/>
      <c r="O409" s="108"/>
      <c r="P409" s="108"/>
      <c r="Q409" s="108"/>
      <c r="R409" s="108"/>
      <c r="S409" s="108"/>
      <c r="T409" s="108"/>
      <c r="U409" s="108"/>
      <c r="V409" s="108"/>
      <c r="W409" s="108"/>
      <c r="X409" s="108"/>
      <c r="Y409" s="108"/>
      <c r="Z409" s="108"/>
    </row>
    <row r="410" spans="1:26" ht="20.25" customHeight="1" x14ac:dyDescent="0.35">
      <c r="A410" s="108"/>
      <c r="B410" s="108"/>
      <c r="C410" s="108"/>
      <c r="D410" s="108"/>
      <c r="E410" s="108"/>
      <c r="F410" s="108"/>
      <c r="G410" s="108"/>
      <c r="H410" s="108"/>
      <c r="I410" s="108"/>
      <c r="J410" s="108"/>
      <c r="K410" s="108"/>
      <c r="L410" s="108"/>
      <c r="M410" s="108"/>
      <c r="N410" s="108"/>
      <c r="O410" s="108"/>
      <c r="P410" s="108"/>
      <c r="Q410" s="108"/>
      <c r="R410" s="108"/>
      <c r="S410" s="108"/>
      <c r="T410" s="108"/>
      <c r="U410" s="108"/>
      <c r="V410" s="108"/>
      <c r="W410" s="108"/>
      <c r="X410" s="108"/>
      <c r="Y410" s="108"/>
      <c r="Z410" s="108"/>
    </row>
    <row r="411" spans="1:26" ht="20.25" customHeight="1" x14ac:dyDescent="0.35">
      <c r="A411" s="108"/>
      <c r="B411" s="108"/>
      <c r="C411" s="108"/>
      <c r="D411" s="108"/>
      <c r="E411" s="108"/>
      <c r="F411" s="108"/>
      <c r="G411" s="108"/>
      <c r="H411" s="108"/>
      <c r="I411" s="108"/>
      <c r="J411" s="108"/>
      <c r="K411" s="108"/>
      <c r="L411" s="108"/>
      <c r="M411" s="108"/>
      <c r="N411" s="108"/>
      <c r="O411" s="108"/>
      <c r="P411" s="108"/>
      <c r="Q411" s="108"/>
      <c r="R411" s="108"/>
      <c r="S411" s="108"/>
      <c r="T411" s="108"/>
      <c r="U411" s="108"/>
      <c r="V411" s="108"/>
      <c r="W411" s="108"/>
      <c r="X411" s="108"/>
      <c r="Y411" s="108"/>
      <c r="Z411" s="108"/>
    </row>
    <row r="412" spans="1:26" ht="20.25" customHeight="1" x14ac:dyDescent="0.35">
      <c r="A412" s="108"/>
      <c r="B412" s="108"/>
      <c r="C412" s="108"/>
      <c r="D412" s="108"/>
      <c r="E412" s="108"/>
      <c r="F412" s="108"/>
      <c r="G412" s="108"/>
      <c r="H412" s="108"/>
      <c r="I412" s="108"/>
      <c r="J412" s="108"/>
      <c r="K412" s="108"/>
      <c r="L412" s="108"/>
      <c r="M412" s="108"/>
      <c r="N412" s="108"/>
      <c r="O412" s="108"/>
      <c r="P412" s="108"/>
      <c r="Q412" s="108"/>
      <c r="R412" s="108"/>
      <c r="S412" s="108"/>
      <c r="T412" s="108"/>
      <c r="U412" s="108"/>
      <c r="V412" s="108"/>
      <c r="W412" s="108"/>
      <c r="X412" s="108"/>
      <c r="Y412" s="108"/>
      <c r="Z412" s="108"/>
    </row>
    <row r="413" spans="1:26" ht="20.25" customHeight="1" x14ac:dyDescent="0.35">
      <c r="A413" s="108"/>
      <c r="B413" s="108"/>
      <c r="C413" s="108"/>
      <c r="D413" s="108"/>
      <c r="E413" s="108"/>
      <c r="F413" s="108"/>
      <c r="G413" s="108"/>
      <c r="H413" s="108"/>
      <c r="I413" s="108"/>
      <c r="J413" s="108"/>
      <c r="K413" s="108"/>
      <c r="L413" s="108"/>
      <c r="M413" s="108"/>
      <c r="N413" s="108"/>
      <c r="O413" s="108"/>
      <c r="P413" s="108"/>
      <c r="Q413" s="108"/>
      <c r="R413" s="108"/>
      <c r="S413" s="108"/>
      <c r="T413" s="108"/>
      <c r="U413" s="108"/>
      <c r="V413" s="108"/>
      <c r="W413" s="108"/>
      <c r="X413" s="108"/>
      <c r="Y413" s="108"/>
      <c r="Z413" s="108"/>
    </row>
    <row r="414" spans="1:26" ht="20.25" customHeight="1" x14ac:dyDescent="0.35">
      <c r="A414" s="108"/>
      <c r="B414" s="108"/>
      <c r="C414" s="108"/>
      <c r="D414" s="108"/>
      <c r="E414" s="108"/>
      <c r="F414" s="108"/>
      <c r="G414" s="108"/>
      <c r="H414" s="108"/>
      <c r="I414" s="108"/>
      <c r="J414" s="108"/>
      <c r="K414" s="108"/>
      <c r="L414" s="108"/>
      <c r="M414" s="108"/>
      <c r="N414" s="108"/>
      <c r="O414" s="108"/>
      <c r="P414" s="108"/>
      <c r="Q414" s="108"/>
      <c r="R414" s="108"/>
      <c r="S414" s="108"/>
      <c r="T414" s="108"/>
      <c r="U414" s="108"/>
      <c r="V414" s="108"/>
      <c r="W414" s="108"/>
      <c r="X414" s="108"/>
      <c r="Y414" s="108"/>
      <c r="Z414" s="108"/>
    </row>
    <row r="415" spans="1:26" ht="20.25" customHeight="1" x14ac:dyDescent="0.35">
      <c r="A415" s="108"/>
      <c r="B415" s="108"/>
      <c r="C415" s="108"/>
      <c r="D415" s="108"/>
      <c r="E415" s="108"/>
      <c r="F415" s="108"/>
      <c r="G415" s="108"/>
      <c r="H415" s="108"/>
      <c r="I415" s="108"/>
      <c r="J415" s="108"/>
      <c r="K415" s="108"/>
      <c r="L415" s="108"/>
      <c r="M415" s="108"/>
      <c r="N415" s="108"/>
      <c r="O415" s="108"/>
      <c r="P415" s="108"/>
      <c r="Q415" s="108"/>
      <c r="R415" s="108"/>
      <c r="S415" s="108"/>
      <c r="T415" s="108"/>
      <c r="U415" s="108"/>
      <c r="V415" s="108"/>
      <c r="W415" s="108"/>
      <c r="X415" s="108"/>
      <c r="Y415" s="108"/>
      <c r="Z415" s="108"/>
    </row>
    <row r="416" spans="1:26" ht="20.25" customHeight="1" x14ac:dyDescent="0.35">
      <c r="A416" s="108"/>
      <c r="B416" s="108"/>
      <c r="C416" s="108"/>
      <c r="D416" s="108"/>
      <c r="E416" s="108"/>
      <c r="F416" s="108"/>
      <c r="G416" s="108"/>
      <c r="H416" s="108"/>
      <c r="I416" s="108"/>
      <c r="J416" s="108"/>
      <c r="K416" s="108"/>
      <c r="L416" s="108"/>
      <c r="M416" s="108"/>
      <c r="N416" s="108"/>
      <c r="O416" s="108"/>
      <c r="P416" s="108"/>
      <c r="Q416" s="108"/>
      <c r="R416" s="108"/>
      <c r="S416" s="108"/>
      <c r="T416" s="108"/>
      <c r="U416" s="108"/>
      <c r="V416" s="108"/>
      <c r="W416" s="108"/>
      <c r="X416" s="108"/>
      <c r="Y416" s="108"/>
      <c r="Z416" s="108"/>
    </row>
    <row r="417" spans="1:26" ht="20.25" customHeight="1" x14ac:dyDescent="0.35">
      <c r="A417" s="108"/>
      <c r="B417" s="108"/>
      <c r="C417" s="108"/>
      <c r="D417" s="108"/>
      <c r="E417" s="108"/>
      <c r="F417" s="108"/>
      <c r="G417" s="108"/>
      <c r="H417" s="108"/>
      <c r="I417" s="108"/>
      <c r="J417" s="108"/>
      <c r="K417" s="108"/>
      <c r="L417" s="108"/>
      <c r="M417" s="108"/>
      <c r="N417" s="108"/>
      <c r="O417" s="108"/>
      <c r="P417" s="108"/>
      <c r="Q417" s="108"/>
      <c r="R417" s="108"/>
      <c r="S417" s="108"/>
      <c r="T417" s="108"/>
      <c r="U417" s="108"/>
      <c r="V417" s="108"/>
      <c r="W417" s="108"/>
      <c r="X417" s="108"/>
      <c r="Y417" s="108"/>
      <c r="Z417" s="108"/>
    </row>
    <row r="418" spans="1:26" ht="20.25" customHeight="1" x14ac:dyDescent="0.35">
      <c r="A418" s="108"/>
      <c r="B418" s="108"/>
      <c r="C418" s="108"/>
      <c r="D418" s="108"/>
      <c r="E418" s="108"/>
      <c r="F418" s="108"/>
      <c r="G418" s="108"/>
      <c r="H418" s="108"/>
      <c r="I418" s="108"/>
      <c r="J418" s="108"/>
      <c r="K418" s="108"/>
      <c r="L418" s="108"/>
      <c r="M418" s="108"/>
      <c r="N418" s="108"/>
      <c r="O418" s="108"/>
      <c r="P418" s="108"/>
      <c r="Q418" s="108"/>
      <c r="R418" s="108"/>
      <c r="S418" s="108"/>
      <c r="T418" s="108"/>
      <c r="U418" s="108"/>
      <c r="V418" s="108"/>
      <c r="W418" s="108"/>
      <c r="X418" s="108"/>
      <c r="Y418" s="108"/>
      <c r="Z418" s="108"/>
    </row>
    <row r="419" spans="1:26" ht="20.25" customHeight="1" x14ac:dyDescent="0.35">
      <c r="A419" s="108"/>
      <c r="B419" s="108"/>
      <c r="C419" s="108"/>
      <c r="D419" s="108"/>
      <c r="E419" s="108"/>
      <c r="F419" s="108"/>
      <c r="G419" s="108"/>
      <c r="H419" s="108"/>
      <c r="I419" s="108"/>
      <c r="J419" s="108"/>
      <c r="K419" s="108"/>
      <c r="L419" s="108"/>
      <c r="M419" s="108"/>
      <c r="N419" s="108"/>
      <c r="O419" s="108"/>
      <c r="P419" s="108"/>
      <c r="Q419" s="108"/>
      <c r="R419" s="108"/>
      <c r="S419" s="108"/>
      <c r="T419" s="108"/>
      <c r="U419" s="108"/>
      <c r="V419" s="108"/>
      <c r="W419" s="108"/>
      <c r="X419" s="108"/>
      <c r="Y419" s="108"/>
      <c r="Z419" s="108"/>
    </row>
    <row r="420" spans="1:26" ht="20.25" customHeight="1" x14ac:dyDescent="0.35">
      <c r="A420" s="108"/>
      <c r="B420" s="108"/>
      <c r="C420" s="108"/>
      <c r="D420" s="108"/>
      <c r="E420" s="108"/>
      <c r="F420" s="108"/>
      <c r="G420" s="108"/>
      <c r="H420" s="108"/>
      <c r="I420" s="108"/>
      <c r="J420" s="108"/>
      <c r="K420" s="108"/>
      <c r="L420" s="108"/>
      <c r="M420" s="108"/>
      <c r="N420" s="108"/>
      <c r="O420" s="108"/>
      <c r="P420" s="108"/>
      <c r="Q420" s="108"/>
      <c r="R420" s="108"/>
      <c r="S420" s="108"/>
      <c r="T420" s="108"/>
      <c r="U420" s="108"/>
      <c r="V420" s="108"/>
      <c r="W420" s="108"/>
      <c r="X420" s="108"/>
      <c r="Y420" s="108"/>
      <c r="Z420" s="108"/>
    </row>
    <row r="421" spans="1:26" ht="20.25" customHeight="1" x14ac:dyDescent="0.35">
      <c r="A421" s="108"/>
      <c r="B421" s="108"/>
      <c r="C421" s="108"/>
      <c r="D421" s="108"/>
      <c r="E421" s="108"/>
      <c r="F421" s="108"/>
      <c r="G421" s="108"/>
      <c r="H421" s="108"/>
      <c r="I421" s="108"/>
      <c r="J421" s="108"/>
      <c r="K421" s="108"/>
      <c r="L421" s="108"/>
      <c r="M421" s="108"/>
      <c r="N421" s="108"/>
      <c r="O421" s="108"/>
      <c r="P421" s="108"/>
      <c r="Q421" s="108"/>
      <c r="R421" s="108"/>
      <c r="S421" s="108"/>
      <c r="T421" s="108"/>
      <c r="U421" s="108"/>
      <c r="V421" s="108"/>
      <c r="W421" s="108"/>
      <c r="X421" s="108"/>
      <c r="Y421" s="108"/>
      <c r="Z421" s="108"/>
    </row>
    <row r="422" spans="1:26" ht="20.25" customHeight="1" x14ac:dyDescent="0.35">
      <c r="A422" s="108"/>
      <c r="B422" s="108"/>
      <c r="C422" s="108"/>
      <c r="D422" s="108"/>
      <c r="E422" s="108"/>
      <c r="F422" s="108"/>
      <c r="G422" s="108"/>
      <c r="H422" s="108"/>
      <c r="I422" s="108"/>
      <c r="J422" s="108"/>
      <c r="K422" s="108"/>
      <c r="L422" s="108"/>
      <c r="M422" s="108"/>
      <c r="N422" s="108"/>
      <c r="O422" s="108"/>
      <c r="P422" s="108"/>
      <c r="Q422" s="108"/>
      <c r="R422" s="108"/>
      <c r="S422" s="108"/>
      <c r="T422" s="108"/>
      <c r="U422" s="108"/>
      <c r="V422" s="108"/>
      <c r="W422" s="108"/>
      <c r="X422" s="108"/>
      <c r="Y422" s="108"/>
      <c r="Z422" s="108"/>
    </row>
    <row r="423" spans="1:26" ht="20.25" customHeight="1" x14ac:dyDescent="0.35">
      <c r="A423" s="108"/>
      <c r="B423" s="108"/>
      <c r="C423" s="108"/>
      <c r="D423" s="108"/>
      <c r="E423" s="108"/>
      <c r="F423" s="108"/>
      <c r="G423" s="108"/>
      <c r="H423" s="108"/>
      <c r="I423" s="108"/>
      <c r="J423" s="108"/>
      <c r="K423" s="108"/>
      <c r="L423" s="108"/>
      <c r="M423" s="108"/>
      <c r="N423" s="108"/>
      <c r="O423" s="108"/>
      <c r="P423" s="108"/>
      <c r="Q423" s="108"/>
      <c r="R423" s="108"/>
      <c r="S423" s="108"/>
      <c r="T423" s="108"/>
      <c r="U423" s="108"/>
      <c r="V423" s="108"/>
      <c r="W423" s="108"/>
      <c r="X423" s="108"/>
      <c r="Y423" s="108"/>
      <c r="Z423" s="108"/>
    </row>
    <row r="424" spans="1:26" ht="20.25" customHeight="1" x14ac:dyDescent="0.35">
      <c r="A424" s="108"/>
      <c r="B424" s="108"/>
      <c r="C424" s="108"/>
      <c r="D424" s="108"/>
      <c r="E424" s="108"/>
      <c r="F424" s="108"/>
      <c r="G424" s="108"/>
      <c r="H424" s="108"/>
      <c r="I424" s="108"/>
      <c r="J424" s="108"/>
      <c r="K424" s="108"/>
      <c r="L424" s="108"/>
      <c r="M424" s="108"/>
      <c r="N424" s="108"/>
      <c r="O424" s="108"/>
      <c r="P424" s="108"/>
      <c r="Q424" s="108"/>
      <c r="R424" s="108"/>
      <c r="S424" s="108"/>
      <c r="T424" s="108"/>
      <c r="U424" s="108"/>
      <c r="V424" s="108"/>
      <c r="W424" s="108"/>
      <c r="X424" s="108"/>
      <c r="Y424" s="108"/>
      <c r="Z424" s="108"/>
    </row>
    <row r="425" spans="1:26" ht="20.25" customHeight="1" x14ac:dyDescent="0.35">
      <c r="A425" s="108"/>
      <c r="B425" s="108"/>
      <c r="C425" s="108"/>
      <c r="D425" s="108"/>
      <c r="E425" s="108"/>
      <c r="F425" s="108"/>
      <c r="G425" s="108"/>
      <c r="H425" s="108"/>
      <c r="I425" s="108"/>
      <c r="J425" s="108"/>
      <c r="K425" s="108"/>
      <c r="L425" s="108"/>
      <c r="M425" s="108"/>
      <c r="N425" s="108"/>
      <c r="O425" s="108"/>
      <c r="P425" s="108"/>
      <c r="Q425" s="108"/>
      <c r="R425" s="108"/>
      <c r="S425" s="108"/>
      <c r="T425" s="108"/>
      <c r="U425" s="108"/>
      <c r="V425" s="108"/>
      <c r="W425" s="108"/>
      <c r="X425" s="108"/>
      <c r="Y425" s="108"/>
      <c r="Z425" s="108"/>
    </row>
    <row r="426" spans="1:26" ht="20.25" customHeight="1" x14ac:dyDescent="0.35">
      <c r="A426" s="108"/>
      <c r="B426" s="108"/>
      <c r="C426" s="108"/>
      <c r="D426" s="108"/>
      <c r="E426" s="108"/>
      <c r="F426" s="108"/>
      <c r="G426" s="108"/>
      <c r="H426" s="108"/>
      <c r="I426" s="108"/>
      <c r="J426" s="108"/>
      <c r="K426" s="108"/>
      <c r="L426" s="108"/>
      <c r="M426" s="108"/>
      <c r="N426" s="108"/>
      <c r="O426" s="108"/>
      <c r="P426" s="108"/>
      <c r="Q426" s="108"/>
      <c r="R426" s="108"/>
      <c r="S426" s="108"/>
      <c r="T426" s="108"/>
      <c r="U426" s="108"/>
      <c r="V426" s="108"/>
      <c r="W426" s="108"/>
      <c r="X426" s="108"/>
      <c r="Y426" s="108"/>
      <c r="Z426" s="108"/>
    </row>
    <row r="427" spans="1:26" ht="20.25" customHeight="1" x14ac:dyDescent="0.35">
      <c r="A427" s="108"/>
      <c r="B427" s="108"/>
      <c r="C427" s="108"/>
      <c r="D427" s="108"/>
      <c r="E427" s="108"/>
      <c r="F427" s="108"/>
      <c r="G427" s="108"/>
      <c r="H427" s="108"/>
      <c r="I427" s="108"/>
      <c r="J427" s="108"/>
      <c r="K427" s="108"/>
      <c r="L427" s="108"/>
      <c r="M427" s="108"/>
      <c r="N427" s="108"/>
      <c r="O427" s="108"/>
      <c r="P427" s="108"/>
      <c r="Q427" s="108"/>
      <c r="R427" s="108"/>
      <c r="S427" s="108"/>
      <c r="T427" s="108"/>
      <c r="U427" s="108"/>
      <c r="V427" s="108"/>
      <c r="W427" s="108"/>
      <c r="X427" s="108"/>
      <c r="Y427" s="108"/>
      <c r="Z427" s="108"/>
    </row>
    <row r="428" spans="1:26" ht="20.25" customHeight="1" x14ac:dyDescent="0.35">
      <c r="A428" s="108"/>
      <c r="B428" s="108"/>
      <c r="C428" s="108"/>
      <c r="D428" s="108"/>
      <c r="E428" s="108"/>
      <c r="F428" s="108"/>
      <c r="G428" s="108"/>
      <c r="H428" s="108"/>
      <c r="I428" s="108"/>
      <c r="J428" s="108"/>
      <c r="K428" s="108"/>
      <c r="L428" s="108"/>
      <c r="M428" s="108"/>
      <c r="N428" s="108"/>
      <c r="O428" s="108"/>
      <c r="P428" s="108"/>
      <c r="Q428" s="108"/>
      <c r="R428" s="108"/>
      <c r="S428" s="108"/>
      <c r="T428" s="108"/>
      <c r="U428" s="108"/>
      <c r="V428" s="108"/>
      <c r="W428" s="108"/>
      <c r="X428" s="108"/>
      <c r="Y428" s="108"/>
      <c r="Z428" s="108"/>
    </row>
    <row r="429" spans="1:26" ht="20.25" customHeight="1" x14ac:dyDescent="0.35">
      <c r="A429" s="108"/>
      <c r="B429" s="108"/>
      <c r="C429" s="108"/>
      <c r="D429" s="108"/>
      <c r="E429" s="108"/>
      <c r="F429" s="108"/>
      <c r="G429" s="108"/>
      <c r="H429" s="108"/>
      <c r="I429" s="108"/>
      <c r="J429" s="108"/>
      <c r="K429" s="108"/>
      <c r="L429" s="108"/>
      <c r="M429" s="108"/>
      <c r="N429" s="108"/>
      <c r="O429" s="108"/>
      <c r="P429" s="108"/>
      <c r="Q429" s="108"/>
      <c r="R429" s="108"/>
      <c r="S429" s="108"/>
      <c r="T429" s="108"/>
      <c r="U429" s="108"/>
      <c r="V429" s="108"/>
      <c r="W429" s="108"/>
      <c r="X429" s="108"/>
      <c r="Y429" s="108"/>
      <c r="Z429" s="108"/>
    </row>
    <row r="430" spans="1:26" ht="20.25" customHeight="1" x14ac:dyDescent="0.35">
      <c r="A430" s="108"/>
      <c r="B430" s="108"/>
      <c r="C430" s="108"/>
      <c r="D430" s="108"/>
      <c r="E430" s="108"/>
      <c r="F430" s="108"/>
      <c r="G430" s="108"/>
      <c r="H430" s="108"/>
      <c r="I430" s="108"/>
      <c r="J430" s="108"/>
      <c r="K430" s="108"/>
      <c r="L430" s="108"/>
      <c r="M430" s="108"/>
      <c r="N430" s="108"/>
      <c r="O430" s="108"/>
      <c r="P430" s="108"/>
      <c r="Q430" s="108"/>
      <c r="R430" s="108"/>
      <c r="S430" s="108"/>
      <c r="T430" s="108"/>
      <c r="U430" s="108"/>
      <c r="V430" s="108"/>
      <c r="W430" s="108"/>
      <c r="X430" s="108"/>
      <c r="Y430" s="108"/>
      <c r="Z430" s="108"/>
    </row>
    <row r="431" spans="1:26" ht="20.25" customHeight="1" x14ac:dyDescent="0.35">
      <c r="A431" s="108"/>
      <c r="B431" s="108"/>
      <c r="C431" s="108"/>
      <c r="D431" s="108"/>
      <c r="E431" s="108"/>
      <c r="F431" s="108"/>
      <c r="G431" s="108"/>
      <c r="H431" s="108"/>
      <c r="I431" s="108"/>
      <c r="J431" s="108"/>
      <c r="K431" s="108"/>
      <c r="L431" s="108"/>
      <c r="M431" s="108"/>
      <c r="N431" s="108"/>
      <c r="O431" s="108"/>
      <c r="P431" s="108"/>
      <c r="Q431" s="108"/>
      <c r="R431" s="108"/>
      <c r="S431" s="108"/>
      <c r="T431" s="108"/>
      <c r="U431" s="108"/>
      <c r="V431" s="108"/>
      <c r="W431" s="108"/>
      <c r="X431" s="108"/>
      <c r="Y431" s="108"/>
      <c r="Z431" s="108"/>
    </row>
    <row r="432" spans="1:26" ht="20.25" customHeight="1" x14ac:dyDescent="0.35">
      <c r="A432" s="108"/>
      <c r="B432" s="108"/>
      <c r="C432" s="108"/>
      <c r="D432" s="108"/>
      <c r="E432" s="108"/>
      <c r="F432" s="108"/>
      <c r="G432" s="108"/>
      <c r="H432" s="108"/>
      <c r="I432" s="108"/>
      <c r="J432" s="108"/>
      <c r="K432" s="108"/>
      <c r="L432" s="108"/>
      <c r="M432" s="108"/>
      <c r="N432" s="108"/>
      <c r="O432" s="108"/>
      <c r="P432" s="108"/>
      <c r="Q432" s="108"/>
      <c r="R432" s="108"/>
      <c r="S432" s="108"/>
      <c r="T432" s="108"/>
      <c r="U432" s="108"/>
      <c r="V432" s="108"/>
      <c r="W432" s="108"/>
      <c r="X432" s="108"/>
      <c r="Y432" s="108"/>
      <c r="Z432" s="108"/>
    </row>
    <row r="433" spans="1:26" ht="20.25" customHeight="1" x14ac:dyDescent="0.35">
      <c r="A433" s="108"/>
      <c r="B433" s="108"/>
      <c r="C433" s="108"/>
      <c r="D433" s="108"/>
      <c r="E433" s="108"/>
      <c r="F433" s="108"/>
      <c r="G433" s="108"/>
      <c r="H433" s="108"/>
      <c r="I433" s="108"/>
      <c r="J433" s="108"/>
      <c r="K433" s="108"/>
      <c r="L433" s="108"/>
      <c r="M433" s="108"/>
      <c r="N433" s="108"/>
      <c r="O433" s="108"/>
      <c r="P433" s="108"/>
      <c r="Q433" s="108"/>
      <c r="R433" s="108"/>
      <c r="S433" s="108"/>
      <c r="T433" s="108"/>
      <c r="U433" s="108"/>
      <c r="V433" s="108"/>
      <c r="W433" s="108"/>
      <c r="X433" s="108"/>
      <c r="Y433" s="108"/>
      <c r="Z433" s="108"/>
    </row>
    <row r="434" spans="1:26" ht="20.25" customHeight="1" x14ac:dyDescent="0.35">
      <c r="A434" s="108"/>
      <c r="B434" s="108"/>
      <c r="C434" s="108"/>
      <c r="D434" s="108"/>
      <c r="E434" s="108"/>
      <c r="F434" s="108"/>
      <c r="G434" s="108"/>
      <c r="H434" s="108"/>
      <c r="I434" s="108"/>
      <c r="J434" s="108"/>
      <c r="K434" s="108"/>
      <c r="L434" s="108"/>
      <c r="M434" s="108"/>
      <c r="N434" s="108"/>
      <c r="O434" s="108"/>
      <c r="P434" s="108"/>
      <c r="Q434" s="108"/>
      <c r="R434" s="108"/>
      <c r="S434" s="108"/>
      <c r="T434" s="108"/>
      <c r="U434" s="108"/>
      <c r="V434" s="108"/>
      <c r="W434" s="108"/>
      <c r="X434" s="108"/>
      <c r="Y434" s="108"/>
      <c r="Z434" s="108"/>
    </row>
    <row r="435" spans="1:26" ht="20.25" customHeight="1" x14ac:dyDescent="0.35">
      <c r="A435" s="108"/>
      <c r="B435" s="108"/>
      <c r="C435" s="108"/>
      <c r="D435" s="108"/>
      <c r="E435" s="108"/>
      <c r="F435" s="108"/>
      <c r="G435" s="108"/>
      <c r="H435" s="108"/>
      <c r="I435" s="108"/>
      <c r="J435" s="108"/>
      <c r="K435" s="108"/>
      <c r="L435" s="108"/>
      <c r="M435" s="108"/>
      <c r="N435" s="108"/>
      <c r="O435" s="108"/>
      <c r="P435" s="108"/>
      <c r="Q435" s="108"/>
      <c r="R435" s="108"/>
      <c r="S435" s="108"/>
      <c r="T435" s="108"/>
      <c r="U435" s="108"/>
      <c r="V435" s="108"/>
      <c r="W435" s="108"/>
      <c r="X435" s="108"/>
      <c r="Y435" s="108"/>
      <c r="Z435" s="108"/>
    </row>
    <row r="436" spans="1:26" ht="20.25" customHeight="1" x14ac:dyDescent="0.35">
      <c r="A436" s="108"/>
      <c r="B436" s="108"/>
      <c r="C436" s="108"/>
      <c r="D436" s="108"/>
      <c r="E436" s="108"/>
      <c r="F436" s="108"/>
      <c r="G436" s="108"/>
      <c r="H436" s="108"/>
      <c r="I436" s="108"/>
      <c r="J436" s="108"/>
      <c r="K436" s="108"/>
      <c r="L436" s="108"/>
      <c r="M436" s="108"/>
      <c r="N436" s="108"/>
      <c r="O436" s="108"/>
      <c r="P436" s="108"/>
      <c r="Q436" s="108"/>
      <c r="R436" s="108"/>
      <c r="S436" s="108"/>
      <c r="T436" s="108"/>
      <c r="U436" s="108"/>
      <c r="V436" s="108"/>
      <c r="W436" s="108"/>
      <c r="X436" s="108"/>
      <c r="Y436" s="108"/>
      <c r="Z436" s="108"/>
    </row>
    <row r="437" spans="1:26" ht="20.25" customHeight="1" x14ac:dyDescent="0.35">
      <c r="A437" s="108"/>
      <c r="B437" s="108"/>
      <c r="C437" s="108"/>
      <c r="D437" s="108"/>
      <c r="E437" s="108"/>
      <c r="F437" s="108"/>
      <c r="G437" s="108"/>
      <c r="H437" s="108"/>
      <c r="I437" s="108"/>
      <c r="J437" s="108"/>
      <c r="K437" s="108"/>
      <c r="L437" s="108"/>
      <c r="M437" s="108"/>
      <c r="N437" s="108"/>
      <c r="O437" s="108"/>
      <c r="P437" s="108"/>
      <c r="Q437" s="108"/>
      <c r="R437" s="108"/>
      <c r="S437" s="108"/>
      <c r="T437" s="108"/>
      <c r="U437" s="108"/>
      <c r="V437" s="108"/>
      <c r="W437" s="108"/>
      <c r="X437" s="108"/>
      <c r="Y437" s="108"/>
      <c r="Z437" s="108"/>
    </row>
    <row r="438" spans="1:26" ht="20.25" customHeight="1" x14ac:dyDescent="0.35">
      <c r="A438" s="108"/>
      <c r="B438" s="108"/>
      <c r="C438" s="108"/>
      <c r="D438" s="108"/>
      <c r="E438" s="108"/>
      <c r="F438" s="108"/>
      <c r="G438" s="108"/>
      <c r="H438" s="108"/>
      <c r="I438" s="108"/>
      <c r="J438" s="108"/>
      <c r="K438" s="108"/>
      <c r="L438" s="108"/>
      <c r="M438" s="108"/>
      <c r="N438" s="108"/>
      <c r="O438" s="108"/>
      <c r="P438" s="108"/>
      <c r="Q438" s="108"/>
      <c r="R438" s="108"/>
      <c r="S438" s="108"/>
      <c r="T438" s="108"/>
      <c r="U438" s="108"/>
      <c r="V438" s="108"/>
      <c r="W438" s="108"/>
      <c r="X438" s="108"/>
      <c r="Y438" s="108"/>
      <c r="Z438" s="108"/>
    </row>
    <row r="439" spans="1:26" ht="20.25" customHeight="1" x14ac:dyDescent="0.35">
      <c r="A439" s="108"/>
      <c r="B439" s="108"/>
      <c r="C439" s="108"/>
      <c r="D439" s="108"/>
      <c r="E439" s="108"/>
      <c r="F439" s="108"/>
      <c r="G439" s="108"/>
      <c r="H439" s="108"/>
      <c r="I439" s="108"/>
      <c r="J439" s="108"/>
      <c r="K439" s="108"/>
      <c r="L439" s="108"/>
      <c r="M439" s="108"/>
      <c r="N439" s="108"/>
      <c r="O439" s="108"/>
      <c r="P439" s="108"/>
      <c r="Q439" s="108"/>
      <c r="R439" s="108"/>
      <c r="S439" s="108"/>
      <c r="T439" s="108"/>
      <c r="U439" s="108"/>
      <c r="V439" s="108"/>
      <c r="W439" s="108"/>
      <c r="X439" s="108"/>
      <c r="Y439" s="108"/>
      <c r="Z439" s="108"/>
    </row>
    <row r="440" spans="1:26" ht="20.25" customHeight="1" x14ac:dyDescent="0.35">
      <c r="A440" s="108"/>
      <c r="B440" s="108"/>
      <c r="C440" s="108"/>
      <c r="D440" s="108"/>
      <c r="E440" s="108"/>
      <c r="F440" s="108"/>
      <c r="G440" s="108"/>
      <c r="H440" s="108"/>
      <c r="I440" s="108"/>
      <c r="J440" s="108"/>
      <c r="K440" s="108"/>
      <c r="L440" s="108"/>
      <c r="M440" s="108"/>
      <c r="N440" s="108"/>
      <c r="O440" s="108"/>
      <c r="P440" s="108"/>
      <c r="Q440" s="108"/>
      <c r="R440" s="108"/>
      <c r="S440" s="108"/>
      <c r="T440" s="108"/>
      <c r="U440" s="108"/>
      <c r="V440" s="108"/>
      <c r="W440" s="108"/>
      <c r="X440" s="108"/>
      <c r="Y440" s="108"/>
      <c r="Z440" s="108"/>
    </row>
    <row r="441" spans="1:26" ht="20.25" customHeight="1" x14ac:dyDescent="0.35">
      <c r="A441" s="108"/>
      <c r="B441" s="108"/>
      <c r="C441" s="108"/>
      <c r="D441" s="108"/>
      <c r="E441" s="108"/>
      <c r="F441" s="108"/>
      <c r="G441" s="108"/>
      <c r="H441" s="108"/>
      <c r="I441" s="108"/>
      <c r="J441" s="108"/>
      <c r="K441" s="108"/>
      <c r="L441" s="108"/>
      <c r="M441" s="108"/>
      <c r="N441" s="108"/>
      <c r="O441" s="108"/>
      <c r="P441" s="108"/>
      <c r="Q441" s="108"/>
      <c r="R441" s="108"/>
      <c r="S441" s="108"/>
      <c r="T441" s="108"/>
      <c r="U441" s="108"/>
      <c r="V441" s="108"/>
      <c r="W441" s="108"/>
      <c r="X441" s="108"/>
      <c r="Y441" s="108"/>
      <c r="Z441" s="108"/>
    </row>
    <row r="442" spans="1:26" ht="20.25" customHeight="1" x14ac:dyDescent="0.35">
      <c r="A442" s="108"/>
      <c r="B442" s="108"/>
      <c r="C442" s="108"/>
      <c r="D442" s="108"/>
      <c r="E442" s="108"/>
      <c r="F442" s="108"/>
      <c r="G442" s="108"/>
      <c r="H442" s="108"/>
      <c r="I442" s="108"/>
      <c r="J442" s="108"/>
      <c r="K442" s="108"/>
      <c r="L442" s="108"/>
      <c r="M442" s="108"/>
      <c r="N442" s="108"/>
      <c r="O442" s="108"/>
      <c r="P442" s="108"/>
      <c r="Q442" s="108"/>
      <c r="R442" s="108"/>
      <c r="S442" s="108"/>
      <c r="T442" s="108"/>
      <c r="U442" s="108"/>
      <c r="V442" s="108"/>
      <c r="W442" s="108"/>
      <c r="X442" s="108"/>
      <c r="Y442" s="108"/>
      <c r="Z442" s="108"/>
    </row>
    <row r="443" spans="1:26" ht="20.25" customHeight="1" x14ac:dyDescent="0.35">
      <c r="A443" s="108"/>
      <c r="B443" s="108"/>
      <c r="C443" s="108"/>
      <c r="D443" s="108"/>
      <c r="E443" s="108"/>
      <c r="F443" s="108"/>
      <c r="G443" s="108"/>
      <c r="H443" s="108"/>
      <c r="I443" s="108"/>
      <c r="J443" s="108"/>
      <c r="K443" s="108"/>
      <c r="L443" s="108"/>
      <c r="M443" s="108"/>
      <c r="N443" s="108"/>
      <c r="O443" s="108"/>
      <c r="P443" s="108"/>
      <c r="Q443" s="108"/>
      <c r="R443" s="108"/>
      <c r="S443" s="108"/>
      <c r="T443" s="108"/>
      <c r="U443" s="108"/>
      <c r="V443" s="108"/>
      <c r="W443" s="108"/>
      <c r="X443" s="108"/>
      <c r="Y443" s="108"/>
      <c r="Z443" s="108"/>
    </row>
    <row r="444" spans="1:26" ht="20.25" customHeight="1" x14ac:dyDescent="0.35">
      <c r="A444" s="108"/>
      <c r="B444" s="108"/>
      <c r="C444" s="108"/>
      <c r="D444" s="108"/>
      <c r="E444" s="108"/>
      <c r="F444" s="108"/>
      <c r="G444" s="108"/>
      <c r="H444" s="108"/>
      <c r="I444" s="108"/>
      <c r="J444" s="108"/>
      <c r="K444" s="108"/>
      <c r="L444" s="108"/>
      <c r="M444" s="108"/>
      <c r="N444" s="108"/>
      <c r="O444" s="108"/>
      <c r="P444" s="108"/>
      <c r="Q444" s="108"/>
      <c r="R444" s="108"/>
      <c r="S444" s="108"/>
      <c r="T444" s="108"/>
      <c r="U444" s="108"/>
      <c r="V444" s="108"/>
      <c r="W444" s="108"/>
      <c r="X444" s="108"/>
      <c r="Y444" s="108"/>
      <c r="Z444" s="108"/>
    </row>
    <row r="445" spans="1:26" ht="20.25" customHeight="1" x14ac:dyDescent="0.35">
      <c r="A445" s="108"/>
      <c r="B445" s="108"/>
      <c r="C445" s="108"/>
      <c r="D445" s="108"/>
      <c r="E445" s="108"/>
      <c r="F445" s="108"/>
      <c r="G445" s="108"/>
      <c r="H445" s="108"/>
      <c r="I445" s="108"/>
      <c r="J445" s="108"/>
      <c r="K445" s="108"/>
      <c r="L445" s="108"/>
      <c r="M445" s="108"/>
      <c r="N445" s="108"/>
      <c r="O445" s="108"/>
      <c r="P445" s="108"/>
      <c r="Q445" s="108"/>
      <c r="R445" s="108"/>
      <c r="S445" s="108"/>
      <c r="T445" s="108"/>
      <c r="U445" s="108"/>
      <c r="V445" s="108"/>
      <c r="W445" s="108"/>
      <c r="X445" s="108"/>
      <c r="Y445" s="108"/>
      <c r="Z445" s="108"/>
    </row>
    <row r="446" spans="1:26" ht="20.25" customHeight="1" x14ac:dyDescent="0.35">
      <c r="A446" s="108"/>
      <c r="B446" s="108"/>
      <c r="C446" s="108"/>
      <c r="D446" s="108"/>
      <c r="E446" s="108"/>
      <c r="F446" s="108"/>
      <c r="G446" s="108"/>
      <c r="H446" s="108"/>
      <c r="I446" s="108"/>
      <c r="J446" s="108"/>
      <c r="K446" s="108"/>
      <c r="L446" s="108"/>
      <c r="M446" s="108"/>
      <c r="N446" s="108"/>
      <c r="O446" s="108"/>
      <c r="P446" s="108"/>
      <c r="Q446" s="108"/>
      <c r="R446" s="108"/>
      <c r="S446" s="108"/>
      <c r="T446" s="108"/>
      <c r="U446" s="108"/>
      <c r="V446" s="108"/>
      <c r="W446" s="108"/>
      <c r="X446" s="108"/>
      <c r="Y446" s="108"/>
      <c r="Z446" s="108"/>
    </row>
    <row r="447" spans="1:26" ht="20.25" customHeight="1" x14ac:dyDescent="0.35">
      <c r="A447" s="108"/>
      <c r="B447" s="108"/>
      <c r="C447" s="108"/>
      <c r="D447" s="108"/>
      <c r="E447" s="108"/>
      <c r="F447" s="108"/>
      <c r="G447" s="108"/>
      <c r="H447" s="108"/>
      <c r="I447" s="108"/>
      <c r="J447" s="108"/>
      <c r="K447" s="108"/>
      <c r="L447" s="108"/>
      <c r="M447" s="108"/>
      <c r="N447" s="108"/>
      <c r="O447" s="108"/>
      <c r="P447" s="108"/>
      <c r="Q447" s="108"/>
      <c r="R447" s="108"/>
      <c r="S447" s="108"/>
      <c r="T447" s="108"/>
      <c r="U447" s="108"/>
      <c r="V447" s="108"/>
      <c r="W447" s="108"/>
      <c r="X447" s="108"/>
      <c r="Y447" s="108"/>
      <c r="Z447" s="108"/>
    </row>
    <row r="448" spans="1:26" ht="20.25" customHeight="1" x14ac:dyDescent="0.35">
      <c r="A448" s="108"/>
      <c r="B448" s="108"/>
      <c r="C448" s="108"/>
      <c r="D448" s="108"/>
      <c r="E448" s="108"/>
      <c r="F448" s="108"/>
      <c r="G448" s="108"/>
      <c r="H448" s="108"/>
      <c r="I448" s="108"/>
      <c r="J448" s="108"/>
      <c r="K448" s="108"/>
      <c r="L448" s="108"/>
      <c r="M448" s="108"/>
      <c r="N448" s="108"/>
      <c r="O448" s="108"/>
      <c r="P448" s="108"/>
      <c r="Q448" s="108"/>
      <c r="R448" s="108"/>
      <c r="S448" s="108"/>
      <c r="T448" s="108"/>
      <c r="U448" s="108"/>
      <c r="V448" s="108"/>
      <c r="W448" s="108"/>
      <c r="X448" s="108"/>
      <c r="Y448" s="108"/>
      <c r="Z448" s="108"/>
    </row>
    <row r="449" spans="1:26" ht="20.25" customHeight="1" x14ac:dyDescent="0.35">
      <c r="A449" s="108"/>
      <c r="B449" s="108"/>
      <c r="C449" s="108"/>
      <c r="D449" s="108"/>
      <c r="E449" s="108"/>
      <c r="F449" s="108"/>
      <c r="G449" s="108"/>
      <c r="H449" s="108"/>
      <c r="I449" s="108"/>
      <c r="J449" s="108"/>
      <c r="K449" s="108"/>
      <c r="L449" s="108"/>
      <c r="M449" s="108"/>
      <c r="N449" s="108"/>
      <c r="O449" s="108"/>
      <c r="P449" s="108"/>
      <c r="Q449" s="108"/>
      <c r="R449" s="108"/>
      <c r="S449" s="108"/>
      <c r="T449" s="108"/>
      <c r="U449" s="108"/>
      <c r="V449" s="108"/>
      <c r="W449" s="108"/>
      <c r="X449" s="108"/>
      <c r="Y449" s="108"/>
      <c r="Z449" s="108"/>
    </row>
    <row r="450" spans="1:26" ht="20.25" customHeight="1" x14ac:dyDescent="0.35">
      <c r="A450" s="108"/>
      <c r="B450" s="108"/>
      <c r="C450" s="108"/>
      <c r="D450" s="108"/>
      <c r="E450" s="108"/>
      <c r="F450" s="108"/>
      <c r="G450" s="108"/>
      <c r="H450" s="108"/>
      <c r="I450" s="108"/>
      <c r="J450" s="108"/>
      <c r="K450" s="108"/>
      <c r="L450" s="108"/>
      <c r="M450" s="108"/>
      <c r="N450" s="108"/>
      <c r="O450" s="108"/>
      <c r="P450" s="108"/>
      <c r="Q450" s="108"/>
      <c r="R450" s="108"/>
      <c r="S450" s="108"/>
      <c r="T450" s="108"/>
      <c r="U450" s="108"/>
      <c r="V450" s="108"/>
      <c r="W450" s="108"/>
      <c r="X450" s="108"/>
      <c r="Y450" s="108"/>
      <c r="Z450" s="108"/>
    </row>
    <row r="451" spans="1:26" ht="20.25" customHeight="1" x14ac:dyDescent="0.35">
      <c r="A451" s="108"/>
      <c r="B451" s="108"/>
      <c r="C451" s="108"/>
      <c r="D451" s="108"/>
      <c r="E451" s="108"/>
      <c r="F451" s="108"/>
      <c r="G451" s="108"/>
      <c r="H451" s="108"/>
      <c r="I451" s="108"/>
      <c r="J451" s="108"/>
      <c r="K451" s="108"/>
      <c r="L451" s="108"/>
      <c r="M451" s="108"/>
      <c r="N451" s="108"/>
      <c r="O451" s="108"/>
      <c r="P451" s="108"/>
      <c r="Q451" s="108"/>
      <c r="R451" s="108"/>
      <c r="S451" s="108"/>
      <c r="T451" s="108"/>
      <c r="U451" s="108"/>
      <c r="V451" s="108"/>
      <c r="W451" s="108"/>
      <c r="X451" s="108"/>
      <c r="Y451" s="108"/>
      <c r="Z451" s="108"/>
    </row>
    <row r="452" spans="1:26" ht="20.25" customHeight="1" x14ac:dyDescent="0.35">
      <c r="A452" s="108"/>
      <c r="B452" s="108"/>
      <c r="C452" s="108"/>
      <c r="D452" s="108"/>
      <c r="E452" s="108"/>
      <c r="F452" s="108"/>
      <c r="G452" s="108"/>
      <c r="H452" s="108"/>
      <c r="I452" s="108"/>
      <c r="J452" s="108"/>
      <c r="K452" s="108"/>
      <c r="L452" s="108"/>
      <c r="M452" s="108"/>
      <c r="N452" s="108"/>
      <c r="O452" s="108"/>
      <c r="P452" s="108"/>
      <c r="Q452" s="108"/>
      <c r="R452" s="108"/>
      <c r="S452" s="108"/>
      <c r="T452" s="108"/>
      <c r="U452" s="108"/>
      <c r="V452" s="108"/>
      <c r="W452" s="108"/>
      <c r="X452" s="108"/>
      <c r="Y452" s="108"/>
      <c r="Z452" s="108"/>
    </row>
    <row r="453" spans="1:26" ht="20.25" customHeight="1" x14ac:dyDescent="0.35">
      <c r="A453" s="108"/>
      <c r="B453" s="108"/>
      <c r="C453" s="108"/>
      <c r="D453" s="108"/>
      <c r="E453" s="108"/>
      <c r="F453" s="108"/>
      <c r="G453" s="108"/>
      <c r="H453" s="108"/>
      <c r="I453" s="108"/>
      <c r="J453" s="108"/>
      <c r="K453" s="108"/>
      <c r="L453" s="108"/>
      <c r="M453" s="108"/>
      <c r="N453" s="108"/>
      <c r="O453" s="108"/>
      <c r="P453" s="108"/>
      <c r="Q453" s="108"/>
      <c r="R453" s="108"/>
      <c r="S453" s="108"/>
      <c r="T453" s="108"/>
      <c r="U453" s="108"/>
      <c r="V453" s="108"/>
      <c r="W453" s="108"/>
      <c r="X453" s="108"/>
      <c r="Y453" s="108"/>
      <c r="Z453" s="108"/>
    </row>
    <row r="454" spans="1:26" ht="20.25" customHeight="1" x14ac:dyDescent="0.35">
      <c r="A454" s="108"/>
      <c r="B454" s="108"/>
      <c r="C454" s="108"/>
      <c r="D454" s="108"/>
      <c r="E454" s="108"/>
      <c r="F454" s="108"/>
      <c r="G454" s="108"/>
      <c r="H454" s="108"/>
      <c r="I454" s="108"/>
      <c r="J454" s="108"/>
      <c r="K454" s="108"/>
      <c r="L454" s="108"/>
      <c r="M454" s="108"/>
      <c r="N454" s="108"/>
      <c r="O454" s="108"/>
      <c r="P454" s="108"/>
      <c r="Q454" s="108"/>
      <c r="R454" s="108"/>
      <c r="S454" s="108"/>
      <c r="T454" s="108"/>
      <c r="U454" s="108"/>
      <c r="V454" s="108"/>
      <c r="W454" s="108"/>
      <c r="X454" s="108"/>
      <c r="Y454" s="108"/>
      <c r="Z454" s="108"/>
    </row>
    <row r="455" spans="1:26" ht="20.25" customHeight="1" x14ac:dyDescent="0.35">
      <c r="A455" s="108"/>
      <c r="B455" s="108"/>
      <c r="C455" s="108"/>
      <c r="D455" s="108"/>
      <c r="E455" s="108"/>
      <c r="F455" s="108"/>
      <c r="G455" s="108"/>
      <c r="H455" s="108"/>
      <c r="I455" s="108"/>
      <c r="J455" s="108"/>
      <c r="K455" s="108"/>
      <c r="L455" s="108"/>
      <c r="M455" s="108"/>
      <c r="N455" s="108"/>
      <c r="O455" s="108"/>
      <c r="P455" s="108"/>
      <c r="Q455" s="108"/>
      <c r="R455" s="108"/>
      <c r="S455" s="108"/>
      <c r="T455" s="108"/>
      <c r="U455" s="108"/>
      <c r="V455" s="108"/>
      <c r="W455" s="108"/>
      <c r="X455" s="108"/>
      <c r="Y455" s="108"/>
      <c r="Z455" s="108"/>
    </row>
    <row r="456" spans="1:26" ht="20.25" customHeight="1" x14ac:dyDescent="0.35">
      <c r="A456" s="108"/>
      <c r="B456" s="108"/>
      <c r="C456" s="108"/>
      <c r="D456" s="108"/>
      <c r="E456" s="108"/>
      <c r="F456" s="108"/>
      <c r="G456" s="108"/>
      <c r="H456" s="108"/>
      <c r="I456" s="108"/>
      <c r="J456" s="108"/>
      <c r="K456" s="108"/>
      <c r="L456" s="108"/>
      <c r="M456" s="108"/>
      <c r="N456" s="108"/>
      <c r="O456" s="108"/>
      <c r="P456" s="108"/>
      <c r="Q456" s="108"/>
      <c r="R456" s="108"/>
      <c r="S456" s="108"/>
      <c r="T456" s="108"/>
      <c r="U456" s="108"/>
      <c r="V456" s="108"/>
      <c r="W456" s="108"/>
      <c r="X456" s="108"/>
      <c r="Y456" s="108"/>
      <c r="Z456" s="108"/>
    </row>
    <row r="457" spans="1:26" ht="20.25" customHeight="1" x14ac:dyDescent="0.35">
      <c r="A457" s="108"/>
      <c r="B457" s="108"/>
      <c r="C457" s="108"/>
      <c r="D457" s="108"/>
      <c r="E457" s="108"/>
      <c r="F457" s="108"/>
      <c r="G457" s="108"/>
      <c r="H457" s="108"/>
      <c r="I457" s="108"/>
      <c r="J457" s="108"/>
      <c r="K457" s="108"/>
      <c r="L457" s="108"/>
      <c r="M457" s="108"/>
      <c r="N457" s="108"/>
      <c r="O457" s="108"/>
      <c r="P457" s="108"/>
      <c r="Q457" s="108"/>
      <c r="R457" s="108"/>
      <c r="S457" s="108"/>
      <c r="T457" s="108"/>
      <c r="U457" s="108"/>
      <c r="V457" s="108"/>
      <c r="W457" s="108"/>
      <c r="X457" s="108"/>
      <c r="Y457" s="108"/>
      <c r="Z457" s="108"/>
    </row>
    <row r="458" spans="1:26" ht="20.25" customHeight="1" x14ac:dyDescent="0.35">
      <c r="A458" s="108"/>
      <c r="B458" s="108"/>
      <c r="C458" s="108"/>
      <c r="D458" s="108"/>
      <c r="E458" s="108"/>
      <c r="F458" s="108"/>
      <c r="G458" s="108"/>
      <c r="H458" s="108"/>
      <c r="I458" s="108"/>
      <c r="J458" s="108"/>
      <c r="K458" s="108"/>
      <c r="L458" s="108"/>
      <c r="M458" s="108"/>
      <c r="N458" s="108"/>
      <c r="O458" s="108"/>
      <c r="P458" s="108"/>
      <c r="Q458" s="108"/>
      <c r="R458" s="108"/>
      <c r="S458" s="108"/>
      <c r="T458" s="108"/>
      <c r="U458" s="108"/>
      <c r="V458" s="108"/>
      <c r="W458" s="108"/>
      <c r="X458" s="108"/>
      <c r="Y458" s="108"/>
      <c r="Z458" s="108"/>
    </row>
    <row r="459" spans="1:26" ht="20.25" customHeight="1" x14ac:dyDescent="0.35">
      <c r="A459" s="108"/>
      <c r="B459" s="108"/>
      <c r="C459" s="108"/>
      <c r="D459" s="108"/>
      <c r="E459" s="108"/>
      <c r="F459" s="108"/>
      <c r="G459" s="108"/>
      <c r="H459" s="108"/>
      <c r="I459" s="108"/>
      <c r="J459" s="108"/>
      <c r="K459" s="108"/>
      <c r="L459" s="108"/>
      <c r="M459" s="108"/>
      <c r="N459" s="108"/>
      <c r="O459" s="108"/>
      <c r="P459" s="108"/>
      <c r="Q459" s="108"/>
      <c r="R459" s="108"/>
      <c r="S459" s="108"/>
      <c r="T459" s="108"/>
      <c r="U459" s="108"/>
      <c r="V459" s="108"/>
      <c r="W459" s="108"/>
      <c r="X459" s="108"/>
      <c r="Y459" s="108"/>
      <c r="Z459" s="108"/>
    </row>
    <row r="460" spans="1:26" ht="20.25" customHeight="1" x14ac:dyDescent="0.35">
      <c r="A460" s="108"/>
      <c r="B460" s="108"/>
      <c r="C460" s="108"/>
      <c r="D460" s="108"/>
      <c r="E460" s="108"/>
      <c r="F460" s="108"/>
      <c r="G460" s="108"/>
      <c r="H460" s="108"/>
      <c r="I460" s="108"/>
      <c r="J460" s="108"/>
      <c r="K460" s="108"/>
      <c r="L460" s="108"/>
      <c r="M460" s="108"/>
      <c r="N460" s="108"/>
      <c r="O460" s="108"/>
      <c r="P460" s="108"/>
      <c r="Q460" s="108"/>
      <c r="R460" s="108"/>
      <c r="S460" s="108"/>
      <c r="T460" s="108"/>
      <c r="U460" s="108"/>
      <c r="V460" s="108"/>
      <c r="W460" s="108"/>
      <c r="X460" s="108"/>
      <c r="Y460" s="108"/>
      <c r="Z460" s="108"/>
    </row>
    <row r="461" spans="1:26" ht="20.25" customHeight="1" x14ac:dyDescent="0.35">
      <c r="A461" s="108"/>
      <c r="B461" s="108"/>
      <c r="C461" s="108"/>
      <c r="D461" s="108"/>
      <c r="E461" s="108"/>
      <c r="F461" s="108"/>
      <c r="G461" s="108"/>
      <c r="H461" s="108"/>
      <c r="I461" s="108"/>
      <c r="J461" s="108"/>
      <c r="K461" s="108"/>
      <c r="L461" s="108"/>
      <c r="M461" s="108"/>
      <c r="N461" s="108"/>
      <c r="O461" s="108"/>
      <c r="P461" s="108"/>
      <c r="Q461" s="108"/>
      <c r="R461" s="108"/>
      <c r="S461" s="108"/>
      <c r="T461" s="108"/>
      <c r="U461" s="108"/>
      <c r="V461" s="108"/>
      <c r="W461" s="108"/>
      <c r="X461" s="108"/>
      <c r="Y461" s="108"/>
      <c r="Z461" s="108"/>
    </row>
    <row r="462" spans="1:26" ht="20.25" customHeight="1" x14ac:dyDescent="0.35">
      <c r="A462" s="108"/>
      <c r="B462" s="108"/>
      <c r="C462" s="108"/>
      <c r="D462" s="108"/>
      <c r="E462" s="108"/>
      <c r="F462" s="108"/>
      <c r="G462" s="108"/>
      <c r="H462" s="108"/>
      <c r="I462" s="108"/>
      <c r="J462" s="108"/>
      <c r="K462" s="108"/>
      <c r="L462" s="108"/>
      <c r="M462" s="108"/>
      <c r="N462" s="108"/>
      <c r="O462" s="108"/>
      <c r="P462" s="108"/>
      <c r="Q462" s="108"/>
      <c r="R462" s="108"/>
      <c r="S462" s="108"/>
      <c r="T462" s="108"/>
      <c r="U462" s="108"/>
      <c r="V462" s="108"/>
      <c r="W462" s="108"/>
      <c r="X462" s="108"/>
      <c r="Y462" s="108"/>
      <c r="Z462" s="108"/>
    </row>
    <row r="463" spans="1:26" ht="20.25" customHeight="1" x14ac:dyDescent="0.35">
      <c r="A463" s="108"/>
      <c r="B463" s="108"/>
      <c r="C463" s="108"/>
      <c r="D463" s="108"/>
      <c r="E463" s="108"/>
      <c r="F463" s="108"/>
      <c r="G463" s="108"/>
      <c r="H463" s="108"/>
      <c r="I463" s="108"/>
      <c r="J463" s="108"/>
      <c r="K463" s="108"/>
      <c r="L463" s="108"/>
      <c r="M463" s="108"/>
      <c r="N463" s="108"/>
      <c r="O463" s="108"/>
      <c r="P463" s="108"/>
      <c r="Q463" s="108"/>
      <c r="R463" s="108"/>
      <c r="S463" s="108"/>
      <c r="T463" s="108"/>
      <c r="U463" s="108"/>
      <c r="V463" s="108"/>
      <c r="W463" s="108"/>
      <c r="X463" s="108"/>
      <c r="Y463" s="108"/>
      <c r="Z463" s="108"/>
    </row>
    <row r="464" spans="1:26" ht="20.25" customHeight="1" x14ac:dyDescent="0.35">
      <c r="A464" s="108"/>
      <c r="B464" s="108"/>
      <c r="C464" s="108"/>
      <c r="D464" s="108"/>
      <c r="E464" s="108"/>
      <c r="F464" s="108"/>
      <c r="G464" s="108"/>
      <c r="H464" s="108"/>
      <c r="I464" s="108"/>
      <c r="J464" s="108"/>
      <c r="K464" s="108"/>
      <c r="L464" s="108"/>
      <c r="M464" s="108"/>
      <c r="N464" s="108"/>
      <c r="O464" s="108"/>
      <c r="P464" s="108"/>
      <c r="Q464" s="108"/>
      <c r="R464" s="108"/>
      <c r="S464" s="108"/>
      <c r="T464" s="108"/>
      <c r="U464" s="108"/>
      <c r="V464" s="108"/>
      <c r="W464" s="108"/>
      <c r="X464" s="108"/>
      <c r="Y464" s="108"/>
      <c r="Z464" s="108"/>
    </row>
    <row r="465" spans="1:26" ht="20.25" customHeight="1" x14ac:dyDescent="0.35">
      <c r="A465" s="108"/>
      <c r="B465" s="108"/>
      <c r="C465" s="108"/>
      <c r="D465" s="108"/>
      <c r="E465" s="108"/>
      <c r="F465" s="108"/>
      <c r="G465" s="108"/>
      <c r="H465" s="108"/>
      <c r="I465" s="108"/>
      <c r="J465" s="108"/>
      <c r="K465" s="108"/>
      <c r="L465" s="108"/>
      <c r="M465" s="108"/>
      <c r="N465" s="108"/>
      <c r="O465" s="108"/>
      <c r="P465" s="108"/>
      <c r="Q465" s="108"/>
      <c r="R465" s="108"/>
      <c r="S465" s="108"/>
      <c r="T465" s="108"/>
      <c r="U465" s="108"/>
      <c r="V465" s="108"/>
      <c r="W465" s="108"/>
      <c r="X465" s="108"/>
      <c r="Y465" s="108"/>
      <c r="Z465" s="108"/>
    </row>
    <row r="466" spans="1:26" ht="20.25" customHeight="1" x14ac:dyDescent="0.35">
      <c r="A466" s="108"/>
      <c r="B466" s="108"/>
      <c r="C466" s="108"/>
      <c r="D466" s="108"/>
      <c r="E466" s="108"/>
      <c r="F466" s="108"/>
      <c r="G466" s="108"/>
      <c r="H466" s="108"/>
      <c r="I466" s="108"/>
      <c r="J466" s="108"/>
      <c r="K466" s="108"/>
      <c r="L466" s="108"/>
      <c r="M466" s="108"/>
      <c r="N466" s="108"/>
      <c r="O466" s="108"/>
      <c r="P466" s="108"/>
      <c r="Q466" s="108"/>
      <c r="R466" s="108"/>
      <c r="S466" s="108"/>
      <c r="T466" s="108"/>
      <c r="U466" s="108"/>
      <c r="V466" s="108"/>
      <c r="W466" s="108"/>
      <c r="X466" s="108"/>
      <c r="Y466" s="108"/>
      <c r="Z466" s="108"/>
    </row>
    <row r="467" spans="1:26" ht="20.25" customHeight="1" x14ac:dyDescent="0.35">
      <c r="A467" s="108"/>
      <c r="B467" s="108"/>
      <c r="C467" s="108"/>
      <c r="D467" s="108"/>
      <c r="E467" s="108"/>
      <c r="F467" s="108"/>
      <c r="G467" s="108"/>
      <c r="H467" s="108"/>
      <c r="I467" s="108"/>
      <c r="J467" s="108"/>
      <c r="K467" s="108"/>
      <c r="L467" s="108"/>
      <c r="M467" s="108"/>
      <c r="N467" s="108"/>
      <c r="O467" s="108"/>
      <c r="P467" s="108"/>
      <c r="Q467" s="108"/>
      <c r="R467" s="108"/>
      <c r="S467" s="108"/>
      <c r="T467" s="108"/>
      <c r="U467" s="108"/>
      <c r="V467" s="108"/>
      <c r="W467" s="108"/>
      <c r="X467" s="108"/>
      <c r="Y467" s="108"/>
      <c r="Z467" s="108"/>
    </row>
    <row r="468" spans="1:26" ht="20.25" customHeight="1" x14ac:dyDescent="0.35">
      <c r="A468" s="108"/>
      <c r="B468" s="108"/>
      <c r="C468" s="108"/>
      <c r="D468" s="108"/>
      <c r="E468" s="108"/>
      <c r="F468" s="108"/>
      <c r="G468" s="108"/>
      <c r="H468" s="108"/>
      <c r="I468" s="108"/>
      <c r="J468" s="108"/>
      <c r="K468" s="108"/>
      <c r="L468" s="108"/>
      <c r="M468" s="108"/>
      <c r="N468" s="108"/>
      <c r="O468" s="108"/>
      <c r="P468" s="108"/>
      <c r="Q468" s="108"/>
      <c r="R468" s="108"/>
      <c r="S468" s="108"/>
      <c r="T468" s="108"/>
      <c r="U468" s="108"/>
      <c r="V468" s="108"/>
      <c r="W468" s="108"/>
      <c r="X468" s="108"/>
      <c r="Y468" s="108"/>
      <c r="Z468" s="108"/>
    </row>
    <row r="469" spans="1:26" ht="20.25" customHeight="1" x14ac:dyDescent="0.35">
      <c r="A469" s="108"/>
      <c r="B469" s="108"/>
      <c r="C469" s="108"/>
      <c r="D469" s="108"/>
      <c r="E469" s="108"/>
      <c r="F469" s="108"/>
      <c r="G469" s="108"/>
      <c r="H469" s="108"/>
      <c r="I469" s="108"/>
      <c r="J469" s="108"/>
      <c r="K469" s="108"/>
      <c r="L469" s="108"/>
      <c r="M469" s="108"/>
      <c r="N469" s="108"/>
      <c r="O469" s="108"/>
      <c r="P469" s="108"/>
      <c r="Q469" s="108"/>
      <c r="R469" s="108"/>
      <c r="S469" s="108"/>
      <c r="T469" s="108"/>
      <c r="U469" s="108"/>
      <c r="V469" s="108"/>
      <c r="W469" s="108"/>
      <c r="X469" s="108"/>
      <c r="Y469" s="108"/>
      <c r="Z469" s="108"/>
    </row>
    <row r="470" spans="1:26" ht="20.25" customHeight="1" x14ac:dyDescent="0.35">
      <c r="A470" s="108"/>
      <c r="B470" s="108"/>
      <c r="C470" s="108"/>
      <c r="D470" s="108"/>
      <c r="E470" s="108"/>
      <c r="F470" s="108"/>
      <c r="G470" s="108"/>
      <c r="H470" s="108"/>
      <c r="I470" s="108"/>
      <c r="J470" s="108"/>
      <c r="K470" s="108"/>
      <c r="L470" s="108"/>
      <c r="M470" s="108"/>
      <c r="N470" s="108"/>
      <c r="O470" s="108"/>
      <c r="P470" s="108"/>
      <c r="Q470" s="108"/>
      <c r="R470" s="108"/>
      <c r="S470" s="108"/>
      <c r="T470" s="108"/>
      <c r="U470" s="108"/>
      <c r="V470" s="108"/>
      <c r="W470" s="108"/>
      <c r="X470" s="108"/>
      <c r="Y470" s="108"/>
      <c r="Z470" s="108"/>
    </row>
    <row r="471" spans="1:26" ht="20.25" customHeight="1" x14ac:dyDescent="0.35">
      <c r="A471" s="108"/>
      <c r="B471" s="108"/>
      <c r="C471" s="108"/>
      <c r="D471" s="108"/>
      <c r="E471" s="108"/>
      <c r="F471" s="108"/>
      <c r="G471" s="108"/>
      <c r="H471" s="108"/>
      <c r="I471" s="108"/>
      <c r="J471" s="108"/>
      <c r="K471" s="108"/>
      <c r="L471" s="108"/>
      <c r="M471" s="108"/>
      <c r="N471" s="108"/>
      <c r="O471" s="108"/>
      <c r="P471" s="108"/>
      <c r="Q471" s="108"/>
      <c r="R471" s="108"/>
      <c r="S471" s="108"/>
      <c r="T471" s="108"/>
      <c r="U471" s="108"/>
      <c r="V471" s="108"/>
      <c r="W471" s="108"/>
      <c r="X471" s="108"/>
      <c r="Y471" s="108"/>
      <c r="Z471" s="108"/>
    </row>
    <row r="472" spans="1:26" ht="20.25" customHeight="1" x14ac:dyDescent="0.35">
      <c r="A472" s="108"/>
      <c r="B472" s="108"/>
      <c r="C472" s="108"/>
      <c r="D472" s="108"/>
      <c r="E472" s="108"/>
      <c r="F472" s="108"/>
      <c r="G472" s="108"/>
      <c r="H472" s="108"/>
      <c r="I472" s="108"/>
      <c r="J472" s="108"/>
      <c r="K472" s="108"/>
      <c r="L472" s="108"/>
      <c r="M472" s="108"/>
      <c r="N472" s="108"/>
      <c r="O472" s="108"/>
      <c r="P472" s="108"/>
      <c r="Q472" s="108"/>
      <c r="R472" s="108"/>
      <c r="S472" s="108"/>
      <c r="T472" s="108"/>
      <c r="U472" s="108"/>
      <c r="V472" s="108"/>
      <c r="W472" s="108"/>
      <c r="X472" s="108"/>
      <c r="Y472" s="108"/>
      <c r="Z472" s="108"/>
    </row>
    <row r="473" spans="1:26" ht="20.25" customHeight="1" x14ac:dyDescent="0.35">
      <c r="A473" s="108"/>
      <c r="B473" s="108"/>
      <c r="C473" s="108"/>
      <c r="D473" s="108"/>
      <c r="E473" s="108"/>
      <c r="F473" s="108"/>
      <c r="G473" s="108"/>
      <c r="H473" s="108"/>
      <c r="I473" s="108"/>
      <c r="J473" s="108"/>
      <c r="K473" s="108"/>
      <c r="L473" s="108"/>
      <c r="M473" s="108"/>
      <c r="N473" s="108"/>
      <c r="O473" s="108"/>
      <c r="P473" s="108"/>
      <c r="Q473" s="108"/>
      <c r="R473" s="108"/>
      <c r="S473" s="108"/>
      <c r="T473" s="108"/>
      <c r="U473" s="108"/>
      <c r="V473" s="108"/>
      <c r="W473" s="108"/>
      <c r="X473" s="108"/>
      <c r="Y473" s="108"/>
      <c r="Z473" s="108"/>
    </row>
    <row r="474" spans="1:26" ht="20.25" customHeight="1" x14ac:dyDescent="0.35">
      <c r="A474" s="108"/>
      <c r="B474" s="108"/>
      <c r="C474" s="108"/>
      <c r="D474" s="108"/>
      <c r="E474" s="108"/>
      <c r="F474" s="108"/>
      <c r="G474" s="108"/>
      <c r="H474" s="108"/>
      <c r="I474" s="108"/>
      <c r="J474" s="108"/>
      <c r="K474" s="108"/>
      <c r="L474" s="108"/>
      <c r="M474" s="108"/>
      <c r="N474" s="108"/>
      <c r="O474" s="108"/>
      <c r="P474" s="108"/>
      <c r="Q474" s="108"/>
      <c r="R474" s="108"/>
      <c r="S474" s="108"/>
      <c r="T474" s="108"/>
      <c r="U474" s="108"/>
      <c r="V474" s="108"/>
      <c r="W474" s="108"/>
      <c r="X474" s="108"/>
      <c r="Y474" s="108"/>
      <c r="Z474" s="108"/>
    </row>
    <row r="475" spans="1:26" ht="20.25" customHeight="1" x14ac:dyDescent="0.35">
      <c r="A475" s="108"/>
      <c r="B475" s="108"/>
      <c r="C475" s="108"/>
      <c r="D475" s="108"/>
      <c r="E475" s="108"/>
      <c r="F475" s="108"/>
      <c r="G475" s="108"/>
      <c r="H475" s="108"/>
      <c r="I475" s="108"/>
      <c r="J475" s="108"/>
      <c r="K475" s="108"/>
      <c r="L475" s="108"/>
      <c r="M475" s="108"/>
      <c r="N475" s="108"/>
      <c r="O475" s="108"/>
      <c r="P475" s="108"/>
      <c r="Q475" s="108"/>
      <c r="R475" s="108"/>
      <c r="S475" s="108"/>
      <c r="T475" s="108"/>
      <c r="U475" s="108"/>
      <c r="V475" s="108"/>
      <c r="W475" s="108"/>
      <c r="X475" s="108"/>
      <c r="Y475" s="108"/>
      <c r="Z475" s="108"/>
    </row>
    <row r="476" spans="1:26" ht="20.25" customHeight="1" x14ac:dyDescent="0.35">
      <c r="A476" s="108"/>
      <c r="B476" s="108"/>
      <c r="C476" s="108"/>
      <c r="D476" s="108"/>
      <c r="E476" s="108"/>
      <c r="F476" s="108"/>
      <c r="G476" s="108"/>
      <c r="H476" s="108"/>
      <c r="I476" s="108"/>
      <c r="J476" s="108"/>
      <c r="K476" s="108"/>
      <c r="L476" s="108"/>
      <c r="M476" s="108"/>
      <c r="N476" s="108"/>
      <c r="O476" s="108"/>
      <c r="P476" s="108"/>
      <c r="Q476" s="108"/>
      <c r="R476" s="108"/>
      <c r="S476" s="108"/>
      <c r="T476" s="108"/>
      <c r="U476" s="108"/>
      <c r="V476" s="108"/>
      <c r="W476" s="108"/>
      <c r="X476" s="108"/>
      <c r="Y476" s="108"/>
      <c r="Z476" s="108"/>
    </row>
    <row r="477" spans="1:26" ht="20.25" customHeight="1" x14ac:dyDescent="0.35">
      <c r="A477" s="108"/>
      <c r="B477" s="108"/>
      <c r="C477" s="108"/>
      <c r="D477" s="108"/>
      <c r="E477" s="108"/>
      <c r="F477" s="108"/>
      <c r="G477" s="108"/>
      <c r="H477" s="108"/>
      <c r="I477" s="108"/>
      <c r="J477" s="108"/>
      <c r="K477" s="108"/>
      <c r="L477" s="108"/>
      <c r="M477" s="108"/>
      <c r="N477" s="108"/>
      <c r="O477" s="108"/>
      <c r="P477" s="108"/>
      <c r="Q477" s="108"/>
      <c r="R477" s="108"/>
      <c r="S477" s="108"/>
      <c r="T477" s="108"/>
      <c r="U477" s="108"/>
      <c r="V477" s="108"/>
      <c r="W477" s="108"/>
      <c r="X477" s="108"/>
      <c r="Y477" s="108"/>
      <c r="Z477" s="108"/>
    </row>
    <row r="478" spans="1:26" ht="20.25" customHeight="1" x14ac:dyDescent="0.35">
      <c r="A478" s="108"/>
      <c r="B478" s="108"/>
      <c r="C478" s="108"/>
      <c r="D478" s="108"/>
      <c r="E478" s="108"/>
      <c r="F478" s="108"/>
      <c r="G478" s="108"/>
      <c r="H478" s="108"/>
      <c r="I478" s="108"/>
      <c r="J478" s="108"/>
      <c r="K478" s="108"/>
      <c r="L478" s="108"/>
      <c r="M478" s="108"/>
      <c r="N478" s="108"/>
      <c r="O478" s="108"/>
      <c r="P478" s="108"/>
      <c r="Q478" s="108"/>
      <c r="R478" s="108"/>
      <c r="S478" s="108"/>
      <c r="T478" s="108"/>
      <c r="U478" s="108"/>
      <c r="V478" s="108"/>
      <c r="W478" s="108"/>
      <c r="X478" s="108"/>
      <c r="Y478" s="108"/>
      <c r="Z478" s="108"/>
    </row>
    <row r="479" spans="1:26" ht="20.25" customHeight="1" x14ac:dyDescent="0.35">
      <c r="A479" s="108"/>
      <c r="B479" s="108"/>
      <c r="C479" s="108"/>
      <c r="D479" s="108"/>
      <c r="E479" s="108"/>
      <c r="F479" s="108"/>
      <c r="G479" s="108"/>
      <c r="H479" s="108"/>
      <c r="I479" s="108"/>
      <c r="J479" s="108"/>
      <c r="K479" s="108"/>
      <c r="L479" s="108"/>
      <c r="M479" s="108"/>
      <c r="N479" s="108"/>
      <c r="O479" s="108"/>
      <c r="P479" s="108"/>
      <c r="Q479" s="108"/>
      <c r="R479" s="108"/>
      <c r="S479" s="108"/>
      <c r="T479" s="108"/>
      <c r="U479" s="108"/>
      <c r="V479" s="108"/>
      <c r="W479" s="108"/>
      <c r="X479" s="108"/>
      <c r="Y479" s="108"/>
      <c r="Z479" s="108"/>
    </row>
    <row r="480" spans="1:26" ht="20.25" customHeight="1" x14ac:dyDescent="0.35">
      <c r="A480" s="108"/>
      <c r="B480" s="108"/>
      <c r="C480" s="108"/>
      <c r="D480" s="108"/>
      <c r="E480" s="108"/>
      <c r="F480" s="108"/>
      <c r="G480" s="108"/>
      <c r="H480" s="108"/>
      <c r="I480" s="108"/>
      <c r="J480" s="108"/>
      <c r="K480" s="108"/>
      <c r="L480" s="108"/>
      <c r="M480" s="108"/>
      <c r="N480" s="108"/>
      <c r="O480" s="108"/>
      <c r="P480" s="108"/>
      <c r="Q480" s="108"/>
      <c r="R480" s="108"/>
      <c r="S480" s="108"/>
      <c r="T480" s="108"/>
      <c r="U480" s="108"/>
      <c r="V480" s="108"/>
      <c r="W480" s="108"/>
      <c r="X480" s="108"/>
      <c r="Y480" s="108"/>
      <c r="Z480" s="108"/>
    </row>
    <row r="481" spans="1:26" ht="20.25" customHeight="1" x14ac:dyDescent="0.35">
      <c r="A481" s="108"/>
      <c r="B481" s="108"/>
      <c r="C481" s="108"/>
      <c r="D481" s="108"/>
      <c r="E481" s="108"/>
      <c r="F481" s="108"/>
      <c r="G481" s="108"/>
      <c r="H481" s="108"/>
      <c r="I481" s="108"/>
      <c r="J481" s="108"/>
      <c r="K481" s="108"/>
      <c r="L481" s="108"/>
      <c r="M481" s="108"/>
      <c r="N481" s="108"/>
      <c r="O481" s="108"/>
      <c r="P481" s="108"/>
      <c r="Q481" s="108"/>
      <c r="R481" s="108"/>
      <c r="S481" s="108"/>
      <c r="T481" s="108"/>
      <c r="U481" s="108"/>
      <c r="V481" s="108"/>
      <c r="W481" s="108"/>
      <c r="X481" s="108"/>
      <c r="Y481" s="108"/>
      <c r="Z481" s="108"/>
    </row>
    <row r="482" spans="1:26" ht="20.25" customHeight="1" x14ac:dyDescent="0.35">
      <c r="A482" s="108"/>
      <c r="B482" s="108"/>
      <c r="C482" s="108"/>
      <c r="D482" s="108"/>
      <c r="E482" s="108"/>
      <c r="F482" s="108"/>
      <c r="G482" s="108"/>
      <c r="H482" s="108"/>
      <c r="I482" s="108"/>
      <c r="J482" s="108"/>
      <c r="K482" s="108"/>
      <c r="L482" s="108"/>
      <c r="M482" s="108"/>
      <c r="N482" s="108"/>
      <c r="O482" s="108"/>
      <c r="P482" s="108"/>
      <c r="Q482" s="108"/>
      <c r="R482" s="108"/>
      <c r="S482" s="108"/>
      <c r="T482" s="108"/>
      <c r="U482" s="108"/>
      <c r="V482" s="108"/>
      <c r="W482" s="108"/>
      <c r="X482" s="108"/>
      <c r="Y482" s="108"/>
      <c r="Z482" s="108"/>
    </row>
    <row r="483" spans="1:26" ht="20.25" customHeight="1" x14ac:dyDescent="0.35">
      <c r="A483" s="108"/>
      <c r="B483" s="108"/>
      <c r="C483" s="108"/>
      <c r="D483" s="108"/>
      <c r="E483" s="108"/>
      <c r="F483" s="108"/>
      <c r="G483" s="108"/>
      <c r="H483" s="108"/>
      <c r="I483" s="108"/>
      <c r="J483" s="108"/>
      <c r="K483" s="108"/>
      <c r="L483" s="108"/>
      <c r="M483" s="108"/>
      <c r="N483" s="108"/>
      <c r="O483" s="108"/>
      <c r="P483" s="108"/>
      <c r="Q483" s="108"/>
      <c r="R483" s="108"/>
      <c r="S483" s="108"/>
      <c r="T483" s="108"/>
      <c r="U483" s="108"/>
      <c r="V483" s="108"/>
      <c r="W483" s="108"/>
      <c r="X483" s="108"/>
      <c r="Y483" s="108"/>
      <c r="Z483" s="108"/>
    </row>
    <row r="484" spans="1:26" ht="20.25" customHeight="1" x14ac:dyDescent="0.35">
      <c r="A484" s="108"/>
      <c r="B484" s="108"/>
      <c r="C484" s="108"/>
      <c r="D484" s="108"/>
      <c r="E484" s="108"/>
      <c r="F484" s="108"/>
      <c r="G484" s="108"/>
      <c r="H484" s="108"/>
      <c r="I484" s="108"/>
      <c r="J484" s="108"/>
      <c r="K484" s="108"/>
      <c r="L484" s="108"/>
      <c r="M484" s="108"/>
      <c r="N484" s="108"/>
      <c r="O484" s="108"/>
      <c r="P484" s="108"/>
      <c r="Q484" s="108"/>
      <c r="R484" s="108"/>
      <c r="S484" s="108"/>
      <c r="T484" s="108"/>
      <c r="U484" s="108"/>
      <c r="V484" s="108"/>
      <c r="W484" s="108"/>
      <c r="X484" s="108"/>
      <c r="Y484" s="108"/>
      <c r="Z484" s="108"/>
    </row>
    <row r="485" spans="1:26" ht="20.25" customHeight="1" x14ac:dyDescent="0.35">
      <c r="A485" s="108"/>
      <c r="B485" s="108"/>
      <c r="C485" s="108"/>
      <c r="D485" s="108"/>
      <c r="E485" s="108"/>
      <c r="F485" s="108"/>
      <c r="G485" s="108"/>
      <c r="H485" s="108"/>
      <c r="I485" s="108"/>
      <c r="J485" s="108"/>
      <c r="K485" s="108"/>
      <c r="L485" s="108"/>
      <c r="M485" s="108"/>
      <c r="N485" s="108"/>
      <c r="O485" s="108"/>
      <c r="P485" s="108"/>
      <c r="Q485" s="108"/>
      <c r="R485" s="108"/>
      <c r="S485" s="108"/>
      <c r="T485" s="108"/>
      <c r="U485" s="108"/>
      <c r="V485" s="108"/>
      <c r="W485" s="108"/>
      <c r="X485" s="108"/>
      <c r="Y485" s="108"/>
      <c r="Z485" s="108"/>
    </row>
    <row r="486" spans="1:26" ht="20.25" customHeight="1" x14ac:dyDescent="0.35">
      <c r="A486" s="108"/>
      <c r="B486" s="108"/>
      <c r="C486" s="108"/>
      <c r="D486" s="108"/>
      <c r="E486" s="108"/>
      <c r="F486" s="108"/>
      <c r="G486" s="108"/>
      <c r="H486" s="108"/>
      <c r="I486" s="108"/>
      <c r="J486" s="108"/>
      <c r="K486" s="108"/>
      <c r="L486" s="108"/>
      <c r="M486" s="108"/>
      <c r="N486" s="108"/>
      <c r="O486" s="108"/>
      <c r="P486" s="108"/>
      <c r="Q486" s="108"/>
      <c r="R486" s="108"/>
      <c r="S486" s="108"/>
      <c r="T486" s="108"/>
      <c r="U486" s="108"/>
      <c r="V486" s="108"/>
      <c r="W486" s="108"/>
      <c r="X486" s="108"/>
      <c r="Y486" s="108"/>
      <c r="Z486" s="108"/>
    </row>
    <row r="487" spans="1:26" ht="20.25" customHeight="1" x14ac:dyDescent="0.35">
      <c r="A487" s="108"/>
      <c r="B487" s="108"/>
      <c r="C487" s="108"/>
      <c r="D487" s="108"/>
      <c r="E487" s="108"/>
      <c r="F487" s="108"/>
      <c r="G487" s="108"/>
      <c r="H487" s="108"/>
      <c r="I487" s="108"/>
      <c r="J487" s="108"/>
      <c r="K487" s="108"/>
      <c r="L487" s="108"/>
      <c r="M487" s="108"/>
      <c r="N487" s="108"/>
      <c r="O487" s="108"/>
      <c r="P487" s="108"/>
      <c r="Q487" s="108"/>
      <c r="R487" s="108"/>
      <c r="S487" s="108"/>
      <c r="T487" s="108"/>
      <c r="U487" s="108"/>
      <c r="V487" s="108"/>
      <c r="W487" s="108"/>
      <c r="X487" s="108"/>
      <c r="Y487" s="108"/>
      <c r="Z487" s="108"/>
    </row>
    <row r="488" spans="1:26" ht="20.25" customHeight="1" x14ac:dyDescent="0.35">
      <c r="A488" s="108"/>
      <c r="B488" s="108"/>
      <c r="C488" s="108"/>
      <c r="D488" s="108"/>
      <c r="E488" s="108"/>
      <c r="F488" s="108"/>
      <c r="G488" s="108"/>
      <c r="H488" s="108"/>
      <c r="I488" s="108"/>
      <c r="J488" s="108"/>
      <c r="K488" s="108"/>
      <c r="L488" s="108"/>
      <c r="M488" s="108"/>
      <c r="N488" s="108"/>
      <c r="O488" s="108"/>
      <c r="P488" s="108"/>
      <c r="Q488" s="108"/>
      <c r="R488" s="108"/>
      <c r="S488" s="108"/>
      <c r="T488" s="108"/>
      <c r="U488" s="108"/>
      <c r="V488" s="108"/>
      <c r="W488" s="108"/>
      <c r="X488" s="108"/>
      <c r="Y488" s="108"/>
      <c r="Z488" s="108"/>
    </row>
    <row r="489" spans="1:26" ht="20.25" customHeight="1" x14ac:dyDescent="0.35">
      <c r="A489" s="108"/>
      <c r="B489" s="108"/>
      <c r="C489" s="108"/>
      <c r="D489" s="108"/>
      <c r="E489" s="108"/>
      <c r="F489" s="108"/>
      <c r="G489" s="108"/>
      <c r="H489" s="108"/>
      <c r="I489" s="108"/>
      <c r="J489" s="108"/>
      <c r="K489" s="108"/>
      <c r="L489" s="108"/>
      <c r="M489" s="108"/>
      <c r="N489" s="108"/>
      <c r="O489" s="108"/>
      <c r="P489" s="108"/>
      <c r="Q489" s="108"/>
      <c r="R489" s="108"/>
      <c r="S489" s="108"/>
      <c r="T489" s="108"/>
      <c r="U489" s="108"/>
      <c r="V489" s="108"/>
      <c r="W489" s="108"/>
      <c r="X489" s="108"/>
      <c r="Y489" s="108"/>
      <c r="Z489" s="108"/>
    </row>
    <row r="490" spans="1:26" ht="20.25" customHeight="1" x14ac:dyDescent="0.35">
      <c r="A490" s="108"/>
      <c r="B490" s="108"/>
      <c r="C490" s="108"/>
      <c r="D490" s="108"/>
      <c r="E490" s="108"/>
      <c r="F490" s="108"/>
      <c r="G490" s="108"/>
      <c r="H490" s="108"/>
      <c r="I490" s="108"/>
      <c r="J490" s="108"/>
      <c r="K490" s="108"/>
      <c r="L490" s="108"/>
      <c r="M490" s="108"/>
      <c r="N490" s="108"/>
      <c r="O490" s="108"/>
      <c r="P490" s="108"/>
      <c r="Q490" s="108"/>
      <c r="R490" s="108"/>
      <c r="S490" s="108"/>
      <c r="T490" s="108"/>
      <c r="U490" s="108"/>
      <c r="V490" s="108"/>
      <c r="W490" s="108"/>
      <c r="X490" s="108"/>
      <c r="Y490" s="108"/>
      <c r="Z490" s="108"/>
    </row>
    <row r="491" spans="1:26" ht="20.25" customHeight="1" x14ac:dyDescent="0.35">
      <c r="A491" s="108"/>
      <c r="B491" s="108"/>
      <c r="C491" s="108"/>
      <c r="D491" s="108"/>
      <c r="E491" s="108"/>
      <c r="F491" s="108"/>
      <c r="G491" s="108"/>
      <c r="H491" s="108"/>
      <c r="I491" s="108"/>
      <c r="J491" s="108"/>
      <c r="K491" s="108"/>
      <c r="L491" s="108"/>
      <c r="M491" s="108"/>
      <c r="N491" s="108"/>
      <c r="O491" s="108"/>
      <c r="P491" s="108"/>
      <c r="Q491" s="108"/>
      <c r="R491" s="108"/>
      <c r="S491" s="108"/>
      <c r="T491" s="108"/>
      <c r="U491" s="108"/>
      <c r="V491" s="108"/>
      <c r="W491" s="108"/>
      <c r="X491" s="108"/>
      <c r="Y491" s="108"/>
      <c r="Z491" s="108"/>
    </row>
    <row r="492" spans="1:26" ht="20.25" customHeight="1" x14ac:dyDescent="0.35">
      <c r="A492" s="108"/>
      <c r="B492" s="108"/>
      <c r="C492" s="108"/>
      <c r="D492" s="108"/>
      <c r="E492" s="108"/>
      <c r="F492" s="108"/>
      <c r="G492" s="108"/>
      <c r="H492" s="108"/>
      <c r="I492" s="108"/>
      <c r="J492" s="108"/>
      <c r="K492" s="108"/>
      <c r="L492" s="108"/>
      <c r="M492" s="108"/>
      <c r="N492" s="108"/>
      <c r="O492" s="108"/>
      <c r="P492" s="108"/>
      <c r="Q492" s="108"/>
      <c r="R492" s="108"/>
      <c r="S492" s="108"/>
      <c r="T492" s="108"/>
      <c r="U492" s="108"/>
      <c r="V492" s="108"/>
      <c r="W492" s="108"/>
      <c r="X492" s="108"/>
      <c r="Y492" s="108"/>
      <c r="Z492" s="108"/>
    </row>
    <row r="493" spans="1:26" ht="20.25" customHeight="1" x14ac:dyDescent="0.35">
      <c r="A493" s="108"/>
      <c r="B493" s="108"/>
      <c r="C493" s="108"/>
      <c r="D493" s="108"/>
      <c r="E493" s="108"/>
      <c r="F493" s="108"/>
      <c r="G493" s="108"/>
      <c r="H493" s="108"/>
      <c r="I493" s="108"/>
      <c r="J493" s="108"/>
      <c r="K493" s="108"/>
      <c r="L493" s="108"/>
      <c r="M493" s="108"/>
      <c r="N493" s="108"/>
      <c r="O493" s="108"/>
      <c r="P493" s="108"/>
      <c r="Q493" s="108"/>
      <c r="R493" s="108"/>
      <c r="S493" s="108"/>
      <c r="T493" s="108"/>
      <c r="U493" s="108"/>
      <c r="V493" s="108"/>
      <c r="W493" s="108"/>
      <c r="X493" s="108"/>
      <c r="Y493" s="108"/>
      <c r="Z493" s="108"/>
    </row>
    <row r="494" spans="1:26" ht="20.25" customHeight="1" x14ac:dyDescent="0.35">
      <c r="A494" s="108"/>
      <c r="B494" s="108"/>
      <c r="C494" s="108"/>
      <c r="D494" s="108"/>
      <c r="E494" s="108"/>
      <c r="F494" s="108"/>
      <c r="G494" s="108"/>
      <c r="H494" s="108"/>
      <c r="I494" s="108"/>
      <c r="J494" s="108"/>
      <c r="K494" s="108"/>
      <c r="L494" s="108"/>
      <c r="M494" s="108"/>
      <c r="N494" s="108"/>
      <c r="O494" s="108"/>
      <c r="P494" s="108"/>
      <c r="Q494" s="108"/>
      <c r="R494" s="108"/>
      <c r="S494" s="108"/>
      <c r="T494" s="108"/>
      <c r="U494" s="108"/>
      <c r="V494" s="108"/>
      <c r="W494" s="108"/>
      <c r="X494" s="108"/>
      <c r="Y494" s="108"/>
      <c r="Z494" s="108"/>
    </row>
    <row r="495" spans="1:26" ht="20.25" customHeight="1" x14ac:dyDescent="0.35">
      <c r="A495" s="108"/>
      <c r="B495" s="108"/>
      <c r="C495" s="108"/>
      <c r="D495" s="108"/>
      <c r="E495" s="108"/>
      <c r="F495" s="108"/>
      <c r="G495" s="108"/>
      <c r="H495" s="108"/>
      <c r="I495" s="108"/>
      <c r="J495" s="108"/>
      <c r="K495" s="108"/>
      <c r="L495" s="108"/>
      <c r="M495" s="108"/>
      <c r="N495" s="108"/>
      <c r="O495" s="108"/>
      <c r="P495" s="108"/>
      <c r="Q495" s="108"/>
      <c r="R495" s="108"/>
      <c r="S495" s="108"/>
      <c r="T495" s="108"/>
      <c r="U495" s="108"/>
      <c r="V495" s="108"/>
      <c r="W495" s="108"/>
      <c r="X495" s="108"/>
      <c r="Y495" s="108"/>
      <c r="Z495" s="108"/>
    </row>
    <row r="496" spans="1:26" ht="20.25" customHeight="1" x14ac:dyDescent="0.35">
      <c r="A496" s="108"/>
      <c r="B496" s="108"/>
      <c r="C496" s="108"/>
      <c r="D496" s="108"/>
      <c r="E496" s="108"/>
      <c r="F496" s="108"/>
      <c r="G496" s="108"/>
      <c r="H496" s="108"/>
      <c r="I496" s="108"/>
      <c r="J496" s="108"/>
      <c r="K496" s="108"/>
      <c r="L496" s="108"/>
      <c r="M496" s="108"/>
      <c r="N496" s="108"/>
      <c r="O496" s="108"/>
      <c r="P496" s="108"/>
      <c r="Q496" s="108"/>
      <c r="R496" s="108"/>
      <c r="S496" s="108"/>
      <c r="T496" s="108"/>
      <c r="U496" s="108"/>
      <c r="V496" s="108"/>
      <c r="W496" s="108"/>
      <c r="X496" s="108"/>
      <c r="Y496" s="108"/>
      <c r="Z496" s="108"/>
    </row>
    <row r="497" spans="1:26" ht="20.25" customHeight="1" x14ac:dyDescent="0.35">
      <c r="A497" s="108"/>
      <c r="B497" s="108"/>
      <c r="C497" s="108"/>
      <c r="D497" s="108"/>
      <c r="E497" s="108"/>
      <c r="F497" s="108"/>
      <c r="G497" s="108"/>
      <c r="H497" s="108"/>
      <c r="I497" s="108"/>
      <c r="J497" s="108"/>
      <c r="K497" s="108"/>
      <c r="L497" s="108"/>
      <c r="M497" s="108"/>
      <c r="N497" s="108"/>
      <c r="O497" s="108"/>
      <c r="P497" s="108"/>
      <c r="Q497" s="108"/>
      <c r="R497" s="108"/>
      <c r="S497" s="108"/>
      <c r="T497" s="108"/>
      <c r="U497" s="108"/>
      <c r="V497" s="108"/>
      <c r="W497" s="108"/>
      <c r="X497" s="108"/>
      <c r="Y497" s="108"/>
      <c r="Z497" s="108"/>
    </row>
    <row r="498" spans="1:26" ht="20.25" customHeight="1" x14ac:dyDescent="0.35">
      <c r="A498" s="108"/>
      <c r="B498" s="108"/>
      <c r="C498" s="108"/>
      <c r="D498" s="108"/>
      <c r="E498" s="108"/>
      <c r="F498" s="108"/>
      <c r="G498" s="108"/>
      <c r="H498" s="108"/>
      <c r="I498" s="108"/>
      <c r="J498" s="108"/>
      <c r="K498" s="108"/>
      <c r="L498" s="108"/>
      <c r="M498" s="108"/>
      <c r="N498" s="108"/>
      <c r="O498" s="108"/>
      <c r="P498" s="108"/>
      <c r="Q498" s="108"/>
      <c r="R498" s="108"/>
      <c r="S498" s="108"/>
      <c r="T498" s="108"/>
      <c r="U498" s="108"/>
      <c r="V498" s="108"/>
      <c r="W498" s="108"/>
      <c r="X498" s="108"/>
      <c r="Y498" s="108"/>
      <c r="Z498" s="108"/>
    </row>
    <row r="499" spans="1:26" ht="20.25" customHeight="1" x14ac:dyDescent="0.35">
      <c r="A499" s="108"/>
      <c r="B499" s="108"/>
      <c r="C499" s="108"/>
      <c r="D499" s="108"/>
      <c r="E499" s="108"/>
      <c r="F499" s="108"/>
      <c r="G499" s="108"/>
      <c r="H499" s="108"/>
      <c r="I499" s="108"/>
      <c r="J499" s="108"/>
      <c r="K499" s="108"/>
      <c r="L499" s="108"/>
      <c r="M499" s="108"/>
      <c r="N499" s="108"/>
      <c r="O499" s="108"/>
      <c r="P499" s="108"/>
      <c r="Q499" s="108"/>
      <c r="R499" s="108"/>
      <c r="S499" s="108"/>
      <c r="T499" s="108"/>
      <c r="U499" s="108"/>
      <c r="V499" s="108"/>
      <c r="W499" s="108"/>
      <c r="X499" s="108"/>
      <c r="Y499" s="108"/>
      <c r="Z499" s="108"/>
    </row>
    <row r="500" spans="1:26" ht="20.25" customHeight="1" x14ac:dyDescent="0.35">
      <c r="A500" s="108"/>
      <c r="B500" s="108"/>
      <c r="C500" s="108"/>
      <c r="D500" s="108"/>
      <c r="E500" s="108"/>
      <c r="F500" s="108"/>
      <c r="G500" s="108"/>
      <c r="H500" s="108"/>
      <c r="I500" s="108"/>
      <c r="J500" s="108"/>
      <c r="K500" s="108"/>
      <c r="L500" s="108"/>
      <c r="M500" s="108"/>
      <c r="N500" s="108"/>
      <c r="O500" s="108"/>
      <c r="P500" s="108"/>
      <c r="Q500" s="108"/>
      <c r="R500" s="108"/>
      <c r="S500" s="108"/>
      <c r="T500" s="108"/>
      <c r="U500" s="108"/>
      <c r="V500" s="108"/>
      <c r="W500" s="108"/>
      <c r="X500" s="108"/>
      <c r="Y500" s="108"/>
      <c r="Z500" s="108"/>
    </row>
    <row r="501" spans="1:26" ht="20.25" customHeight="1" x14ac:dyDescent="0.35">
      <c r="A501" s="108"/>
      <c r="B501" s="108"/>
      <c r="C501" s="108"/>
      <c r="D501" s="108"/>
      <c r="E501" s="108"/>
      <c r="F501" s="108"/>
      <c r="G501" s="108"/>
      <c r="H501" s="108"/>
      <c r="I501" s="108"/>
      <c r="J501" s="108"/>
      <c r="K501" s="108"/>
      <c r="L501" s="108"/>
      <c r="M501" s="108"/>
      <c r="N501" s="108"/>
      <c r="O501" s="108"/>
      <c r="P501" s="108"/>
      <c r="Q501" s="108"/>
      <c r="R501" s="108"/>
      <c r="S501" s="108"/>
      <c r="T501" s="108"/>
      <c r="U501" s="108"/>
      <c r="V501" s="108"/>
      <c r="W501" s="108"/>
      <c r="X501" s="108"/>
      <c r="Y501" s="108"/>
      <c r="Z501" s="108"/>
    </row>
    <row r="502" spans="1:26" ht="20.25" customHeight="1" x14ac:dyDescent="0.35">
      <c r="A502" s="108"/>
      <c r="B502" s="108"/>
      <c r="C502" s="108"/>
      <c r="D502" s="108"/>
      <c r="E502" s="108"/>
      <c r="F502" s="108"/>
      <c r="G502" s="108"/>
      <c r="H502" s="108"/>
      <c r="I502" s="108"/>
      <c r="J502" s="108"/>
      <c r="K502" s="108"/>
      <c r="L502" s="108"/>
      <c r="M502" s="108"/>
      <c r="N502" s="108"/>
      <c r="O502" s="108"/>
      <c r="P502" s="108"/>
      <c r="Q502" s="108"/>
      <c r="R502" s="108"/>
      <c r="S502" s="108"/>
      <c r="T502" s="108"/>
      <c r="U502" s="108"/>
      <c r="V502" s="108"/>
      <c r="W502" s="108"/>
      <c r="X502" s="108"/>
      <c r="Y502" s="108"/>
      <c r="Z502" s="108"/>
    </row>
    <row r="503" spans="1:26" ht="20.25" customHeight="1" x14ac:dyDescent="0.35">
      <c r="A503" s="108"/>
      <c r="B503" s="108"/>
      <c r="C503" s="108"/>
      <c r="D503" s="108"/>
      <c r="E503" s="108"/>
      <c r="F503" s="108"/>
      <c r="G503" s="108"/>
      <c r="H503" s="108"/>
      <c r="I503" s="108"/>
      <c r="J503" s="108"/>
      <c r="K503" s="108"/>
      <c r="L503" s="108"/>
      <c r="M503" s="108"/>
      <c r="N503" s="108"/>
      <c r="O503" s="108"/>
      <c r="P503" s="108"/>
      <c r="Q503" s="108"/>
      <c r="R503" s="108"/>
      <c r="S503" s="108"/>
      <c r="T503" s="108"/>
      <c r="U503" s="108"/>
      <c r="V503" s="108"/>
      <c r="W503" s="108"/>
      <c r="X503" s="108"/>
      <c r="Y503" s="108"/>
      <c r="Z503" s="108"/>
    </row>
    <row r="504" spans="1:26" ht="20.25" customHeight="1" x14ac:dyDescent="0.35">
      <c r="A504" s="108"/>
      <c r="B504" s="108"/>
      <c r="C504" s="108"/>
      <c r="D504" s="108"/>
      <c r="E504" s="108"/>
      <c r="F504" s="108"/>
      <c r="G504" s="108"/>
      <c r="H504" s="108"/>
      <c r="I504" s="108"/>
      <c r="J504" s="108"/>
      <c r="K504" s="108"/>
      <c r="L504" s="108"/>
      <c r="M504" s="108"/>
      <c r="N504" s="108"/>
      <c r="O504" s="108"/>
      <c r="P504" s="108"/>
      <c r="Q504" s="108"/>
      <c r="R504" s="108"/>
      <c r="S504" s="108"/>
      <c r="T504" s="108"/>
      <c r="U504" s="108"/>
      <c r="V504" s="108"/>
      <c r="W504" s="108"/>
      <c r="X504" s="108"/>
      <c r="Y504" s="108"/>
      <c r="Z504" s="108"/>
    </row>
    <row r="505" spans="1:26" ht="20.25" customHeight="1" x14ac:dyDescent="0.35">
      <c r="A505" s="108"/>
      <c r="B505" s="108"/>
      <c r="C505" s="108"/>
      <c r="D505" s="108"/>
      <c r="E505" s="108"/>
      <c r="F505" s="108"/>
      <c r="G505" s="108"/>
      <c r="H505" s="108"/>
      <c r="I505" s="108"/>
      <c r="J505" s="108"/>
      <c r="K505" s="108"/>
      <c r="L505" s="108"/>
      <c r="M505" s="108"/>
      <c r="N505" s="108"/>
      <c r="O505" s="108"/>
      <c r="P505" s="108"/>
      <c r="Q505" s="108"/>
      <c r="R505" s="108"/>
      <c r="S505" s="108"/>
      <c r="T505" s="108"/>
      <c r="U505" s="108"/>
      <c r="V505" s="108"/>
      <c r="W505" s="108"/>
      <c r="X505" s="108"/>
      <c r="Y505" s="108"/>
      <c r="Z505" s="108"/>
    </row>
    <row r="506" spans="1:26" ht="20.25" customHeight="1" x14ac:dyDescent="0.35">
      <c r="A506" s="108"/>
      <c r="B506" s="108"/>
      <c r="C506" s="108"/>
      <c r="D506" s="108"/>
      <c r="E506" s="108"/>
      <c r="F506" s="108"/>
      <c r="G506" s="108"/>
      <c r="H506" s="108"/>
      <c r="I506" s="108"/>
      <c r="J506" s="108"/>
      <c r="K506" s="108"/>
      <c r="L506" s="108"/>
      <c r="M506" s="108"/>
      <c r="N506" s="108"/>
      <c r="O506" s="108"/>
      <c r="P506" s="108"/>
      <c r="Q506" s="108"/>
      <c r="R506" s="108"/>
      <c r="S506" s="108"/>
      <c r="T506" s="108"/>
      <c r="U506" s="108"/>
      <c r="V506" s="108"/>
      <c r="W506" s="108"/>
      <c r="X506" s="108"/>
      <c r="Y506" s="108"/>
      <c r="Z506" s="108"/>
    </row>
    <row r="507" spans="1:26" ht="20.25" customHeight="1" x14ac:dyDescent="0.35">
      <c r="A507" s="108"/>
      <c r="B507" s="108"/>
      <c r="C507" s="108"/>
      <c r="D507" s="108"/>
      <c r="E507" s="108"/>
      <c r="F507" s="108"/>
      <c r="G507" s="108"/>
      <c r="H507" s="108"/>
      <c r="I507" s="108"/>
      <c r="J507" s="108"/>
      <c r="K507" s="108"/>
      <c r="L507" s="108"/>
      <c r="M507" s="108"/>
      <c r="N507" s="108"/>
      <c r="O507" s="108"/>
      <c r="P507" s="108"/>
      <c r="Q507" s="108"/>
      <c r="R507" s="108"/>
      <c r="S507" s="108"/>
      <c r="T507" s="108"/>
      <c r="U507" s="108"/>
      <c r="V507" s="108"/>
      <c r="W507" s="108"/>
      <c r="X507" s="108"/>
      <c r="Y507" s="108"/>
      <c r="Z507" s="108"/>
    </row>
    <row r="508" spans="1:26" ht="20.25" customHeight="1" x14ac:dyDescent="0.35">
      <c r="A508" s="108"/>
      <c r="B508" s="108"/>
      <c r="C508" s="108"/>
      <c r="D508" s="108"/>
      <c r="E508" s="108"/>
      <c r="F508" s="108"/>
      <c r="G508" s="108"/>
      <c r="H508" s="108"/>
      <c r="I508" s="108"/>
      <c r="J508" s="108"/>
      <c r="K508" s="108"/>
      <c r="L508" s="108"/>
      <c r="M508" s="108"/>
      <c r="N508" s="108"/>
      <c r="O508" s="108"/>
      <c r="P508" s="108"/>
      <c r="Q508" s="108"/>
      <c r="R508" s="108"/>
      <c r="S508" s="108"/>
      <c r="T508" s="108"/>
      <c r="U508" s="108"/>
      <c r="V508" s="108"/>
      <c r="W508" s="108"/>
      <c r="X508" s="108"/>
      <c r="Y508" s="108"/>
      <c r="Z508" s="108"/>
    </row>
    <row r="509" spans="1:26" ht="20.25" customHeight="1" x14ac:dyDescent="0.35">
      <c r="A509" s="108"/>
      <c r="B509" s="108"/>
      <c r="C509" s="108"/>
      <c r="D509" s="108"/>
      <c r="E509" s="108"/>
      <c r="F509" s="108"/>
      <c r="G509" s="108"/>
      <c r="H509" s="108"/>
      <c r="I509" s="108"/>
      <c r="J509" s="108"/>
      <c r="K509" s="108"/>
      <c r="L509" s="108"/>
      <c r="M509" s="108"/>
      <c r="N509" s="108"/>
      <c r="O509" s="108"/>
      <c r="P509" s="108"/>
      <c r="Q509" s="108"/>
      <c r="R509" s="108"/>
      <c r="S509" s="108"/>
      <c r="T509" s="108"/>
      <c r="U509" s="108"/>
      <c r="V509" s="108"/>
      <c r="W509" s="108"/>
      <c r="X509" s="108"/>
      <c r="Y509" s="108"/>
      <c r="Z509" s="108"/>
    </row>
    <row r="510" spans="1:26" ht="20.25" customHeight="1" x14ac:dyDescent="0.35">
      <c r="A510" s="108"/>
      <c r="B510" s="108"/>
      <c r="C510" s="108"/>
      <c r="D510" s="108"/>
      <c r="E510" s="108"/>
      <c r="F510" s="108"/>
      <c r="G510" s="108"/>
      <c r="H510" s="108"/>
      <c r="I510" s="108"/>
      <c r="J510" s="108"/>
      <c r="K510" s="108"/>
      <c r="L510" s="108"/>
      <c r="M510" s="108"/>
      <c r="N510" s="108"/>
      <c r="O510" s="108"/>
      <c r="P510" s="108"/>
      <c r="Q510" s="108"/>
      <c r="R510" s="108"/>
      <c r="S510" s="108"/>
      <c r="T510" s="108"/>
      <c r="U510" s="108"/>
      <c r="V510" s="108"/>
      <c r="W510" s="108"/>
      <c r="X510" s="108"/>
      <c r="Y510" s="108"/>
      <c r="Z510" s="108"/>
    </row>
    <row r="511" spans="1:26" ht="20.25" customHeight="1" x14ac:dyDescent="0.35">
      <c r="A511" s="108"/>
      <c r="B511" s="108"/>
      <c r="C511" s="108"/>
      <c r="D511" s="108"/>
      <c r="E511" s="108"/>
      <c r="F511" s="108"/>
      <c r="G511" s="108"/>
      <c r="H511" s="108"/>
      <c r="I511" s="108"/>
      <c r="J511" s="108"/>
      <c r="K511" s="108"/>
      <c r="L511" s="108"/>
      <c r="M511" s="108"/>
      <c r="N511" s="108"/>
      <c r="O511" s="108"/>
      <c r="P511" s="108"/>
      <c r="Q511" s="108"/>
      <c r="R511" s="108"/>
      <c r="S511" s="108"/>
      <c r="T511" s="108"/>
      <c r="U511" s="108"/>
      <c r="V511" s="108"/>
      <c r="W511" s="108"/>
      <c r="X511" s="108"/>
      <c r="Y511" s="108"/>
      <c r="Z511" s="108"/>
    </row>
    <row r="512" spans="1:26" ht="20.25" customHeight="1" x14ac:dyDescent="0.35">
      <c r="A512" s="108"/>
      <c r="B512" s="108"/>
      <c r="C512" s="108"/>
      <c r="D512" s="108"/>
      <c r="E512" s="108"/>
      <c r="F512" s="108"/>
      <c r="G512" s="108"/>
      <c r="H512" s="108"/>
      <c r="I512" s="108"/>
      <c r="J512" s="108"/>
      <c r="K512" s="108"/>
      <c r="L512" s="108"/>
      <c r="M512" s="108"/>
      <c r="N512" s="108"/>
      <c r="O512" s="108"/>
      <c r="P512" s="108"/>
      <c r="Q512" s="108"/>
      <c r="R512" s="108"/>
      <c r="S512" s="108"/>
      <c r="T512" s="108"/>
      <c r="U512" s="108"/>
      <c r="V512" s="108"/>
      <c r="W512" s="108"/>
      <c r="X512" s="108"/>
      <c r="Y512" s="108"/>
      <c r="Z512" s="108"/>
    </row>
    <row r="513" spans="1:26" ht="20.25" customHeight="1" x14ac:dyDescent="0.35">
      <c r="A513" s="108"/>
      <c r="B513" s="108"/>
      <c r="C513" s="108"/>
      <c r="D513" s="108"/>
      <c r="E513" s="108"/>
      <c r="F513" s="108"/>
      <c r="G513" s="108"/>
      <c r="H513" s="108"/>
      <c r="I513" s="108"/>
      <c r="J513" s="108"/>
      <c r="K513" s="108"/>
      <c r="L513" s="108"/>
      <c r="M513" s="108"/>
      <c r="N513" s="108"/>
      <c r="O513" s="108"/>
      <c r="P513" s="108"/>
      <c r="Q513" s="108"/>
      <c r="R513" s="108"/>
      <c r="S513" s="108"/>
      <c r="T513" s="108"/>
      <c r="U513" s="108"/>
      <c r="V513" s="108"/>
      <c r="W513" s="108"/>
      <c r="X513" s="108"/>
      <c r="Y513" s="108"/>
      <c r="Z513" s="108"/>
    </row>
    <row r="514" spans="1:26" ht="20.25" customHeight="1" x14ac:dyDescent="0.35">
      <c r="A514" s="108"/>
      <c r="B514" s="108"/>
      <c r="C514" s="108"/>
      <c r="D514" s="108"/>
      <c r="E514" s="108"/>
      <c r="F514" s="108"/>
      <c r="G514" s="108"/>
      <c r="H514" s="108"/>
      <c r="I514" s="108"/>
      <c r="J514" s="108"/>
      <c r="K514" s="108"/>
      <c r="L514" s="108"/>
      <c r="M514" s="108"/>
      <c r="N514" s="108"/>
      <c r="O514" s="108"/>
      <c r="P514" s="108"/>
      <c r="Q514" s="108"/>
      <c r="R514" s="108"/>
      <c r="S514" s="108"/>
      <c r="T514" s="108"/>
      <c r="U514" s="108"/>
      <c r="V514" s="108"/>
      <c r="W514" s="108"/>
      <c r="X514" s="108"/>
      <c r="Y514" s="108"/>
      <c r="Z514" s="108"/>
    </row>
    <row r="515" spans="1:26" ht="20.25" customHeight="1" x14ac:dyDescent="0.35">
      <c r="A515" s="108"/>
      <c r="B515" s="108"/>
      <c r="C515" s="108"/>
      <c r="D515" s="108"/>
      <c r="E515" s="108"/>
      <c r="F515" s="108"/>
      <c r="G515" s="108"/>
      <c r="H515" s="108"/>
      <c r="I515" s="108"/>
      <c r="J515" s="108"/>
      <c r="K515" s="108"/>
      <c r="L515" s="108"/>
      <c r="M515" s="108"/>
      <c r="N515" s="108"/>
      <c r="O515" s="108"/>
      <c r="P515" s="108"/>
      <c r="Q515" s="108"/>
      <c r="R515" s="108"/>
      <c r="S515" s="108"/>
      <c r="T515" s="108"/>
      <c r="U515" s="108"/>
      <c r="V515" s="108"/>
      <c r="W515" s="108"/>
      <c r="X515" s="108"/>
      <c r="Y515" s="108"/>
      <c r="Z515" s="108"/>
    </row>
    <row r="516" spans="1:26" ht="20.25" customHeight="1" x14ac:dyDescent="0.35">
      <c r="A516" s="108"/>
      <c r="B516" s="108"/>
      <c r="C516" s="108"/>
      <c r="D516" s="108"/>
      <c r="E516" s="108"/>
      <c r="F516" s="108"/>
      <c r="G516" s="108"/>
      <c r="H516" s="108"/>
      <c r="I516" s="108"/>
      <c r="J516" s="108"/>
      <c r="K516" s="108"/>
      <c r="L516" s="108"/>
      <c r="M516" s="108"/>
      <c r="N516" s="108"/>
      <c r="O516" s="108"/>
      <c r="P516" s="108"/>
      <c r="Q516" s="108"/>
      <c r="R516" s="108"/>
      <c r="S516" s="108"/>
      <c r="T516" s="108"/>
      <c r="U516" s="108"/>
      <c r="V516" s="108"/>
      <c r="W516" s="108"/>
      <c r="X516" s="108"/>
      <c r="Y516" s="108"/>
      <c r="Z516" s="108"/>
    </row>
    <row r="517" spans="1:26" ht="20.25" customHeight="1" x14ac:dyDescent="0.35">
      <c r="A517" s="108"/>
      <c r="B517" s="108"/>
      <c r="C517" s="108"/>
      <c r="D517" s="108"/>
      <c r="E517" s="108"/>
      <c r="F517" s="108"/>
      <c r="G517" s="108"/>
      <c r="H517" s="108"/>
      <c r="I517" s="108"/>
      <c r="J517" s="108"/>
      <c r="K517" s="108"/>
      <c r="L517" s="108"/>
      <c r="M517" s="108"/>
      <c r="N517" s="108"/>
      <c r="O517" s="108"/>
      <c r="P517" s="108"/>
      <c r="Q517" s="108"/>
      <c r="R517" s="108"/>
      <c r="S517" s="108"/>
      <c r="T517" s="108"/>
      <c r="U517" s="108"/>
      <c r="V517" s="108"/>
      <c r="W517" s="108"/>
      <c r="X517" s="108"/>
      <c r="Y517" s="108"/>
      <c r="Z517" s="108"/>
    </row>
    <row r="518" spans="1:26" ht="20.25" customHeight="1" x14ac:dyDescent="0.35">
      <c r="A518" s="108"/>
      <c r="B518" s="108"/>
      <c r="C518" s="108"/>
      <c r="D518" s="108"/>
      <c r="E518" s="108"/>
      <c r="F518" s="108"/>
      <c r="G518" s="108"/>
      <c r="H518" s="108"/>
      <c r="I518" s="108"/>
      <c r="J518" s="108"/>
      <c r="K518" s="108"/>
      <c r="L518" s="108"/>
      <c r="M518" s="108"/>
      <c r="N518" s="108"/>
      <c r="O518" s="108"/>
      <c r="P518" s="108"/>
      <c r="Q518" s="108"/>
      <c r="R518" s="108"/>
      <c r="S518" s="108"/>
      <c r="T518" s="108"/>
      <c r="U518" s="108"/>
      <c r="V518" s="108"/>
      <c r="W518" s="108"/>
      <c r="X518" s="108"/>
      <c r="Y518" s="108"/>
      <c r="Z518" s="108"/>
    </row>
    <row r="519" spans="1:26" ht="20.25" customHeight="1" x14ac:dyDescent="0.35">
      <c r="A519" s="108"/>
      <c r="B519" s="108"/>
      <c r="C519" s="108"/>
      <c r="D519" s="108"/>
      <c r="E519" s="108"/>
      <c r="F519" s="108"/>
      <c r="G519" s="108"/>
      <c r="H519" s="108"/>
      <c r="I519" s="108"/>
      <c r="J519" s="108"/>
      <c r="K519" s="108"/>
      <c r="L519" s="108"/>
      <c r="M519" s="108"/>
      <c r="N519" s="108"/>
      <c r="O519" s="108"/>
      <c r="P519" s="108"/>
      <c r="Q519" s="108"/>
      <c r="R519" s="108"/>
      <c r="S519" s="108"/>
      <c r="T519" s="108"/>
      <c r="U519" s="108"/>
      <c r="V519" s="108"/>
      <c r="W519" s="108"/>
      <c r="X519" s="108"/>
      <c r="Y519" s="108"/>
      <c r="Z519" s="108"/>
    </row>
    <row r="520" spans="1:26" ht="20.25" customHeight="1" x14ac:dyDescent="0.35">
      <c r="A520" s="108"/>
      <c r="B520" s="108"/>
      <c r="C520" s="108"/>
      <c r="D520" s="108"/>
      <c r="E520" s="108"/>
      <c r="F520" s="108"/>
      <c r="G520" s="108"/>
      <c r="H520" s="108"/>
      <c r="I520" s="108"/>
      <c r="J520" s="108"/>
      <c r="K520" s="108"/>
      <c r="L520" s="108"/>
      <c r="M520" s="108"/>
      <c r="N520" s="108"/>
      <c r="O520" s="108"/>
      <c r="P520" s="108"/>
      <c r="Q520" s="108"/>
      <c r="R520" s="108"/>
      <c r="S520" s="108"/>
      <c r="T520" s="108"/>
      <c r="U520" s="108"/>
      <c r="V520" s="108"/>
      <c r="W520" s="108"/>
      <c r="X520" s="108"/>
      <c r="Y520" s="108"/>
      <c r="Z520" s="108"/>
    </row>
    <row r="521" spans="1:26" ht="20.25" customHeight="1" x14ac:dyDescent="0.35">
      <c r="A521" s="108"/>
      <c r="B521" s="108"/>
      <c r="C521" s="108"/>
      <c r="D521" s="108"/>
      <c r="E521" s="108"/>
      <c r="F521" s="108"/>
      <c r="G521" s="108"/>
      <c r="H521" s="108"/>
      <c r="I521" s="108"/>
      <c r="J521" s="108"/>
      <c r="K521" s="108"/>
      <c r="L521" s="108"/>
      <c r="M521" s="108"/>
      <c r="N521" s="108"/>
      <c r="O521" s="108"/>
      <c r="P521" s="108"/>
      <c r="Q521" s="108"/>
      <c r="R521" s="108"/>
      <c r="S521" s="108"/>
      <c r="T521" s="108"/>
      <c r="U521" s="108"/>
      <c r="V521" s="108"/>
      <c r="W521" s="108"/>
      <c r="X521" s="108"/>
      <c r="Y521" s="108"/>
      <c r="Z521" s="108"/>
    </row>
    <row r="522" spans="1:26" ht="20.25" customHeight="1" x14ac:dyDescent="0.35">
      <c r="A522" s="108"/>
      <c r="B522" s="108"/>
      <c r="C522" s="108"/>
      <c r="D522" s="108"/>
      <c r="E522" s="108"/>
      <c r="F522" s="108"/>
      <c r="G522" s="108"/>
      <c r="H522" s="108"/>
      <c r="I522" s="108"/>
      <c r="J522" s="108"/>
      <c r="K522" s="108"/>
      <c r="L522" s="108"/>
      <c r="M522" s="108"/>
      <c r="N522" s="108"/>
      <c r="O522" s="108"/>
      <c r="P522" s="108"/>
      <c r="Q522" s="108"/>
      <c r="R522" s="108"/>
      <c r="S522" s="108"/>
      <c r="T522" s="108"/>
      <c r="U522" s="108"/>
      <c r="V522" s="108"/>
      <c r="W522" s="108"/>
      <c r="X522" s="108"/>
      <c r="Y522" s="108"/>
      <c r="Z522" s="108"/>
    </row>
    <row r="523" spans="1:26" ht="20.25" customHeight="1" x14ac:dyDescent="0.35">
      <c r="A523" s="108"/>
      <c r="B523" s="108"/>
      <c r="C523" s="108"/>
      <c r="D523" s="108"/>
      <c r="E523" s="108"/>
      <c r="F523" s="108"/>
      <c r="G523" s="108"/>
      <c r="H523" s="108"/>
      <c r="I523" s="108"/>
      <c r="J523" s="108"/>
      <c r="K523" s="108"/>
      <c r="L523" s="108"/>
      <c r="M523" s="108"/>
      <c r="N523" s="108"/>
      <c r="O523" s="108"/>
      <c r="P523" s="108"/>
      <c r="Q523" s="108"/>
      <c r="R523" s="108"/>
      <c r="S523" s="108"/>
      <c r="T523" s="108"/>
      <c r="U523" s="108"/>
      <c r="V523" s="108"/>
      <c r="W523" s="108"/>
      <c r="X523" s="108"/>
      <c r="Y523" s="108"/>
      <c r="Z523" s="108"/>
    </row>
    <row r="524" spans="1:26" ht="20.25" customHeight="1" x14ac:dyDescent="0.35">
      <c r="A524" s="108"/>
      <c r="B524" s="108"/>
      <c r="C524" s="108"/>
      <c r="D524" s="108"/>
      <c r="E524" s="108"/>
      <c r="F524" s="108"/>
      <c r="G524" s="108"/>
      <c r="H524" s="108"/>
      <c r="I524" s="108"/>
      <c r="J524" s="108"/>
      <c r="K524" s="108"/>
      <c r="L524" s="108"/>
      <c r="M524" s="108"/>
      <c r="N524" s="108"/>
      <c r="O524" s="108"/>
      <c r="P524" s="108"/>
      <c r="Q524" s="108"/>
      <c r="R524" s="108"/>
      <c r="S524" s="108"/>
      <c r="T524" s="108"/>
      <c r="U524" s="108"/>
      <c r="V524" s="108"/>
      <c r="W524" s="108"/>
      <c r="X524" s="108"/>
      <c r="Y524" s="108"/>
      <c r="Z524" s="108"/>
    </row>
    <row r="525" spans="1:26" ht="20.25" customHeight="1" x14ac:dyDescent="0.35">
      <c r="A525" s="108"/>
      <c r="B525" s="108"/>
      <c r="C525" s="108"/>
      <c r="D525" s="108"/>
      <c r="E525" s="108"/>
      <c r="F525" s="108"/>
      <c r="G525" s="108"/>
      <c r="H525" s="108"/>
      <c r="I525" s="108"/>
      <c r="J525" s="108"/>
      <c r="K525" s="108"/>
      <c r="L525" s="108"/>
      <c r="M525" s="108"/>
      <c r="N525" s="108"/>
      <c r="O525" s="108"/>
      <c r="P525" s="108"/>
      <c r="Q525" s="108"/>
      <c r="R525" s="108"/>
      <c r="S525" s="108"/>
      <c r="T525" s="108"/>
      <c r="U525" s="108"/>
      <c r="V525" s="108"/>
      <c r="W525" s="108"/>
      <c r="X525" s="108"/>
      <c r="Y525" s="108"/>
      <c r="Z525" s="108"/>
    </row>
    <row r="526" spans="1:26" ht="20.25" customHeight="1" x14ac:dyDescent="0.35">
      <c r="A526" s="108"/>
      <c r="B526" s="108"/>
      <c r="C526" s="108"/>
      <c r="D526" s="108"/>
      <c r="E526" s="108"/>
      <c r="F526" s="108"/>
      <c r="G526" s="108"/>
      <c r="H526" s="108"/>
      <c r="I526" s="108"/>
      <c r="J526" s="108"/>
      <c r="K526" s="108"/>
      <c r="L526" s="108"/>
      <c r="M526" s="108"/>
      <c r="N526" s="108"/>
      <c r="O526" s="108"/>
      <c r="P526" s="108"/>
      <c r="Q526" s="108"/>
      <c r="R526" s="108"/>
      <c r="S526" s="108"/>
      <c r="T526" s="108"/>
      <c r="U526" s="108"/>
      <c r="V526" s="108"/>
      <c r="W526" s="108"/>
      <c r="X526" s="108"/>
      <c r="Y526" s="108"/>
      <c r="Z526" s="108"/>
    </row>
    <row r="527" spans="1:26" ht="20.25" customHeight="1" x14ac:dyDescent="0.35">
      <c r="A527" s="108"/>
      <c r="B527" s="108"/>
      <c r="C527" s="108"/>
      <c r="D527" s="108"/>
      <c r="E527" s="108"/>
      <c r="F527" s="108"/>
      <c r="G527" s="108"/>
      <c r="H527" s="108"/>
      <c r="I527" s="108"/>
      <c r="J527" s="108"/>
      <c r="K527" s="108"/>
      <c r="L527" s="108"/>
      <c r="M527" s="108"/>
      <c r="N527" s="108"/>
      <c r="O527" s="108"/>
      <c r="P527" s="108"/>
      <c r="Q527" s="108"/>
      <c r="R527" s="108"/>
      <c r="S527" s="108"/>
      <c r="T527" s="108"/>
      <c r="U527" s="108"/>
      <c r="V527" s="108"/>
      <c r="W527" s="108"/>
      <c r="X527" s="108"/>
      <c r="Y527" s="108"/>
      <c r="Z527" s="108"/>
    </row>
    <row r="528" spans="1:26" ht="20.25" customHeight="1" x14ac:dyDescent="0.35">
      <c r="A528" s="108"/>
      <c r="B528" s="108"/>
      <c r="C528" s="108"/>
      <c r="D528" s="108"/>
      <c r="E528" s="108"/>
      <c r="F528" s="108"/>
      <c r="G528" s="108"/>
      <c r="H528" s="108"/>
      <c r="I528" s="108"/>
      <c r="J528" s="108"/>
      <c r="K528" s="108"/>
      <c r="L528" s="108"/>
      <c r="M528" s="108"/>
      <c r="N528" s="108"/>
      <c r="O528" s="108"/>
      <c r="P528" s="108"/>
      <c r="Q528" s="108"/>
      <c r="R528" s="108"/>
      <c r="S528" s="108"/>
      <c r="T528" s="108"/>
      <c r="U528" s="108"/>
      <c r="V528" s="108"/>
      <c r="W528" s="108"/>
      <c r="X528" s="108"/>
      <c r="Y528" s="108"/>
      <c r="Z528" s="108"/>
    </row>
    <row r="529" spans="1:26" ht="20.25" customHeight="1" x14ac:dyDescent="0.35">
      <c r="A529" s="108"/>
      <c r="B529" s="108"/>
      <c r="C529" s="108"/>
      <c r="D529" s="108"/>
      <c r="E529" s="108"/>
      <c r="F529" s="108"/>
      <c r="G529" s="108"/>
      <c r="H529" s="108"/>
      <c r="I529" s="108"/>
      <c r="J529" s="108"/>
      <c r="K529" s="108"/>
      <c r="L529" s="108"/>
      <c r="M529" s="108"/>
      <c r="N529" s="108"/>
      <c r="O529" s="108"/>
      <c r="P529" s="108"/>
      <c r="Q529" s="108"/>
      <c r="R529" s="108"/>
      <c r="S529" s="108"/>
      <c r="T529" s="108"/>
      <c r="U529" s="108"/>
      <c r="V529" s="108"/>
      <c r="W529" s="108"/>
      <c r="X529" s="108"/>
      <c r="Y529" s="108"/>
      <c r="Z529" s="108"/>
    </row>
    <row r="530" spans="1:26" ht="20.25" customHeight="1" x14ac:dyDescent="0.35">
      <c r="A530" s="108"/>
      <c r="B530" s="108"/>
      <c r="C530" s="108"/>
      <c r="D530" s="108"/>
      <c r="E530" s="108"/>
      <c r="F530" s="108"/>
      <c r="G530" s="108"/>
      <c r="H530" s="108"/>
      <c r="I530" s="108"/>
      <c r="J530" s="108"/>
      <c r="K530" s="108"/>
      <c r="L530" s="108"/>
      <c r="M530" s="108"/>
      <c r="N530" s="108"/>
      <c r="O530" s="108"/>
      <c r="P530" s="108"/>
      <c r="Q530" s="108"/>
      <c r="R530" s="108"/>
      <c r="S530" s="108"/>
      <c r="T530" s="108"/>
      <c r="U530" s="108"/>
      <c r="V530" s="108"/>
      <c r="W530" s="108"/>
      <c r="X530" s="108"/>
      <c r="Y530" s="108"/>
      <c r="Z530" s="108"/>
    </row>
    <row r="531" spans="1:26" ht="20.25" customHeight="1" x14ac:dyDescent="0.35">
      <c r="A531" s="108"/>
      <c r="B531" s="108"/>
      <c r="C531" s="108"/>
      <c r="D531" s="108"/>
      <c r="E531" s="108"/>
      <c r="F531" s="108"/>
      <c r="G531" s="108"/>
      <c r="H531" s="108"/>
      <c r="I531" s="108"/>
      <c r="J531" s="108"/>
      <c r="K531" s="108"/>
      <c r="L531" s="108"/>
      <c r="M531" s="108"/>
      <c r="N531" s="108"/>
      <c r="O531" s="108"/>
      <c r="P531" s="108"/>
      <c r="Q531" s="108"/>
      <c r="R531" s="108"/>
      <c r="S531" s="108"/>
      <c r="T531" s="108"/>
      <c r="U531" s="108"/>
      <c r="V531" s="108"/>
      <c r="W531" s="108"/>
      <c r="X531" s="108"/>
      <c r="Y531" s="108"/>
      <c r="Z531" s="108"/>
    </row>
    <row r="532" spans="1:26" ht="20.25" customHeight="1" x14ac:dyDescent="0.35">
      <c r="A532" s="108"/>
      <c r="B532" s="108"/>
      <c r="C532" s="108"/>
      <c r="D532" s="108"/>
      <c r="E532" s="108"/>
      <c r="F532" s="108"/>
      <c r="G532" s="108"/>
      <c r="H532" s="108"/>
      <c r="I532" s="108"/>
      <c r="J532" s="108"/>
      <c r="K532" s="108"/>
      <c r="L532" s="108"/>
      <c r="M532" s="108"/>
      <c r="N532" s="108"/>
      <c r="O532" s="108"/>
      <c r="P532" s="108"/>
      <c r="Q532" s="108"/>
      <c r="R532" s="108"/>
      <c r="S532" s="108"/>
      <c r="T532" s="108"/>
      <c r="U532" s="108"/>
      <c r="V532" s="108"/>
      <c r="W532" s="108"/>
      <c r="X532" s="108"/>
      <c r="Y532" s="108"/>
      <c r="Z532" s="108"/>
    </row>
    <row r="533" spans="1:26" ht="20.25" customHeight="1" x14ac:dyDescent="0.35">
      <c r="A533" s="108"/>
      <c r="B533" s="108"/>
      <c r="C533" s="108"/>
      <c r="D533" s="108"/>
      <c r="E533" s="108"/>
      <c r="F533" s="108"/>
      <c r="G533" s="108"/>
      <c r="H533" s="108"/>
      <c r="I533" s="108"/>
      <c r="J533" s="108"/>
      <c r="K533" s="108"/>
      <c r="L533" s="108"/>
      <c r="M533" s="108"/>
      <c r="N533" s="108"/>
      <c r="O533" s="108"/>
      <c r="P533" s="108"/>
      <c r="Q533" s="108"/>
      <c r="R533" s="108"/>
      <c r="S533" s="108"/>
      <c r="T533" s="108"/>
      <c r="U533" s="108"/>
      <c r="V533" s="108"/>
      <c r="W533" s="108"/>
      <c r="X533" s="108"/>
      <c r="Y533" s="108"/>
      <c r="Z533" s="108"/>
    </row>
    <row r="534" spans="1:26" ht="20.25" customHeight="1" x14ac:dyDescent="0.35">
      <c r="A534" s="108"/>
      <c r="B534" s="108"/>
      <c r="C534" s="108"/>
      <c r="D534" s="108"/>
      <c r="E534" s="108"/>
      <c r="F534" s="108"/>
      <c r="G534" s="108"/>
      <c r="H534" s="108"/>
      <c r="I534" s="108"/>
      <c r="J534" s="108"/>
      <c r="K534" s="108"/>
      <c r="L534" s="108"/>
      <c r="M534" s="108"/>
      <c r="N534" s="108"/>
      <c r="O534" s="108"/>
      <c r="P534" s="108"/>
      <c r="Q534" s="108"/>
      <c r="R534" s="108"/>
      <c r="S534" s="108"/>
      <c r="T534" s="108"/>
      <c r="U534" s="108"/>
      <c r="V534" s="108"/>
      <c r="W534" s="108"/>
      <c r="X534" s="108"/>
      <c r="Y534" s="108"/>
      <c r="Z534" s="108"/>
    </row>
    <row r="535" spans="1:26" ht="20.25" customHeight="1" x14ac:dyDescent="0.35">
      <c r="A535" s="108"/>
      <c r="B535" s="108"/>
      <c r="C535" s="108"/>
      <c r="D535" s="108"/>
      <c r="E535" s="108"/>
      <c r="F535" s="108"/>
      <c r="G535" s="108"/>
      <c r="H535" s="108"/>
      <c r="I535" s="108"/>
      <c r="J535" s="108"/>
      <c r="K535" s="108"/>
      <c r="L535" s="108"/>
      <c r="M535" s="108"/>
      <c r="N535" s="108"/>
      <c r="O535" s="108"/>
      <c r="P535" s="108"/>
      <c r="Q535" s="108"/>
      <c r="R535" s="108"/>
      <c r="S535" s="108"/>
      <c r="T535" s="108"/>
      <c r="U535" s="108"/>
      <c r="V535" s="108"/>
      <c r="W535" s="108"/>
      <c r="X535" s="108"/>
      <c r="Y535" s="108"/>
      <c r="Z535" s="108"/>
    </row>
    <row r="536" spans="1:26" ht="20.25" customHeight="1" x14ac:dyDescent="0.35">
      <c r="A536" s="108"/>
      <c r="B536" s="108"/>
      <c r="C536" s="108"/>
      <c r="D536" s="108"/>
      <c r="E536" s="108"/>
      <c r="F536" s="108"/>
      <c r="G536" s="108"/>
      <c r="H536" s="108"/>
      <c r="I536" s="108"/>
      <c r="J536" s="108"/>
      <c r="K536" s="108"/>
      <c r="L536" s="108"/>
      <c r="M536" s="108"/>
      <c r="N536" s="108"/>
      <c r="O536" s="108"/>
      <c r="P536" s="108"/>
      <c r="Q536" s="108"/>
      <c r="R536" s="108"/>
      <c r="S536" s="108"/>
      <c r="T536" s="108"/>
      <c r="U536" s="108"/>
      <c r="V536" s="108"/>
      <c r="W536" s="108"/>
      <c r="X536" s="108"/>
      <c r="Y536" s="108"/>
      <c r="Z536" s="108"/>
    </row>
    <row r="537" spans="1:26" ht="20.25" customHeight="1" x14ac:dyDescent="0.35">
      <c r="A537" s="108"/>
      <c r="B537" s="108"/>
      <c r="C537" s="108"/>
      <c r="D537" s="108"/>
      <c r="E537" s="108"/>
      <c r="F537" s="108"/>
      <c r="G537" s="108"/>
      <c r="H537" s="108"/>
      <c r="I537" s="108"/>
      <c r="J537" s="108"/>
      <c r="K537" s="108"/>
      <c r="L537" s="108"/>
      <c r="M537" s="108"/>
      <c r="N537" s="108"/>
      <c r="O537" s="108"/>
      <c r="P537" s="108"/>
      <c r="Q537" s="108"/>
      <c r="R537" s="108"/>
      <c r="S537" s="108"/>
      <c r="T537" s="108"/>
      <c r="U537" s="108"/>
      <c r="V537" s="108"/>
      <c r="W537" s="108"/>
      <c r="X537" s="108"/>
      <c r="Y537" s="108"/>
      <c r="Z537" s="108"/>
    </row>
    <row r="538" spans="1:26" ht="20.25" customHeight="1" x14ac:dyDescent="0.35">
      <c r="A538" s="108"/>
      <c r="B538" s="108"/>
      <c r="C538" s="108"/>
      <c r="D538" s="108"/>
      <c r="E538" s="108"/>
      <c r="F538" s="108"/>
      <c r="G538" s="108"/>
      <c r="H538" s="108"/>
      <c r="I538" s="108"/>
      <c r="J538" s="108"/>
      <c r="K538" s="108"/>
      <c r="L538" s="108"/>
      <c r="M538" s="108"/>
      <c r="N538" s="108"/>
      <c r="O538" s="108"/>
      <c r="P538" s="108"/>
      <c r="Q538" s="108"/>
      <c r="R538" s="108"/>
      <c r="S538" s="108"/>
      <c r="T538" s="108"/>
      <c r="U538" s="108"/>
      <c r="V538" s="108"/>
      <c r="W538" s="108"/>
      <c r="X538" s="108"/>
      <c r="Y538" s="108"/>
      <c r="Z538" s="108"/>
    </row>
    <row r="539" spans="1:26" ht="20.25" customHeight="1" x14ac:dyDescent="0.35">
      <c r="A539" s="108"/>
      <c r="B539" s="108"/>
      <c r="C539" s="108"/>
      <c r="D539" s="108"/>
      <c r="E539" s="108"/>
      <c r="F539" s="108"/>
      <c r="G539" s="108"/>
      <c r="H539" s="108"/>
      <c r="I539" s="108"/>
      <c r="J539" s="108"/>
      <c r="K539" s="108"/>
      <c r="L539" s="108"/>
      <c r="M539" s="108"/>
      <c r="N539" s="108"/>
      <c r="O539" s="108"/>
      <c r="P539" s="108"/>
      <c r="Q539" s="108"/>
      <c r="R539" s="108"/>
      <c r="S539" s="108"/>
      <c r="T539" s="108"/>
      <c r="U539" s="108"/>
      <c r="V539" s="108"/>
      <c r="W539" s="108"/>
      <c r="X539" s="108"/>
      <c r="Y539" s="108"/>
      <c r="Z539" s="108"/>
    </row>
    <row r="540" spans="1:26" ht="20.25" customHeight="1" x14ac:dyDescent="0.35">
      <c r="A540" s="108"/>
      <c r="B540" s="108"/>
      <c r="C540" s="108"/>
      <c r="D540" s="108"/>
      <c r="E540" s="108"/>
      <c r="F540" s="108"/>
      <c r="G540" s="108"/>
      <c r="H540" s="108"/>
      <c r="I540" s="108"/>
      <c r="J540" s="108"/>
      <c r="K540" s="108"/>
      <c r="L540" s="108"/>
      <c r="M540" s="108"/>
      <c r="N540" s="108"/>
      <c r="O540" s="108"/>
      <c r="P540" s="108"/>
      <c r="Q540" s="108"/>
      <c r="R540" s="108"/>
      <c r="S540" s="108"/>
      <c r="T540" s="108"/>
      <c r="U540" s="108"/>
      <c r="V540" s="108"/>
      <c r="W540" s="108"/>
      <c r="X540" s="108"/>
      <c r="Y540" s="108"/>
      <c r="Z540" s="108"/>
    </row>
    <row r="541" spans="1:26" ht="20.25" customHeight="1" x14ac:dyDescent="0.35">
      <c r="A541" s="108"/>
      <c r="B541" s="108"/>
      <c r="C541" s="108"/>
      <c r="D541" s="108"/>
      <c r="E541" s="108"/>
      <c r="F541" s="108"/>
      <c r="G541" s="108"/>
      <c r="H541" s="108"/>
      <c r="I541" s="108"/>
      <c r="J541" s="108"/>
      <c r="K541" s="108"/>
      <c r="L541" s="108"/>
      <c r="M541" s="108"/>
      <c r="N541" s="108"/>
      <c r="O541" s="108"/>
      <c r="P541" s="108"/>
      <c r="Q541" s="108"/>
      <c r="R541" s="108"/>
      <c r="S541" s="108"/>
      <c r="T541" s="108"/>
      <c r="U541" s="108"/>
      <c r="V541" s="108"/>
      <c r="W541" s="108"/>
      <c r="X541" s="108"/>
      <c r="Y541" s="108"/>
      <c r="Z541" s="108"/>
    </row>
    <row r="542" spans="1:26" ht="20.25" customHeight="1" x14ac:dyDescent="0.35">
      <c r="A542" s="108"/>
      <c r="B542" s="108"/>
      <c r="C542" s="108"/>
      <c r="D542" s="108"/>
      <c r="E542" s="108"/>
      <c r="F542" s="108"/>
      <c r="G542" s="108"/>
      <c r="H542" s="108"/>
      <c r="I542" s="108"/>
      <c r="J542" s="108"/>
      <c r="K542" s="108"/>
      <c r="L542" s="108"/>
      <c r="M542" s="108"/>
      <c r="N542" s="108"/>
      <c r="O542" s="108"/>
      <c r="P542" s="108"/>
      <c r="Q542" s="108"/>
      <c r="R542" s="108"/>
      <c r="S542" s="108"/>
      <c r="T542" s="108"/>
      <c r="U542" s="108"/>
      <c r="V542" s="108"/>
      <c r="W542" s="108"/>
      <c r="X542" s="108"/>
      <c r="Y542" s="108"/>
      <c r="Z542" s="108"/>
    </row>
    <row r="543" spans="1:26" ht="20.25" customHeight="1" x14ac:dyDescent="0.35">
      <c r="A543" s="108"/>
      <c r="B543" s="108"/>
      <c r="C543" s="108"/>
      <c r="D543" s="108"/>
      <c r="E543" s="108"/>
      <c r="F543" s="108"/>
      <c r="G543" s="108"/>
      <c r="H543" s="108"/>
      <c r="I543" s="108"/>
      <c r="J543" s="108"/>
      <c r="K543" s="108"/>
      <c r="L543" s="108"/>
      <c r="M543" s="108"/>
      <c r="N543" s="108"/>
      <c r="O543" s="108"/>
      <c r="P543" s="108"/>
      <c r="Q543" s="108"/>
      <c r="R543" s="108"/>
      <c r="S543" s="108"/>
      <c r="T543" s="108"/>
      <c r="U543" s="108"/>
      <c r="V543" s="108"/>
      <c r="W543" s="108"/>
      <c r="X543" s="108"/>
      <c r="Y543" s="108"/>
      <c r="Z543" s="108"/>
    </row>
    <row r="544" spans="1:26" ht="20.25" customHeight="1" x14ac:dyDescent="0.35">
      <c r="A544" s="108"/>
      <c r="B544" s="108"/>
      <c r="C544" s="108"/>
      <c r="D544" s="108"/>
      <c r="E544" s="108"/>
      <c r="F544" s="108"/>
      <c r="G544" s="108"/>
      <c r="H544" s="108"/>
      <c r="I544" s="108"/>
      <c r="J544" s="108"/>
      <c r="K544" s="108"/>
      <c r="L544" s="108"/>
      <c r="M544" s="108"/>
      <c r="N544" s="108"/>
      <c r="O544" s="108"/>
      <c r="P544" s="108"/>
      <c r="Q544" s="108"/>
      <c r="R544" s="108"/>
      <c r="S544" s="108"/>
      <c r="T544" s="108"/>
      <c r="U544" s="108"/>
      <c r="V544" s="108"/>
      <c r="W544" s="108"/>
      <c r="X544" s="108"/>
      <c r="Y544" s="108"/>
      <c r="Z544" s="108"/>
    </row>
    <row r="545" spans="1:26" ht="20.25" customHeight="1" x14ac:dyDescent="0.35">
      <c r="A545" s="108"/>
      <c r="B545" s="108"/>
      <c r="C545" s="108"/>
      <c r="D545" s="108"/>
      <c r="E545" s="108"/>
      <c r="F545" s="108"/>
      <c r="G545" s="108"/>
      <c r="H545" s="108"/>
      <c r="I545" s="108"/>
      <c r="J545" s="108"/>
      <c r="K545" s="108"/>
      <c r="L545" s="108"/>
      <c r="M545" s="108"/>
      <c r="N545" s="108"/>
      <c r="O545" s="108"/>
      <c r="P545" s="108"/>
      <c r="Q545" s="108"/>
      <c r="R545" s="108"/>
      <c r="S545" s="108"/>
      <c r="T545" s="108"/>
      <c r="U545" s="108"/>
      <c r="V545" s="108"/>
      <c r="W545" s="108"/>
      <c r="X545" s="108"/>
      <c r="Y545" s="108"/>
      <c r="Z545" s="108"/>
    </row>
    <row r="546" spans="1:26" ht="20.25" customHeight="1" x14ac:dyDescent="0.35">
      <c r="A546" s="108"/>
      <c r="B546" s="108"/>
      <c r="C546" s="108"/>
      <c r="D546" s="108"/>
      <c r="E546" s="108"/>
      <c r="F546" s="108"/>
      <c r="G546" s="108"/>
      <c r="H546" s="108"/>
      <c r="I546" s="108"/>
      <c r="J546" s="108"/>
      <c r="K546" s="108"/>
      <c r="L546" s="108"/>
      <c r="M546" s="108"/>
      <c r="N546" s="108"/>
      <c r="O546" s="108"/>
      <c r="P546" s="108"/>
      <c r="Q546" s="108"/>
      <c r="R546" s="108"/>
      <c r="S546" s="108"/>
      <c r="T546" s="108"/>
      <c r="U546" s="108"/>
      <c r="V546" s="108"/>
      <c r="W546" s="108"/>
      <c r="X546" s="108"/>
      <c r="Y546" s="108"/>
      <c r="Z546" s="108"/>
    </row>
    <row r="547" spans="1:26" ht="20.25" customHeight="1" x14ac:dyDescent="0.35">
      <c r="A547" s="108"/>
      <c r="B547" s="108"/>
      <c r="C547" s="108"/>
      <c r="D547" s="108"/>
      <c r="E547" s="108"/>
      <c r="F547" s="108"/>
      <c r="G547" s="108"/>
      <c r="H547" s="108"/>
      <c r="I547" s="108"/>
      <c r="J547" s="108"/>
      <c r="K547" s="108"/>
      <c r="L547" s="108"/>
      <c r="M547" s="108"/>
      <c r="N547" s="108"/>
      <c r="O547" s="108"/>
      <c r="P547" s="108"/>
      <c r="Q547" s="108"/>
      <c r="R547" s="108"/>
      <c r="S547" s="108"/>
      <c r="T547" s="108"/>
      <c r="U547" s="108"/>
      <c r="V547" s="108"/>
      <c r="W547" s="108"/>
      <c r="X547" s="108"/>
      <c r="Y547" s="108"/>
      <c r="Z547" s="108"/>
    </row>
    <row r="548" spans="1:26" ht="20.25" customHeight="1" x14ac:dyDescent="0.35">
      <c r="A548" s="108"/>
      <c r="B548" s="108"/>
      <c r="C548" s="108"/>
      <c r="D548" s="108"/>
      <c r="E548" s="108"/>
      <c r="F548" s="108"/>
      <c r="G548" s="108"/>
      <c r="H548" s="108"/>
      <c r="I548" s="108"/>
      <c r="J548" s="108"/>
      <c r="K548" s="108"/>
      <c r="L548" s="108"/>
      <c r="M548" s="108"/>
      <c r="N548" s="108"/>
      <c r="O548" s="108"/>
      <c r="P548" s="108"/>
      <c r="Q548" s="108"/>
      <c r="R548" s="108"/>
      <c r="S548" s="108"/>
      <c r="T548" s="108"/>
      <c r="U548" s="108"/>
      <c r="V548" s="108"/>
      <c r="W548" s="108"/>
      <c r="X548" s="108"/>
      <c r="Y548" s="108"/>
      <c r="Z548" s="108"/>
    </row>
    <row r="549" spans="1:26" ht="20.25" customHeight="1" x14ac:dyDescent="0.35">
      <c r="A549" s="108"/>
      <c r="B549" s="108"/>
      <c r="C549" s="108"/>
      <c r="D549" s="108"/>
      <c r="E549" s="108"/>
      <c r="F549" s="108"/>
      <c r="G549" s="108"/>
      <c r="H549" s="108"/>
      <c r="I549" s="108"/>
      <c r="J549" s="108"/>
      <c r="K549" s="108"/>
      <c r="L549" s="108"/>
      <c r="M549" s="108"/>
      <c r="N549" s="108"/>
      <c r="O549" s="108"/>
      <c r="P549" s="108"/>
      <c r="Q549" s="108"/>
      <c r="R549" s="108"/>
      <c r="S549" s="108"/>
      <c r="T549" s="108"/>
      <c r="U549" s="108"/>
      <c r="V549" s="108"/>
      <c r="W549" s="108"/>
      <c r="X549" s="108"/>
      <c r="Y549" s="108"/>
      <c r="Z549" s="108"/>
    </row>
    <row r="550" spans="1:26" ht="20.25" customHeight="1" x14ac:dyDescent="0.35">
      <c r="A550" s="108"/>
      <c r="B550" s="108"/>
      <c r="C550" s="108"/>
      <c r="D550" s="108"/>
      <c r="E550" s="108"/>
      <c r="F550" s="108"/>
      <c r="G550" s="108"/>
      <c r="H550" s="108"/>
      <c r="I550" s="108"/>
      <c r="J550" s="108"/>
      <c r="K550" s="108"/>
      <c r="L550" s="108"/>
      <c r="M550" s="108"/>
      <c r="N550" s="108"/>
      <c r="O550" s="108"/>
      <c r="P550" s="108"/>
      <c r="Q550" s="108"/>
      <c r="R550" s="108"/>
      <c r="S550" s="108"/>
      <c r="T550" s="108"/>
      <c r="U550" s="108"/>
      <c r="V550" s="108"/>
      <c r="W550" s="108"/>
      <c r="X550" s="108"/>
      <c r="Y550" s="108"/>
      <c r="Z550" s="108"/>
    </row>
    <row r="551" spans="1:26" ht="20.25" customHeight="1" x14ac:dyDescent="0.35">
      <c r="A551" s="108"/>
      <c r="B551" s="108"/>
      <c r="C551" s="108"/>
      <c r="D551" s="108"/>
      <c r="E551" s="108"/>
      <c r="F551" s="108"/>
      <c r="G551" s="108"/>
      <c r="H551" s="108"/>
      <c r="I551" s="108"/>
      <c r="J551" s="108"/>
      <c r="K551" s="108"/>
      <c r="L551" s="108"/>
      <c r="M551" s="108"/>
      <c r="N551" s="108"/>
      <c r="O551" s="108"/>
      <c r="P551" s="108"/>
      <c r="Q551" s="108"/>
      <c r="R551" s="108"/>
      <c r="S551" s="108"/>
      <c r="T551" s="108"/>
      <c r="U551" s="108"/>
      <c r="V551" s="108"/>
      <c r="W551" s="108"/>
      <c r="X551" s="108"/>
      <c r="Y551" s="108"/>
      <c r="Z551" s="108"/>
    </row>
    <row r="552" spans="1:26" ht="20.25" customHeight="1" x14ac:dyDescent="0.35">
      <c r="A552" s="108"/>
      <c r="B552" s="108"/>
      <c r="C552" s="108"/>
      <c r="D552" s="108"/>
      <c r="E552" s="108"/>
      <c r="F552" s="108"/>
      <c r="G552" s="108"/>
      <c r="H552" s="108"/>
      <c r="I552" s="108"/>
      <c r="J552" s="108"/>
      <c r="K552" s="108"/>
      <c r="L552" s="108"/>
      <c r="M552" s="108"/>
      <c r="N552" s="108"/>
      <c r="O552" s="108"/>
      <c r="P552" s="108"/>
      <c r="Q552" s="108"/>
      <c r="R552" s="108"/>
      <c r="S552" s="108"/>
      <c r="T552" s="108"/>
      <c r="U552" s="108"/>
      <c r="V552" s="108"/>
      <c r="W552" s="108"/>
      <c r="X552" s="108"/>
      <c r="Y552" s="108"/>
      <c r="Z552" s="108"/>
    </row>
    <row r="553" spans="1:26" ht="20.25" customHeight="1" x14ac:dyDescent="0.35">
      <c r="A553" s="108"/>
      <c r="B553" s="108"/>
      <c r="C553" s="108"/>
      <c r="D553" s="108"/>
      <c r="E553" s="108"/>
      <c r="F553" s="108"/>
      <c r="G553" s="108"/>
      <c r="H553" s="108"/>
      <c r="I553" s="108"/>
      <c r="J553" s="108"/>
      <c r="K553" s="108"/>
      <c r="L553" s="108"/>
      <c r="M553" s="108"/>
      <c r="N553" s="108"/>
      <c r="O553" s="108"/>
      <c r="P553" s="108"/>
      <c r="Q553" s="108"/>
      <c r="R553" s="108"/>
      <c r="S553" s="108"/>
      <c r="T553" s="108"/>
      <c r="U553" s="108"/>
      <c r="V553" s="108"/>
      <c r="W553" s="108"/>
      <c r="X553" s="108"/>
      <c r="Y553" s="108"/>
      <c r="Z553" s="108"/>
    </row>
    <row r="554" spans="1:26" ht="20.25" customHeight="1" x14ac:dyDescent="0.35">
      <c r="A554" s="108"/>
      <c r="B554" s="108"/>
      <c r="C554" s="108"/>
      <c r="D554" s="108"/>
      <c r="E554" s="108"/>
      <c r="F554" s="108"/>
      <c r="G554" s="108"/>
      <c r="H554" s="108"/>
      <c r="I554" s="108"/>
      <c r="J554" s="108"/>
      <c r="K554" s="108"/>
      <c r="L554" s="108"/>
      <c r="M554" s="108"/>
      <c r="N554" s="108"/>
      <c r="O554" s="108"/>
      <c r="P554" s="108"/>
      <c r="Q554" s="108"/>
      <c r="R554" s="108"/>
      <c r="S554" s="108"/>
      <c r="T554" s="108"/>
      <c r="U554" s="108"/>
      <c r="V554" s="108"/>
      <c r="W554" s="108"/>
      <c r="X554" s="108"/>
      <c r="Y554" s="108"/>
      <c r="Z554" s="108"/>
    </row>
    <row r="555" spans="1:26" ht="20.25" customHeight="1" x14ac:dyDescent="0.35">
      <c r="A555" s="108"/>
      <c r="B555" s="108"/>
      <c r="C555" s="108"/>
      <c r="D555" s="108"/>
      <c r="E555" s="108"/>
      <c r="F555" s="108"/>
      <c r="G555" s="108"/>
      <c r="H555" s="108"/>
      <c r="I555" s="108"/>
      <c r="J555" s="108"/>
      <c r="K555" s="108"/>
      <c r="L555" s="108"/>
      <c r="M555" s="108"/>
      <c r="N555" s="108"/>
      <c r="O555" s="108"/>
      <c r="P555" s="108"/>
      <c r="Q555" s="108"/>
      <c r="R555" s="108"/>
      <c r="S555" s="108"/>
      <c r="T555" s="108"/>
      <c r="U555" s="108"/>
      <c r="V555" s="108"/>
      <c r="W555" s="108"/>
      <c r="X555" s="108"/>
      <c r="Y555" s="108"/>
      <c r="Z555" s="108"/>
    </row>
    <row r="556" spans="1:26" ht="20.25" customHeight="1" x14ac:dyDescent="0.35">
      <c r="A556" s="108"/>
      <c r="B556" s="108"/>
      <c r="C556" s="108"/>
      <c r="D556" s="108"/>
      <c r="E556" s="108"/>
      <c r="F556" s="108"/>
      <c r="G556" s="108"/>
      <c r="H556" s="108"/>
      <c r="I556" s="108"/>
      <c r="J556" s="108"/>
      <c r="K556" s="108"/>
      <c r="L556" s="108"/>
      <c r="M556" s="108"/>
      <c r="N556" s="108"/>
      <c r="O556" s="108"/>
      <c r="P556" s="108"/>
      <c r="Q556" s="108"/>
      <c r="R556" s="108"/>
      <c r="S556" s="108"/>
      <c r="T556" s="108"/>
      <c r="U556" s="108"/>
      <c r="V556" s="108"/>
      <c r="W556" s="108"/>
      <c r="X556" s="108"/>
      <c r="Y556" s="108"/>
      <c r="Z556" s="108"/>
    </row>
    <row r="557" spans="1:26" ht="20.25" customHeight="1" x14ac:dyDescent="0.35">
      <c r="A557" s="108"/>
      <c r="B557" s="108"/>
      <c r="C557" s="108"/>
      <c r="D557" s="108"/>
      <c r="E557" s="108"/>
      <c r="F557" s="108"/>
      <c r="G557" s="108"/>
      <c r="H557" s="108"/>
      <c r="I557" s="108"/>
      <c r="J557" s="108"/>
      <c r="K557" s="108"/>
      <c r="L557" s="108"/>
      <c r="M557" s="108"/>
      <c r="N557" s="108"/>
      <c r="O557" s="108"/>
      <c r="P557" s="108"/>
      <c r="Q557" s="108"/>
      <c r="R557" s="108"/>
      <c r="S557" s="108"/>
      <c r="T557" s="108"/>
      <c r="U557" s="108"/>
      <c r="V557" s="108"/>
      <c r="W557" s="108"/>
      <c r="X557" s="108"/>
      <c r="Y557" s="108"/>
      <c r="Z557" s="108"/>
    </row>
    <row r="558" spans="1:26" ht="20.25" customHeight="1" x14ac:dyDescent="0.35">
      <c r="A558" s="108"/>
      <c r="B558" s="108"/>
      <c r="C558" s="108"/>
      <c r="D558" s="108"/>
      <c r="E558" s="108"/>
      <c r="F558" s="108"/>
      <c r="G558" s="108"/>
      <c r="H558" s="108"/>
      <c r="I558" s="108"/>
      <c r="J558" s="108"/>
      <c r="K558" s="108"/>
      <c r="L558" s="108"/>
      <c r="M558" s="108"/>
      <c r="N558" s="108"/>
      <c r="O558" s="108"/>
      <c r="P558" s="108"/>
      <c r="Q558" s="108"/>
      <c r="R558" s="108"/>
      <c r="S558" s="108"/>
      <c r="T558" s="108"/>
      <c r="U558" s="108"/>
      <c r="V558" s="108"/>
      <c r="W558" s="108"/>
      <c r="X558" s="108"/>
      <c r="Y558" s="108"/>
      <c r="Z558" s="108"/>
    </row>
    <row r="559" spans="1:26" ht="20.25" customHeight="1" x14ac:dyDescent="0.35">
      <c r="A559" s="108"/>
      <c r="B559" s="108"/>
      <c r="C559" s="108"/>
      <c r="D559" s="108"/>
      <c r="E559" s="108"/>
      <c r="F559" s="108"/>
      <c r="G559" s="108"/>
      <c r="H559" s="108"/>
      <c r="I559" s="108"/>
      <c r="J559" s="108"/>
      <c r="K559" s="108"/>
      <c r="L559" s="108"/>
      <c r="M559" s="108"/>
      <c r="N559" s="108"/>
      <c r="O559" s="108"/>
      <c r="P559" s="108"/>
      <c r="Q559" s="108"/>
      <c r="R559" s="108"/>
      <c r="S559" s="108"/>
      <c r="T559" s="108"/>
      <c r="U559" s="108"/>
      <c r="V559" s="108"/>
      <c r="W559" s="108"/>
      <c r="X559" s="108"/>
      <c r="Y559" s="108"/>
      <c r="Z559" s="108"/>
    </row>
    <row r="560" spans="1:26" ht="20.25" customHeight="1" x14ac:dyDescent="0.35">
      <c r="A560" s="108"/>
      <c r="B560" s="108"/>
      <c r="C560" s="108"/>
      <c r="D560" s="108"/>
      <c r="E560" s="108"/>
      <c r="F560" s="108"/>
      <c r="G560" s="108"/>
      <c r="H560" s="108"/>
      <c r="I560" s="108"/>
      <c r="J560" s="108"/>
      <c r="K560" s="108"/>
      <c r="L560" s="108"/>
      <c r="M560" s="108"/>
      <c r="N560" s="108"/>
      <c r="O560" s="108"/>
      <c r="P560" s="108"/>
      <c r="Q560" s="108"/>
      <c r="R560" s="108"/>
      <c r="S560" s="108"/>
      <c r="T560" s="108"/>
      <c r="U560" s="108"/>
      <c r="V560" s="108"/>
      <c r="W560" s="108"/>
      <c r="X560" s="108"/>
      <c r="Y560" s="108"/>
      <c r="Z560" s="108"/>
    </row>
    <row r="561" spans="1:26" ht="20.25" customHeight="1" x14ac:dyDescent="0.35">
      <c r="A561" s="108"/>
      <c r="B561" s="108"/>
      <c r="C561" s="108"/>
      <c r="D561" s="108"/>
      <c r="E561" s="108"/>
      <c r="F561" s="108"/>
      <c r="G561" s="108"/>
      <c r="H561" s="108"/>
      <c r="I561" s="108"/>
      <c r="J561" s="108"/>
      <c r="K561" s="108"/>
      <c r="L561" s="108"/>
      <c r="M561" s="108"/>
      <c r="N561" s="108"/>
      <c r="O561" s="108"/>
      <c r="P561" s="108"/>
      <c r="Q561" s="108"/>
      <c r="R561" s="108"/>
      <c r="S561" s="108"/>
      <c r="T561" s="108"/>
      <c r="U561" s="108"/>
      <c r="V561" s="108"/>
      <c r="W561" s="108"/>
      <c r="X561" s="108"/>
      <c r="Y561" s="108"/>
      <c r="Z561" s="108"/>
    </row>
    <row r="562" spans="1:26" ht="20.25" customHeight="1" x14ac:dyDescent="0.35">
      <c r="A562" s="108"/>
      <c r="B562" s="108"/>
      <c r="C562" s="108"/>
      <c r="D562" s="108"/>
      <c r="E562" s="108"/>
      <c r="F562" s="108"/>
      <c r="G562" s="108"/>
      <c r="H562" s="108"/>
      <c r="I562" s="108"/>
      <c r="J562" s="108"/>
      <c r="K562" s="108"/>
      <c r="L562" s="108"/>
      <c r="M562" s="108"/>
      <c r="N562" s="108"/>
      <c r="O562" s="108"/>
      <c r="P562" s="108"/>
      <c r="Q562" s="108"/>
      <c r="R562" s="108"/>
      <c r="S562" s="108"/>
      <c r="T562" s="108"/>
      <c r="U562" s="108"/>
      <c r="V562" s="108"/>
      <c r="W562" s="108"/>
      <c r="X562" s="108"/>
      <c r="Y562" s="108"/>
      <c r="Z562" s="108"/>
    </row>
    <row r="563" spans="1:26" ht="20.25" customHeight="1" x14ac:dyDescent="0.35">
      <c r="A563" s="108"/>
      <c r="B563" s="108"/>
      <c r="C563" s="108"/>
      <c r="D563" s="108"/>
      <c r="E563" s="108"/>
      <c r="F563" s="108"/>
      <c r="G563" s="108"/>
      <c r="H563" s="108"/>
      <c r="I563" s="108"/>
      <c r="J563" s="108"/>
      <c r="K563" s="108"/>
      <c r="L563" s="108"/>
      <c r="M563" s="108"/>
      <c r="N563" s="108"/>
      <c r="O563" s="108"/>
      <c r="P563" s="108"/>
      <c r="Q563" s="108"/>
      <c r="R563" s="108"/>
      <c r="S563" s="108"/>
      <c r="T563" s="108"/>
      <c r="U563" s="108"/>
      <c r="V563" s="108"/>
      <c r="W563" s="108"/>
      <c r="X563" s="108"/>
      <c r="Y563" s="108"/>
      <c r="Z563" s="108"/>
    </row>
    <row r="564" spans="1:26" ht="20.25" customHeight="1" x14ac:dyDescent="0.35">
      <c r="A564" s="108"/>
      <c r="B564" s="108"/>
      <c r="C564" s="108"/>
      <c r="D564" s="108"/>
      <c r="E564" s="108"/>
      <c r="F564" s="108"/>
      <c r="G564" s="108"/>
      <c r="H564" s="108"/>
      <c r="I564" s="108"/>
      <c r="J564" s="108"/>
      <c r="K564" s="108"/>
      <c r="L564" s="108"/>
      <c r="M564" s="108"/>
      <c r="N564" s="108"/>
      <c r="O564" s="108"/>
      <c r="P564" s="108"/>
      <c r="Q564" s="108"/>
      <c r="R564" s="108"/>
      <c r="S564" s="108"/>
      <c r="T564" s="108"/>
      <c r="U564" s="108"/>
      <c r="V564" s="108"/>
      <c r="W564" s="108"/>
      <c r="X564" s="108"/>
      <c r="Y564" s="108"/>
      <c r="Z564" s="108"/>
    </row>
    <row r="565" spans="1:26" ht="20.25" customHeight="1" x14ac:dyDescent="0.35">
      <c r="A565" s="108"/>
      <c r="B565" s="108"/>
      <c r="C565" s="108"/>
      <c r="D565" s="108"/>
      <c r="E565" s="108"/>
      <c r="F565" s="108"/>
      <c r="G565" s="108"/>
      <c r="H565" s="108"/>
      <c r="I565" s="108"/>
      <c r="J565" s="108"/>
      <c r="K565" s="108"/>
      <c r="L565" s="108"/>
      <c r="M565" s="108"/>
      <c r="N565" s="108"/>
      <c r="O565" s="108"/>
      <c r="P565" s="108"/>
      <c r="Q565" s="108"/>
      <c r="R565" s="108"/>
      <c r="S565" s="108"/>
      <c r="T565" s="108"/>
      <c r="U565" s="108"/>
      <c r="V565" s="108"/>
      <c r="W565" s="108"/>
      <c r="X565" s="108"/>
      <c r="Y565" s="108"/>
      <c r="Z565" s="108"/>
    </row>
    <row r="566" spans="1:26" ht="20.25" customHeight="1" x14ac:dyDescent="0.35">
      <c r="A566" s="108"/>
      <c r="B566" s="108"/>
      <c r="C566" s="108"/>
      <c r="D566" s="108"/>
      <c r="E566" s="108"/>
      <c r="F566" s="108"/>
      <c r="G566" s="108"/>
      <c r="H566" s="108"/>
      <c r="I566" s="108"/>
      <c r="J566" s="108"/>
      <c r="K566" s="108"/>
      <c r="L566" s="108"/>
      <c r="M566" s="108"/>
      <c r="N566" s="108"/>
      <c r="O566" s="108"/>
      <c r="P566" s="108"/>
      <c r="Q566" s="108"/>
      <c r="R566" s="108"/>
      <c r="S566" s="108"/>
      <c r="T566" s="108"/>
      <c r="U566" s="108"/>
      <c r="V566" s="108"/>
      <c r="W566" s="108"/>
      <c r="X566" s="108"/>
      <c r="Y566" s="108"/>
      <c r="Z566" s="108"/>
    </row>
    <row r="567" spans="1:26" ht="20.25" customHeight="1" x14ac:dyDescent="0.35">
      <c r="A567" s="108"/>
      <c r="B567" s="108"/>
      <c r="C567" s="108"/>
      <c r="D567" s="108"/>
      <c r="E567" s="108"/>
      <c r="F567" s="108"/>
      <c r="G567" s="108"/>
      <c r="H567" s="108"/>
      <c r="I567" s="108"/>
      <c r="J567" s="108"/>
      <c r="K567" s="108"/>
      <c r="L567" s="108"/>
      <c r="M567" s="108"/>
      <c r="N567" s="108"/>
      <c r="O567" s="108"/>
      <c r="P567" s="108"/>
      <c r="Q567" s="108"/>
      <c r="R567" s="108"/>
      <c r="S567" s="108"/>
      <c r="T567" s="108"/>
      <c r="U567" s="108"/>
      <c r="V567" s="108"/>
      <c r="W567" s="108"/>
      <c r="X567" s="108"/>
      <c r="Y567" s="108"/>
      <c r="Z567" s="108"/>
    </row>
    <row r="568" spans="1:26" ht="20.25" customHeight="1" x14ac:dyDescent="0.35">
      <c r="A568" s="108"/>
      <c r="B568" s="108"/>
      <c r="C568" s="108"/>
      <c r="D568" s="108"/>
      <c r="E568" s="108"/>
      <c r="F568" s="108"/>
      <c r="G568" s="108"/>
      <c r="H568" s="108"/>
      <c r="I568" s="108"/>
      <c r="J568" s="108"/>
      <c r="K568" s="108"/>
      <c r="L568" s="108"/>
      <c r="M568" s="108"/>
      <c r="N568" s="108"/>
      <c r="O568" s="108"/>
      <c r="P568" s="108"/>
      <c r="Q568" s="108"/>
      <c r="R568" s="108"/>
      <c r="S568" s="108"/>
      <c r="T568" s="108"/>
      <c r="U568" s="108"/>
      <c r="V568" s="108"/>
      <c r="W568" s="108"/>
      <c r="X568" s="108"/>
      <c r="Y568" s="108"/>
      <c r="Z568" s="108"/>
    </row>
    <row r="569" spans="1:26" ht="20.25" customHeight="1" x14ac:dyDescent="0.35">
      <c r="A569" s="108"/>
      <c r="B569" s="108"/>
      <c r="C569" s="108"/>
      <c r="D569" s="108"/>
      <c r="E569" s="108"/>
      <c r="F569" s="108"/>
      <c r="G569" s="108"/>
      <c r="H569" s="108"/>
      <c r="I569" s="108"/>
      <c r="J569" s="108"/>
      <c r="K569" s="108"/>
      <c r="L569" s="108"/>
      <c r="M569" s="108"/>
      <c r="N569" s="108"/>
      <c r="O569" s="108"/>
      <c r="P569" s="108"/>
      <c r="Q569" s="108"/>
      <c r="R569" s="108"/>
      <c r="S569" s="108"/>
      <c r="T569" s="108"/>
      <c r="U569" s="108"/>
      <c r="V569" s="108"/>
      <c r="W569" s="108"/>
      <c r="X569" s="108"/>
      <c r="Y569" s="108"/>
      <c r="Z569" s="108"/>
    </row>
    <row r="570" spans="1:26" ht="20.25" customHeight="1" x14ac:dyDescent="0.35">
      <c r="A570" s="108"/>
      <c r="B570" s="108"/>
      <c r="C570" s="108"/>
      <c r="D570" s="108"/>
      <c r="E570" s="108"/>
      <c r="F570" s="108"/>
      <c r="G570" s="108"/>
      <c r="H570" s="108"/>
      <c r="I570" s="108"/>
      <c r="J570" s="108"/>
      <c r="K570" s="108"/>
      <c r="L570" s="108"/>
      <c r="M570" s="108"/>
      <c r="N570" s="108"/>
      <c r="O570" s="108"/>
      <c r="P570" s="108"/>
      <c r="Q570" s="108"/>
      <c r="R570" s="108"/>
      <c r="S570" s="108"/>
      <c r="T570" s="108"/>
      <c r="U570" s="108"/>
      <c r="V570" s="108"/>
      <c r="W570" s="108"/>
      <c r="X570" s="108"/>
      <c r="Y570" s="108"/>
      <c r="Z570" s="108"/>
    </row>
    <row r="571" spans="1:26" ht="20.25" customHeight="1" x14ac:dyDescent="0.35">
      <c r="A571" s="108"/>
      <c r="B571" s="108"/>
      <c r="C571" s="108"/>
      <c r="D571" s="108"/>
      <c r="E571" s="108"/>
      <c r="F571" s="108"/>
      <c r="G571" s="108"/>
      <c r="H571" s="108"/>
      <c r="I571" s="108"/>
      <c r="J571" s="108"/>
      <c r="K571" s="108"/>
      <c r="L571" s="108"/>
      <c r="M571" s="108"/>
      <c r="N571" s="108"/>
      <c r="O571" s="108"/>
      <c r="P571" s="108"/>
      <c r="Q571" s="108"/>
      <c r="R571" s="108"/>
      <c r="S571" s="108"/>
      <c r="T571" s="108"/>
      <c r="U571" s="108"/>
      <c r="V571" s="108"/>
      <c r="W571" s="108"/>
      <c r="X571" s="108"/>
      <c r="Y571" s="108"/>
      <c r="Z571" s="108"/>
    </row>
    <row r="572" spans="1:26" ht="20.25" customHeight="1" x14ac:dyDescent="0.35">
      <c r="A572" s="108"/>
      <c r="B572" s="108"/>
      <c r="C572" s="108"/>
      <c r="D572" s="108"/>
      <c r="E572" s="108"/>
      <c r="F572" s="108"/>
      <c r="G572" s="108"/>
      <c r="H572" s="108"/>
      <c r="I572" s="108"/>
      <c r="J572" s="108"/>
      <c r="K572" s="108"/>
      <c r="L572" s="108"/>
      <c r="M572" s="108"/>
      <c r="N572" s="108"/>
      <c r="O572" s="108"/>
      <c r="P572" s="108"/>
      <c r="Q572" s="108"/>
      <c r="R572" s="108"/>
      <c r="S572" s="108"/>
      <c r="T572" s="108"/>
      <c r="U572" s="108"/>
      <c r="V572" s="108"/>
      <c r="W572" s="108"/>
      <c r="X572" s="108"/>
      <c r="Y572" s="108"/>
      <c r="Z572" s="108"/>
    </row>
    <row r="573" spans="1:26" ht="20.25" customHeight="1" x14ac:dyDescent="0.35">
      <c r="A573" s="108"/>
      <c r="B573" s="108"/>
      <c r="C573" s="108"/>
      <c r="D573" s="108"/>
      <c r="E573" s="108"/>
      <c r="F573" s="108"/>
      <c r="G573" s="108"/>
      <c r="H573" s="108"/>
      <c r="I573" s="108"/>
      <c r="J573" s="108"/>
      <c r="K573" s="108"/>
      <c r="L573" s="108"/>
      <c r="M573" s="108"/>
      <c r="N573" s="108"/>
      <c r="O573" s="108"/>
      <c r="P573" s="108"/>
      <c r="Q573" s="108"/>
      <c r="R573" s="108"/>
      <c r="S573" s="108"/>
      <c r="T573" s="108"/>
      <c r="U573" s="108"/>
      <c r="V573" s="108"/>
      <c r="W573" s="108"/>
      <c r="X573" s="108"/>
      <c r="Y573" s="108"/>
      <c r="Z573" s="108"/>
    </row>
    <row r="574" spans="1:26" ht="20.25" customHeight="1" x14ac:dyDescent="0.35">
      <c r="A574" s="108"/>
      <c r="B574" s="108"/>
      <c r="C574" s="108"/>
      <c r="D574" s="108"/>
      <c r="E574" s="108"/>
      <c r="F574" s="108"/>
      <c r="G574" s="108"/>
      <c r="H574" s="108"/>
      <c r="I574" s="108"/>
      <c r="J574" s="108"/>
      <c r="K574" s="108"/>
      <c r="L574" s="108"/>
      <c r="M574" s="108"/>
      <c r="N574" s="108"/>
      <c r="O574" s="108"/>
      <c r="P574" s="108"/>
      <c r="Q574" s="108"/>
      <c r="R574" s="108"/>
      <c r="S574" s="108"/>
      <c r="T574" s="108"/>
      <c r="U574" s="108"/>
      <c r="V574" s="108"/>
      <c r="W574" s="108"/>
      <c r="X574" s="108"/>
      <c r="Y574" s="108"/>
      <c r="Z574" s="108"/>
    </row>
    <row r="575" spans="1:26" ht="20.25" customHeight="1" x14ac:dyDescent="0.35">
      <c r="A575" s="108"/>
      <c r="B575" s="108"/>
      <c r="C575" s="108"/>
      <c r="D575" s="108"/>
      <c r="E575" s="108"/>
      <c r="F575" s="108"/>
      <c r="G575" s="108"/>
      <c r="H575" s="108"/>
      <c r="I575" s="108"/>
      <c r="J575" s="108"/>
      <c r="K575" s="108"/>
      <c r="L575" s="108"/>
      <c r="M575" s="108"/>
      <c r="N575" s="108"/>
      <c r="O575" s="108"/>
      <c r="P575" s="108"/>
      <c r="Q575" s="108"/>
      <c r="R575" s="108"/>
      <c r="S575" s="108"/>
      <c r="T575" s="108"/>
      <c r="U575" s="108"/>
      <c r="V575" s="108"/>
      <c r="W575" s="108"/>
      <c r="X575" s="108"/>
      <c r="Y575" s="108"/>
      <c r="Z575" s="108"/>
    </row>
    <row r="576" spans="1:26" ht="20.25" customHeight="1" x14ac:dyDescent="0.35">
      <c r="A576" s="108"/>
      <c r="B576" s="108"/>
      <c r="C576" s="108"/>
      <c r="D576" s="108"/>
      <c r="E576" s="108"/>
      <c r="F576" s="108"/>
      <c r="G576" s="108"/>
      <c r="H576" s="108"/>
      <c r="I576" s="108"/>
      <c r="J576" s="108"/>
      <c r="K576" s="108"/>
      <c r="L576" s="108"/>
      <c r="M576" s="108"/>
      <c r="N576" s="108"/>
      <c r="O576" s="108"/>
      <c r="P576" s="108"/>
      <c r="Q576" s="108"/>
      <c r="R576" s="108"/>
      <c r="S576" s="108"/>
      <c r="T576" s="108"/>
      <c r="U576" s="108"/>
      <c r="V576" s="108"/>
      <c r="W576" s="108"/>
      <c r="X576" s="108"/>
      <c r="Y576" s="108"/>
      <c r="Z576" s="108"/>
    </row>
    <row r="577" spans="1:26" ht="20.25" customHeight="1" x14ac:dyDescent="0.35">
      <c r="A577" s="108"/>
      <c r="B577" s="108"/>
      <c r="C577" s="108"/>
      <c r="D577" s="108"/>
      <c r="E577" s="108"/>
      <c r="F577" s="108"/>
      <c r="G577" s="108"/>
      <c r="H577" s="108"/>
      <c r="I577" s="108"/>
      <c r="J577" s="108"/>
      <c r="K577" s="108"/>
      <c r="L577" s="108"/>
      <c r="M577" s="108"/>
      <c r="N577" s="108"/>
      <c r="O577" s="108"/>
      <c r="P577" s="108"/>
      <c r="Q577" s="108"/>
      <c r="R577" s="108"/>
      <c r="S577" s="108"/>
      <c r="T577" s="108"/>
      <c r="U577" s="108"/>
      <c r="V577" s="108"/>
      <c r="W577" s="108"/>
      <c r="X577" s="108"/>
      <c r="Y577" s="108"/>
      <c r="Z577" s="108"/>
    </row>
    <row r="578" spans="1:26" ht="20.25" customHeight="1" x14ac:dyDescent="0.35">
      <c r="A578" s="108"/>
      <c r="B578" s="108"/>
      <c r="C578" s="108"/>
      <c r="D578" s="108"/>
      <c r="E578" s="108"/>
      <c r="F578" s="108"/>
      <c r="G578" s="108"/>
      <c r="H578" s="108"/>
      <c r="I578" s="108"/>
      <c r="J578" s="108"/>
      <c r="K578" s="108"/>
      <c r="L578" s="108"/>
      <c r="M578" s="108"/>
      <c r="N578" s="108"/>
      <c r="O578" s="108"/>
      <c r="P578" s="108"/>
      <c r="Q578" s="108"/>
      <c r="R578" s="108"/>
      <c r="S578" s="108"/>
      <c r="T578" s="108"/>
      <c r="U578" s="108"/>
      <c r="V578" s="108"/>
      <c r="W578" s="108"/>
      <c r="X578" s="108"/>
      <c r="Y578" s="108"/>
      <c r="Z578" s="108"/>
    </row>
    <row r="579" spans="1:26" ht="20.25" customHeight="1" x14ac:dyDescent="0.35">
      <c r="A579" s="108"/>
      <c r="B579" s="108"/>
      <c r="C579" s="108"/>
      <c r="D579" s="108"/>
      <c r="E579" s="108"/>
      <c r="F579" s="108"/>
      <c r="G579" s="108"/>
      <c r="H579" s="108"/>
      <c r="I579" s="108"/>
      <c r="J579" s="108"/>
      <c r="K579" s="108"/>
      <c r="L579" s="108"/>
      <c r="M579" s="108"/>
      <c r="N579" s="108"/>
      <c r="O579" s="108"/>
      <c r="P579" s="108"/>
      <c r="Q579" s="108"/>
      <c r="R579" s="108"/>
      <c r="S579" s="108"/>
      <c r="T579" s="108"/>
      <c r="U579" s="108"/>
      <c r="V579" s="108"/>
      <c r="W579" s="108"/>
      <c r="X579" s="108"/>
      <c r="Y579" s="108"/>
      <c r="Z579" s="108"/>
    </row>
    <row r="580" spans="1:26" ht="20.25" customHeight="1" x14ac:dyDescent="0.35">
      <c r="A580" s="108"/>
      <c r="B580" s="108"/>
      <c r="C580" s="108"/>
      <c r="D580" s="108"/>
      <c r="E580" s="108"/>
      <c r="F580" s="108"/>
      <c r="G580" s="108"/>
      <c r="H580" s="108"/>
      <c r="I580" s="108"/>
      <c r="J580" s="108"/>
      <c r="K580" s="108"/>
      <c r="L580" s="108"/>
      <c r="M580" s="108"/>
      <c r="N580" s="108"/>
      <c r="O580" s="108"/>
      <c r="P580" s="108"/>
      <c r="Q580" s="108"/>
      <c r="R580" s="108"/>
      <c r="S580" s="108"/>
      <c r="T580" s="108"/>
      <c r="U580" s="108"/>
      <c r="V580" s="108"/>
      <c r="W580" s="108"/>
      <c r="X580" s="108"/>
      <c r="Y580" s="108"/>
      <c r="Z580" s="108"/>
    </row>
    <row r="581" spans="1:26" ht="20.25" customHeight="1" x14ac:dyDescent="0.35">
      <c r="A581" s="108"/>
      <c r="B581" s="108"/>
      <c r="C581" s="108"/>
      <c r="D581" s="108"/>
      <c r="E581" s="108"/>
      <c r="F581" s="108"/>
      <c r="G581" s="108"/>
      <c r="H581" s="108"/>
      <c r="I581" s="108"/>
      <c r="J581" s="108"/>
      <c r="K581" s="108"/>
      <c r="L581" s="108"/>
      <c r="M581" s="108"/>
      <c r="N581" s="108"/>
      <c r="O581" s="108"/>
      <c r="P581" s="108"/>
      <c r="Q581" s="108"/>
      <c r="R581" s="108"/>
      <c r="S581" s="108"/>
      <c r="T581" s="108"/>
      <c r="U581" s="108"/>
      <c r="V581" s="108"/>
      <c r="W581" s="108"/>
      <c r="X581" s="108"/>
      <c r="Y581" s="108"/>
      <c r="Z581" s="108"/>
    </row>
    <row r="582" spans="1:26" ht="20.25" customHeight="1" x14ac:dyDescent="0.35">
      <c r="A582" s="108"/>
      <c r="B582" s="108"/>
      <c r="C582" s="108"/>
      <c r="D582" s="108"/>
      <c r="E582" s="108"/>
      <c r="F582" s="108"/>
      <c r="G582" s="108"/>
      <c r="H582" s="108"/>
      <c r="I582" s="108"/>
      <c r="J582" s="108"/>
      <c r="K582" s="108"/>
      <c r="L582" s="108"/>
      <c r="M582" s="108"/>
      <c r="N582" s="108"/>
      <c r="O582" s="108"/>
      <c r="P582" s="108"/>
      <c r="Q582" s="108"/>
      <c r="R582" s="108"/>
      <c r="S582" s="108"/>
      <c r="T582" s="108"/>
      <c r="U582" s="108"/>
      <c r="V582" s="108"/>
      <c r="W582" s="108"/>
      <c r="X582" s="108"/>
      <c r="Y582" s="108"/>
      <c r="Z582" s="108"/>
    </row>
    <row r="583" spans="1:26" ht="20.25" customHeight="1" x14ac:dyDescent="0.35">
      <c r="A583" s="108"/>
      <c r="B583" s="108"/>
      <c r="C583" s="108"/>
      <c r="D583" s="108"/>
      <c r="E583" s="108"/>
      <c r="F583" s="108"/>
      <c r="G583" s="108"/>
      <c r="H583" s="108"/>
      <c r="I583" s="108"/>
      <c r="J583" s="108"/>
      <c r="K583" s="108"/>
      <c r="L583" s="108"/>
      <c r="M583" s="108"/>
      <c r="N583" s="108"/>
      <c r="O583" s="108"/>
      <c r="P583" s="108"/>
      <c r="Q583" s="108"/>
      <c r="R583" s="108"/>
      <c r="S583" s="108"/>
      <c r="T583" s="108"/>
      <c r="U583" s="108"/>
      <c r="V583" s="108"/>
      <c r="W583" s="108"/>
      <c r="X583" s="108"/>
      <c r="Y583" s="108"/>
      <c r="Z583" s="108"/>
    </row>
    <row r="584" spans="1:26" ht="20.25" customHeight="1" x14ac:dyDescent="0.35">
      <c r="A584" s="108"/>
      <c r="B584" s="108"/>
      <c r="C584" s="108"/>
      <c r="D584" s="108"/>
      <c r="E584" s="108"/>
      <c r="F584" s="108"/>
      <c r="G584" s="108"/>
      <c r="H584" s="108"/>
      <c r="I584" s="108"/>
      <c r="J584" s="108"/>
      <c r="K584" s="108"/>
      <c r="L584" s="108"/>
      <c r="M584" s="108"/>
      <c r="N584" s="108"/>
      <c r="O584" s="108"/>
      <c r="P584" s="108"/>
      <c r="Q584" s="108"/>
      <c r="R584" s="108"/>
      <c r="S584" s="108"/>
      <c r="T584" s="108"/>
      <c r="U584" s="108"/>
      <c r="V584" s="108"/>
      <c r="W584" s="108"/>
      <c r="X584" s="108"/>
      <c r="Y584" s="108"/>
      <c r="Z584" s="108"/>
    </row>
    <row r="585" spans="1:26" ht="20.25" customHeight="1" x14ac:dyDescent="0.35">
      <c r="A585" s="108"/>
      <c r="B585" s="108"/>
      <c r="C585" s="108"/>
      <c r="D585" s="108"/>
      <c r="E585" s="108"/>
      <c r="F585" s="108"/>
      <c r="G585" s="108"/>
      <c r="H585" s="108"/>
      <c r="I585" s="108"/>
      <c r="J585" s="108"/>
      <c r="K585" s="108"/>
      <c r="L585" s="108"/>
      <c r="M585" s="108"/>
      <c r="N585" s="108"/>
      <c r="O585" s="108"/>
      <c r="P585" s="108"/>
      <c r="Q585" s="108"/>
      <c r="R585" s="108"/>
      <c r="S585" s="108"/>
      <c r="T585" s="108"/>
      <c r="U585" s="108"/>
      <c r="V585" s="108"/>
      <c r="W585" s="108"/>
      <c r="X585" s="108"/>
      <c r="Y585" s="108"/>
      <c r="Z585" s="108"/>
    </row>
    <row r="586" spans="1:26" ht="20.25" customHeight="1" x14ac:dyDescent="0.35">
      <c r="A586" s="108"/>
      <c r="B586" s="108"/>
      <c r="C586" s="108"/>
      <c r="D586" s="108"/>
      <c r="E586" s="108"/>
      <c r="F586" s="108"/>
      <c r="G586" s="108"/>
      <c r="H586" s="108"/>
      <c r="I586" s="108"/>
      <c r="J586" s="108"/>
      <c r="K586" s="108"/>
      <c r="L586" s="108"/>
      <c r="M586" s="108"/>
      <c r="N586" s="108"/>
      <c r="O586" s="108"/>
      <c r="P586" s="108"/>
      <c r="Q586" s="108"/>
      <c r="R586" s="108"/>
      <c r="S586" s="108"/>
      <c r="T586" s="108"/>
      <c r="U586" s="108"/>
      <c r="V586" s="108"/>
      <c r="W586" s="108"/>
      <c r="X586" s="108"/>
      <c r="Y586" s="108"/>
      <c r="Z586" s="108"/>
    </row>
    <row r="587" spans="1:26" ht="20.25" customHeight="1" x14ac:dyDescent="0.35">
      <c r="A587" s="108"/>
      <c r="B587" s="108"/>
      <c r="C587" s="108"/>
      <c r="D587" s="108"/>
      <c r="E587" s="108"/>
      <c r="F587" s="108"/>
      <c r="G587" s="108"/>
      <c r="H587" s="108"/>
      <c r="I587" s="108"/>
      <c r="J587" s="108"/>
      <c r="K587" s="108"/>
      <c r="L587" s="108"/>
      <c r="M587" s="108"/>
      <c r="N587" s="108"/>
      <c r="O587" s="108"/>
      <c r="P587" s="108"/>
      <c r="Q587" s="108"/>
      <c r="R587" s="108"/>
      <c r="S587" s="108"/>
      <c r="T587" s="108"/>
      <c r="U587" s="108"/>
      <c r="V587" s="108"/>
      <c r="W587" s="108"/>
      <c r="X587" s="108"/>
      <c r="Y587" s="108"/>
      <c r="Z587" s="108"/>
    </row>
    <row r="588" spans="1:26" ht="20.25" customHeight="1" x14ac:dyDescent="0.35">
      <c r="A588" s="108"/>
      <c r="B588" s="108"/>
      <c r="C588" s="108"/>
      <c r="D588" s="108"/>
      <c r="E588" s="108"/>
      <c r="F588" s="108"/>
      <c r="G588" s="108"/>
      <c r="H588" s="108"/>
      <c r="I588" s="108"/>
      <c r="J588" s="108"/>
      <c r="K588" s="108"/>
      <c r="L588" s="108"/>
      <c r="M588" s="108"/>
      <c r="N588" s="108"/>
      <c r="O588" s="108"/>
      <c r="P588" s="108"/>
      <c r="Q588" s="108"/>
      <c r="R588" s="108"/>
      <c r="S588" s="108"/>
      <c r="T588" s="108"/>
      <c r="U588" s="108"/>
      <c r="V588" s="108"/>
      <c r="W588" s="108"/>
      <c r="X588" s="108"/>
      <c r="Y588" s="108"/>
      <c r="Z588" s="108"/>
    </row>
    <row r="589" spans="1:26" ht="20.25" customHeight="1" x14ac:dyDescent="0.35">
      <c r="A589" s="108"/>
      <c r="B589" s="108"/>
      <c r="C589" s="108"/>
      <c r="D589" s="108"/>
      <c r="E589" s="108"/>
      <c r="F589" s="108"/>
      <c r="G589" s="108"/>
      <c r="H589" s="108"/>
      <c r="I589" s="108"/>
      <c r="J589" s="108"/>
      <c r="K589" s="108"/>
      <c r="L589" s="108"/>
      <c r="M589" s="108"/>
      <c r="N589" s="108"/>
      <c r="O589" s="108"/>
      <c r="P589" s="108"/>
      <c r="Q589" s="108"/>
      <c r="R589" s="108"/>
      <c r="S589" s="108"/>
      <c r="T589" s="108"/>
      <c r="U589" s="108"/>
      <c r="V589" s="108"/>
      <c r="W589" s="108"/>
      <c r="X589" s="108"/>
      <c r="Y589" s="108"/>
      <c r="Z589" s="108"/>
    </row>
    <row r="590" spans="1:26" ht="20.25" customHeight="1" x14ac:dyDescent="0.35">
      <c r="A590" s="108"/>
      <c r="B590" s="108"/>
      <c r="C590" s="108"/>
      <c r="D590" s="108"/>
      <c r="E590" s="108"/>
      <c r="F590" s="108"/>
      <c r="G590" s="108"/>
      <c r="H590" s="108"/>
      <c r="I590" s="108"/>
      <c r="J590" s="108"/>
      <c r="K590" s="108"/>
      <c r="L590" s="108"/>
      <c r="M590" s="108"/>
      <c r="N590" s="108"/>
      <c r="O590" s="108"/>
      <c r="P590" s="108"/>
      <c r="Q590" s="108"/>
      <c r="R590" s="108"/>
      <c r="S590" s="108"/>
      <c r="T590" s="108"/>
      <c r="U590" s="108"/>
      <c r="V590" s="108"/>
      <c r="W590" s="108"/>
      <c r="X590" s="108"/>
      <c r="Y590" s="108"/>
      <c r="Z590" s="108"/>
    </row>
    <row r="591" spans="1:26" ht="20.25" customHeight="1" x14ac:dyDescent="0.35">
      <c r="A591" s="108"/>
      <c r="B591" s="108"/>
      <c r="C591" s="108"/>
      <c r="D591" s="108"/>
      <c r="E591" s="108"/>
      <c r="F591" s="108"/>
      <c r="G591" s="108"/>
      <c r="H591" s="108"/>
      <c r="I591" s="108"/>
      <c r="J591" s="108"/>
      <c r="K591" s="108"/>
      <c r="L591" s="108"/>
      <c r="M591" s="108"/>
      <c r="N591" s="108"/>
      <c r="O591" s="108"/>
      <c r="P591" s="108"/>
      <c r="Q591" s="108"/>
      <c r="R591" s="108"/>
      <c r="S591" s="108"/>
      <c r="T591" s="108"/>
      <c r="U591" s="108"/>
      <c r="V591" s="108"/>
      <c r="W591" s="108"/>
      <c r="X591" s="108"/>
      <c r="Y591" s="108"/>
      <c r="Z591" s="108"/>
    </row>
    <row r="592" spans="1:26" ht="20.25" customHeight="1" x14ac:dyDescent="0.35">
      <c r="A592" s="108"/>
      <c r="B592" s="108"/>
      <c r="C592" s="108"/>
      <c r="D592" s="108"/>
      <c r="E592" s="108"/>
      <c r="F592" s="108"/>
      <c r="G592" s="108"/>
      <c r="H592" s="108"/>
      <c r="I592" s="108"/>
      <c r="J592" s="108"/>
      <c r="K592" s="108"/>
      <c r="L592" s="108"/>
      <c r="M592" s="108"/>
      <c r="N592" s="108"/>
      <c r="O592" s="108"/>
      <c r="P592" s="108"/>
      <c r="Q592" s="108"/>
      <c r="R592" s="108"/>
      <c r="S592" s="108"/>
      <c r="T592" s="108"/>
      <c r="U592" s="108"/>
      <c r="V592" s="108"/>
      <c r="W592" s="108"/>
      <c r="X592" s="108"/>
      <c r="Y592" s="108"/>
      <c r="Z592" s="108"/>
    </row>
    <row r="593" spans="1:26" ht="20.25" customHeight="1" x14ac:dyDescent="0.35">
      <c r="A593" s="108"/>
      <c r="B593" s="108"/>
      <c r="C593" s="108"/>
      <c r="D593" s="108"/>
      <c r="E593" s="108"/>
      <c r="F593" s="108"/>
      <c r="G593" s="108"/>
      <c r="H593" s="108"/>
      <c r="I593" s="108"/>
      <c r="J593" s="108"/>
      <c r="K593" s="108"/>
      <c r="L593" s="108"/>
      <c r="M593" s="108"/>
      <c r="N593" s="108"/>
      <c r="O593" s="108"/>
      <c r="P593" s="108"/>
      <c r="Q593" s="108"/>
      <c r="R593" s="108"/>
      <c r="S593" s="108"/>
      <c r="T593" s="108"/>
      <c r="U593" s="108"/>
      <c r="V593" s="108"/>
      <c r="W593" s="108"/>
      <c r="X593" s="108"/>
      <c r="Y593" s="108"/>
      <c r="Z593" s="108"/>
    </row>
    <row r="594" spans="1:26" ht="20.25" customHeight="1" x14ac:dyDescent="0.35">
      <c r="A594" s="108"/>
      <c r="B594" s="108"/>
      <c r="C594" s="108"/>
      <c r="D594" s="108"/>
      <c r="E594" s="108"/>
      <c r="F594" s="108"/>
      <c r="G594" s="108"/>
      <c r="H594" s="108"/>
      <c r="I594" s="108"/>
      <c r="J594" s="108"/>
      <c r="K594" s="108"/>
      <c r="L594" s="108"/>
      <c r="M594" s="108"/>
      <c r="N594" s="108"/>
      <c r="O594" s="108"/>
      <c r="P594" s="108"/>
      <c r="Q594" s="108"/>
      <c r="R594" s="108"/>
      <c r="S594" s="108"/>
      <c r="T594" s="108"/>
      <c r="U594" s="108"/>
      <c r="V594" s="108"/>
      <c r="W594" s="108"/>
      <c r="X594" s="108"/>
      <c r="Y594" s="108"/>
      <c r="Z594" s="108"/>
    </row>
    <row r="595" spans="1:26" ht="20.25" customHeight="1" x14ac:dyDescent="0.35">
      <c r="A595" s="108"/>
      <c r="B595" s="108"/>
      <c r="C595" s="108"/>
      <c r="D595" s="108"/>
      <c r="E595" s="108"/>
      <c r="F595" s="108"/>
      <c r="G595" s="108"/>
      <c r="H595" s="108"/>
      <c r="I595" s="108"/>
      <c r="J595" s="108"/>
      <c r="K595" s="108"/>
      <c r="L595" s="108"/>
      <c r="M595" s="108"/>
      <c r="N595" s="108"/>
      <c r="O595" s="108"/>
      <c r="P595" s="108"/>
      <c r="Q595" s="108"/>
      <c r="R595" s="108"/>
      <c r="S595" s="108"/>
      <c r="T595" s="108"/>
      <c r="U595" s="108"/>
      <c r="V595" s="108"/>
      <c r="W595" s="108"/>
      <c r="X595" s="108"/>
      <c r="Y595" s="108"/>
      <c r="Z595" s="108"/>
    </row>
    <row r="596" spans="1:26" ht="20.25" customHeight="1" x14ac:dyDescent="0.35">
      <c r="A596" s="108"/>
      <c r="B596" s="108"/>
      <c r="C596" s="108"/>
      <c r="D596" s="108"/>
      <c r="E596" s="108"/>
      <c r="F596" s="108"/>
      <c r="G596" s="108"/>
      <c r="H596" s="108"/>
      <c r="I596" s="108"/>
      <c r="J596" s="108"/>
      <c r="K596" s="108"/>
      <c r="L596" s="108"/>
      <c r="M596" s="108"/>
      <c r="N596" s="108"/>
      <c r="O596" s="108"/>
      <c r="P596" s="108"/>
      <c r="Q596" s="108"/>
      <c r="R596" s="108"/>
      <c r="S596" s="108"/>
      <c r="T596" s="108"/>
      <c r="U596" s="108"/>
      <c r="V596" s="108"/>
      <c r="W596" s="108"/>
      <c r="X596" s="108"/>
      <c r="Y596" s="108"/>
      <c r="Z596" s="108"/>
    </row>
    <row r="597" spans="1:26" ht="20.25" customHeight="1" x14ac:dyDescent="0.35">
      <c r="A597" s="108"/>
      <c r="B597" s="108"/>
      <c r="C597" s="108"/>
      <c r="D597" s="108"/>
      <c r="E597" s="108"/>
      <c r="F597" s="108"/>
      <c r="G597" s="108"/>
      <c r="H597" s="108"/>
      <c r="I597" s="108"/>
      <c r="J597" s="108"/>
      <c r="K597" s="108"/>
      <c r="L597" s="108"/>
      <c r="M597" s="108"/>
      <c r="N597" s="108"/>
      <c r="O597" s="108"/>
      <c r="P597" s="108"/>
      <c r="Q597" s="108"/>
      <c r="R597" s="108"/>
      <c r="S597" s="108"/>
      <c r="T597" s="108"/>
      <c r="U597" s="108"/>
      <c r="V597" s="108"/>
      <c r="W597" s="108"/>
      <c r="X597" s="108"/>
      <c r="Y597" s="108"/>
      <c r="Z597" s="108"/>
    </row>
    <row r="598" spans="1:26" ht="20.25" customHeight="1" x14ac:dyDescent="0.35">
      <c r="A598" s="108"/>
      <c r="B598" s="108"/>
      <c r="C598" s="108"/>
      <c r="D598" s="108"/>
      <c r="E598" s="108"/>
      <c r="F598" s="108"/>
      <c r="G598" s="108"/>
      <c r="H598" s="108"/>
      <c r="I598" s="108"/>
      <c r="J598" s="108"/>
      <c r="K598" s="108"/>
      <c r="L598" s="108"/>
      <c r="M598" s="108"/>
      <c r="N598" s="108"/>
      <c r="O598" s="108"/>
      <c r="P598" s="108"/>
      <c r="Q598" s="108"/>
      <c r="R598" s="108"/>
      <c r="S598" s="108"/>
      <c r="T598" s="108"/>
      <c r="U598" s="108"/>
      <c r="V598" s="108"/>
      <c r="W598" s="108"/>
      <c r="X598" s="108"/>
      <c r="Y598" s="108"/>
      <c r="Z598" s="108"/>
    </row>
    <row r="599" spans="1:26" ht="20.25" customHeight="1" x14ac:dyDescent="0.35">
      <c r="A599" s="108"/>
      <c r="B599" s="108"/>
      <c r="C599" s="108"/>
      <c r="D599" s="108"/>
      <c r="E599" s="108"/>
      <c r="F599" s="108"/>
      <c r="G599" s="108"/>
      <c r="H599" s="108"/>
      <c r="I599" s="108"/>
      <c r="J599" s="108"/>
      <c r="K599" s="108"/>
      <c r="L599" s="108"/>
      <c r="M599" s="108"/>
      <c r="N599" s="108"/>
      <c r="O599" s="108"/>
      <c r="P599" s="108"/>
      <c r="Q599" s="108"/>
      <c r="R599" s="108"/>
      <c r="S599" s="108"/>
      <c r="T599" s="108"/>
      <c r="U599" s="108"/>
      <c r="V599" s="108"/>
      <c r="W599" s="108"/>
      <c r="X599" s="108"/>
      <c r="Y599" s="108"/>
      <c r="Z599" s="108"/>
    </row>
    <row r="600" spans="1:26" ht="20.25" customHeight="1" x14ac:dyDescent="0.35">
      <c r="A600" s="108"/>
      <c r="B600" s="108"/>
      <c r="C600" s="108"/>
      <c r="D600" s="108"/>
      <c r="E600" s="108"/>
      <c r="F600" s="108"/>
      <c r="G600" s="108"/>
      <c r="H600" s="108"/>
      <c r="I600" s="108"/>
      <c r="J600" s="108"/>
      <c r="K600" s="108"/>
      <c r="L600" s="108"/>
      <c r="M600" s="108"/>
      <c r="N600" s="108"/>
      <c r="O600" s="108"/>
      <c r="P600" s="108"/>
      <c r="Q600" s="108"/>
      <c r="R600" s="108"/>
      <c r="S600" s="108"/>
      <c r="T600" s="108"/>
      <c r="U600" s="108"/>
      <c r="V600" s="108"/>
      <c r="W600" s="108"/>
      <c r="X600" s="108"/>
      <c r="Y600" s="108"/>
      <c r="Z600" s="108"/>
    </row>
    <row r="601" spans="1:26" ht="20.25" customHeight="1" x14ac:dyDescent="0.35">
      <c r="A601" s="108"/>
      <c r="B601" s="108"/>
      <c r="C601" s="108"/>
      <c r="D601" s="108"/>
      <c r="E601" s="108"/>
      <c r="F601" s="108"/>
      <c r="G601" s="108"/>
      <c r="H601" s="108"/>
      <c r="I601" s="108"/>
      <c r="J601" s="108"/>
      <c r="K601" s="108"/>
      <c r="L601" s="108"/>
      <c r="M601" s="108"/>
      <c r="N601" s="108"/>
      <c r="O601" s="108"/>
      <c r="P601" s="108"/>
      <c r="Q601" s="108"/>
      <c r="R601" s="108"/>
      <c r="S601" s="108"/>
      <c r="T601" s="108"/>
      <c r="U601" s="108"/>
      <c r="V601" s="108"/>
      <c r="W601" s="108"/>
      <c r="X601" s="108"/>
      <c r="Y601" s="108"/>
      <c r="Z601" s="108"/>
    </row>
    <row r="602" spans="1:26" ht="20.25" customHeight="1" x14ac:dyDescent="0.35">
      <c r="A602" s="108"/>
      <c r="B602" s="108"/>
      <c r="C602" s="108"/>
      <c r="D602" s="108"/>
      <c r="E602" s="108"/>
      <c r="F602" s="108"/>
      <c r="G602" s="108"/>
      <c r="H602" s="108"/>
      <c r="I602" s="108"/>
      <c r="J602" s="108"/>
      <c r="K602" s="108"/>
      <c r="L602" s="108"/>
      <c r="M602" s="108"/>
      <c r="N602" s="108"/>
      <c r="O602" s="108"/>
      <c r="P602" s="108"/>
      <c r="Q602" s="108"/>
      <c r="R602" s="108"/>
      <c r="S602" s="108"/>
      <c r="T602" s="108"/>
      <c r="U602" s="108"/>
      <c r="V602" s="108"/>
      <c r="W602" s="108"/>
      <c r="X602" s="108"/>
      <c r="Y602" s="108"/>
      <c r="Z602" s="108"/>
    </row>
    <row r="603" spans="1:26" ht="20.25" customHeight="1" x14ac:dyDescent="0.35">
      <c r="A603" s="108"/>
      <c r="B603" s="108"/>
      <c r="C603" s="108"/>
      <c r="D603" s="108"/>
      <c r="E603" s="108"/>
      <c r="F603" s="108"/>
      <c r="G603" s="108"/>
      <c r="H603" s="108"/>
      <c r="I603" s="108"/>
      <c r="J603" s="108"/>
      <c r="K603" s="108"/>
      <c r="L603" s="108"/>
      <c r="M603" s="108"/>
      <c r="N603" s="108"/>
      <c r="O603" s="108"/>
      <c r="P603" s="108"/>
      <c r="Q603" s="108"/>
      <c r="R603" s="108"/>
      <c r="S603" s="108"/>
      <c r="T603" s="108"/>
      <c r="U603" s="108"/>
      <c r="V603" s="108"/>
      <c r="W603" s="108"/>
      <c r="X603" s="108"/>
      <c r="Y603" s="108"/>
      <c r="Z603" s="108"/>
    </row>
    <row r="604" spans="1:26" ht="20.25" customHeight="1" x14ac:dyDescent="0.35">
      <c r="A604" s="108"/>
      <c r="B604" s="108"/>
      <c r="C604" s="108"/>
      <c r="D604" s="108"/>
      <c r="E604" s="108"/>
      <c r="F604" s="108"/>
      <c r="G604" s="108"/>
      <c r="H604" s="108"/>
      <c r="I604" s="108"/>
      <c r="J604" s="108"/>
      <c r="K604" s="108"/>
      <c r="L604" s="108"/>
      <c r="M604" s="108"/>
      <c r="N604" s="108"/>
      <c r="O604" s="108"/>
      <c r="P604" s="108"/>
      <c r="Q604" s="108"/>
      <c r="R604" s="108"/>
      <c r="S604" s="108"/>
      <c r="T604" s="108"/>
      <c r="U604" s="108"/>
      <c r="V604" s="108"/>
      <c r="W604" s="108"/>
      <c r="X604" s="108"/>
      <c r="Y604" s="108"/>
      <c r="Z604" s="108"/>
    </row>
    <row r="605" spans="1:26" ht="20.25" customHeight="1" x14ac:dyDescent="0.35">
      <c r="A605" s="108"/>
      <c r="B605" s="108"/>
      <c r="C605" s="108"/>
      <c r="D605" s="108"/>
      <c r="E605" s="108"/>
      <c r="F605" s="108"/>
      <c r="G605" s="108"/>
      <c r="H605" s="108"/>
      <c r="I605" s="108"/>
      <c r="J605" s="108"/>
      <c r="K605" s="108"/>
      <c r="L605" s="108"/>
      <c r="M605" s="108"/>
      <c r="N605" s="108"/>
      <c r="O605" s="108"/>
      <c r="P605" s="108"/>
      <c r="Q605" s="108"/>
      <c r="R605" s="108"/>
      <c r="S605" s="108"/>
      <c r="T605" s="108"/>
      <c r="U605" s="108"/>
      <c r="V605" s="108"/>
      <c r="W605" s="108"/>
      <c r="X605" s="108"/>
      <c r="Y605" s="108"/>
      <c r="Z605" s="108"/>
    </row>
    <row r="606" spans="1:26" ht="20.25" customHeight="1" x14ac:dyDescent="0.35">
      <c r="A606" s="108"/>
      <c r="B606" s="108"/>
      <c r="C606" s="108"/>
      <c r="D606" s="108"/>
      <c r="E606" s="108"/>
      <c r="F606" s="108"/>
      <c r="G606" s="108"/>
      <c r="H606" s="108"/>
      <c r="I606" s="108"/>
      <c r="J606" s="108"/>
      <c r="K606" s="108"/>
      <c r="L606" s="108"/>
      <c r="M606" s="108"/>
      <c r="N606" s="108"/>
      <c r="O606" s="108"/>
      <c r="P606" s="108"/>
      <c r="Q606" s="108"/>
      <c r="R606" s="108"/>
      <c r="S606" s="108"/>
      <c r="T606" s="108"/>
      <c r="U606" s="108"/>
      <c r="V606" s="108"/>
      <c r="W606" s="108"/>
      <c r="X606" s="108"/>
      <c r="Y606" s="108"/>
      <c r="Z606" s="108"/>
    </row>
    <row r="607" spans="1:26" ht="20.25" customHeight="1" x14ac:dyDescent="0.35">
      <c r="A607" s="108"/>
      <c r="B607" s="108"/>
      <c r="C607" s="108"/>
      <c r="D607" s="108"/>
      <c r="E607" s="108"/>
      <c r="F607" s="108"/>
      <c r="G607" s="108"/>
      <c r="H607" s="108"/>
      <c r="I607" s="108"/>
      <c r="J607" s="108"/>
      <c r="K607" s="108"/>
      <c r="L607" s="108"/>
      <c r="M607" s="108"/>
      <c r="N607" s="108"/>
      <c r="O607" s="108"/>
      <c r="P607" s="108"/>
      <c r="Q607" s="108"/>
      <c r="R607" s="108"/>
      <c r="S607" s="108"/>
      <c r="T607" s="108"/>
      <c r="U607" s="108"/>
      <c r="V607" s="108"/>
      <c r="W607" s="108"/>
      <c r="X607" s="108"/>
      <c r="Y607" s="108"/>
      <c r="Z607" s="108"/>
    </row>
    <row r="608" spans="1:26" ht="20.25" customHeight="1" x14ac:dyDescent="0.35">
      <c r="A608" s="108"/>
      <c r="B608" s="108"/>
      <c r="C608" s="108"/>
      <c r="D608" s="108"/>
      <c r="E608" s="108"/>
      <c r="F608" s="108"/>
      <c r="G608" s="108"/>
      <c r="H608" s="108"/>
      <c r="I608" s="108"/>
      <c r="J608" s="108"/>
      <c r="K608" s="108"/>
      <c r="L608" s="108"/>
      <c r="M608" s="108"/>
      <c r="N608" s="108"/>
      <c r="O608" s="108"/>
      <c r="P608" s="108"/>
      <c r="Q608" s="108"/>
      <c r="R608" s="108"/>
      <c r="S608" s="108"/>
      <c r="T608" s="108"/>
      <c r="U608" s="108"/>
      <c r="V608" s="108"/>
      <c r="W608" s="108"/>
      <c r="X608" s="108"/>
      <c r="Y608" s="108"/>
      <c r="Z608" s="108"/>
    </row>
    <row r="609" spans="1:26" ht="20.25" customHeight="1" x14ac:dyDescent="0.35">
      <c r="A609" s="108"/>
      <c r="B609" s="108"/>
      <c r="C609" s="108"/>
      <c r="D609" s="108"/>
      <c r="E609" s="108"/>
      <c r="F609" s="108"/>
      <c r="G609" s="108"/>
      <c r="H609" s="108"/>
      <c r="I609" s="108"/>
      <c r="J609" s="108"/>
      <c r="K609" s="108"/>
      <c r="L609" s="108"/>
      <c r="M609" s="108"/>
      <c r="N609" s="108"/>
      <c r="O609" s="108"/>
      <c r="P609" s="108"/>
      <c r="Q609" s="108"/>
      <c r="R609" s="108"/>
      <c r="S609" s="108"/>
      <c r="T609" s="108"/>
      <c r="U609" s="108"/>
      <c r="V609" s="108"/>
      <c r="W609" s="108"/>
      <c r="X609" s="108"/>
      <c r="Y609" s="108"/>
      <c r="Z609" s="108"/>
    </row>
    <row r="610" spans="1:26" ht="20.25" customHeight="1" x14ac:dyDescent="0.35">
      <c r="A610" s="108"/>
      <c r="B610" s="108"/>
      <c r="C610" s="108"/>
      <c r="D610" s="108"/>
      <c r="E610" s="108"/>
      <c r="F610" s="108"/>
      <c r="G610" s="108"/>
      <c r="H610" s="108"/>
      <c r="I610" s="108"/>
      <c r="J610" s="108"/>
      <c r="K610" s="108"/>
      <c r="L610" s="108"/>
      <c r="M610" s="108"/>
      <c r="N610" s="108"/>
      <c r="O610" s="108"/>
      <c r="P610" s="108"/>
      <c r="Q610" s="108"/>
      <c r="R610" s="108"/>
      <c r="S610" s="108"/>
      <c r="T610" s="108"/>
      <c r="U610" s="108"/>
      <c r="V610" s="108"/>
      <c r="W610" s="108"/>
      <c r="X610" s="108"/>
      <c r="Y610" s="108"/>
      <c r="Z610" s="108"/>
    </row>
    <row r="611" spans="1:26" ht="20.25" customHeight="1" x14ac:dyDescent="0.35">
      <c r="A611" s="108"/>
      <c r="B611" s="108"/>
      <c r="C611" s="108"/>
      <c r="D611" s="108"/>
      <c r="E611" s="108"/>
      <c r="F611" s="108"/>
      <c r="G611" s="108"/>
      <c r="H611" s="108"/>
      <c r="I611" s="108"/>
      <c r="J611" s="108"/>
      <c r="K611" s="108"/>
      <c r="L611" s="108"/>
      <c r="M611" s="108"/>
      <c r="N611" s="108"/>
      <c r="O611" s="108"/>
      <c r="P611" s="108"/>
      <c r="Q611" s="108"/>
      <c r="R611" s="108"/>
      <c r="S611" s="108"/>
      <c r="T611" s="108"/>
      <c r="U611" s="108"/>
      <c r="V611" s="108"/>
      <c r="W611" s="108"/>
      <c r="X611" s="108"/>
      <c r="Y611" s="108"/>
      <c r="Z611" s="108"/>
    </row>
    <row r="612" spans="1:26" ht="20.25" customHeight="1" x14ac:dyDescent="0.35">
      <c r="A612" s="108"/>
      <c r="B612" s="108"/>
      <c r="C612" s="108"/>
      <c r="D612" s="108"/>
      <c r="E612" s="108"/>
      <c r="F612" s="108"/>
      <c r="G612" s="108"/>
      <c r="H612" s="108"/>
      <c r="I612" s="108"/>
      <c r="J612" s="108"/>
      <c r="K612" s="108"/>
      <c r="L612" s="108"/>
      <c r="M612" s="108"/>
      <c r="N612" s="108"/>
      <c r="O612" s="108"/>
      <c r="P612" s="108"/>
      <c r="Q612" s="108"/>
      <c r="R612" s="108"/>
      <c r="S612" s="108"/>
      <c r="T612" s="108"/>
      <c r="U612" s="108"/>
      <c r="V612" s="108"/>
      <c r="W612" s="108"/>
      <c r="X612" s="108"/>
      <c r="Y612" s="108"/>
      <c r="Z612" s="108"/>
    </row>
    <row r="613" spans="1:26" ht="20.25" customHeight="1" x14ac:dyDescent="0.35">
      <c r="A613" s="108"/>
      <c r="B613" s="108"/>
      <c r="C613" s="108"/>
      <c r="D613" s="108"/>
      <c r="E613" s="108"/>
      <c r="F613" s="108"/>
      <c r="G613" s="108"/>
      <c r="H613" s="108"/>
      <c r="I613" s="108"/>
      <c r="J613" s="108"/>
      <c r="K613" s="108"/>
      <c r="L613" s="108"/>
      <c r="M613" s="108"/>
      <c r="N613" s="108"/>
      <c r="O613" s="108"/>
      <c r="P613" s="108"/>
      <c r="Q613" s="108"/>
      <c r="R613" s="108"/>
      <c r="S613" s="108"/>
      <c r="T613" s="108"/>
      <c r="U613" s="108"/>
      <c r="V613" s="108"/>
      <c r="W613" s="108"/>
      <c r="X613" s="108"/>
      <c r="Y613" s="108"/>
      <c r="Z613" s="108"/>
    </row>
    <row r="614" spans="1:26" ht="20.25" customHeight="1" x14ac:dyDescent="0.35">
      <c r="A614" s="108"/>
      <c r="B614" s="108"/>
      <c r="C614" s="108"/>
      <c r="D614" s="108"/>
      <c r="E614" s="108"/>
      <c r="F614" s="108"/>
      <c r="G614" s="108"/>
      <c r="H614" s="108"/>
      <c r="I614" s="108"/>
      <c r="J614" s="108"/>
      <c r="K614" s="108"/>
      <c r="L614" s="108"/>
      <c r="M614" s="108"/>
      <c r="N614" s="108"/>
      <c r="O614" s="108"/>
      <c r="P614" s="108"/>
      <c r="Q614" s="108"/>
      <c r="R614" s="108"/>
      <c r="S614" s="108"/>
      <c r="T614" s="108"/>
      <c r="U614" s="108"/>
      <c r="V614" s="108"/>
      <c r="W614" s="108"/>
      <c r="X614" s="108"/>
      <c r="Y614" s="108"/>
      <c r="Z614" s="108"/>
    </row>
    <row r="615" spans="1:26" ht="20.25" customHeight="1" x14ac:dyDescent="0.35">
      <c r="A615" s="108"/>
      <c r="B615" s="108"/>
      <c r="C615" s="108"/>
      <c r="D615" s="108"/>
      <c r="E615" s="108"/>
      <c r="F615" s="108"/>
      <c r="G615" s="108"/>
      <c r="H615" s="108"/>
      <c r="I615" s="108"/>
      <c r="J615" s="108"/>
      <c r="K615" s="108"/>
      <c r="L615" s="108"/>
      <c r="M615" s="108"/>
      <c r="N615" s="108"/>
      <c r="O615" s="108"/>
      <c r="P615" s="108"/>
      <c r="Q615" s="108"/>
      <c r="R615" s="108"/>
      <c r="S615" s="108"/>
      <c r="T615" s="108"/>
      <c r="U615" s="108"/>
      <c r="V615" s="108"/>
      <c r="W615" s="108"/>
      <c r="X615" s="108"/>
      <c r="Y615" s="108"/>
      <c r="Z615" s="108"/>
    </row>
    <row r="616" spans="1:26" ht="20.25" customHeight="1" x14ac:dyDescent="0.35">
      <c r="A616" s="108"/>
      <c r="B616" s="108"/>
      <c r="C616" s="108"/>
      <c r="D616" s="108"/>
      <c r="E616" s="108"/>
      <c r="F616" s="108"/>
      <c r="G616" s="108"/>
      <c r="H616" s="108"/>
      <c r="I616" s="108"/>
      <c r="J616" s="108"/>
      <c r="K616" s="108"/>
      <c r="L616" s="108"/>
      <c r="M616" s="108"/>
      <c r="N616" s="108"/>
      <c r="O616" s="108"/>
      <c r="P616" s="108"/>
      <c r="Q616" s="108"/>
      <c r="R616" s="108"/>
      <c r="S616" s="108"/>
      <c r="T616" s="108"/>
      <c r="U616" s="108"/>
      <c r="V616" s="108"/>
      <c r="W616" s="108"/>
      <c r="X616" s="108"/>
      <c r="Y616" s="108"/>
      <c r="Z616" s="108"/>
    </row>
    <row r="617" spans="1:26" ht="20.25" customHeight="1" x14ac:dyDescent="0.35">
      <c r="A617" s="108"/>
      <c r="B617" s="108"/>
      <c r="C617" s="108"/>
      <c r="D617" s="108"/>
      <c r="E617" s="108"/>
      <c r="F617" s="108"/>
      <c r="G617" s="108"/>
      <c r="H617" s="108"/>
      <c r="I617" s="108"/>
      <c r="J617" s="108"/>
      <c r="K617" s="108"/>
      <c r="L617" s="108"/>
      <c r="M617" s="108"/>
      <c r="N617" s="108"/>
      <c r="O617" s="108"/>
      <c r="P617" s="108"/>
      <c r="Q617" s="108"/>
      <c r="R617" s="108"/>
      <c r="S617" s="108"/>
      <c r="T617" s="108"/>
      <c r="U617" s="108"/>
      <c r="V617" s="108"/>
      <c r="W617" s="108"/>
      <c r="X617" s="108"/>
      <c r="Y617" s="108"/>
      <c r="Z617" s="108"/>
    </row>
    <row r="618" spans="1:26" ht="20.25" customHeight="1" x14ac:dyDescent="0.35">
      <c r="A618" s="108"/>
      <c r="B618" s="108"/>
      <c r="C618" s="108"/>
      <c r="D618" s="108"/>
      <c r="E618" s="108"/>
      <c r="F618" s="108"/>
      <c r="G618" s="108"/>
      <c r="H618" s="108"/>
      <c r="I618" s="108"/>
      <c r="J618" s="108"/>
      <c r="K618" s="108"/>
      <c r="L618" s="108"/>
      <c r="M618" s="108"/>
      <c r="N618" s="108"/>
      <c r="O618" s="108"/>
      <c r="P618" s="108"/>
      <c r="Q618" s="108"/>
      <c r="R618" s="108"/>
      <c r="S618" s="108"/>
      <c r="T618" s="108"/>
      <c r="U618" s="108"/>
      <c r="V618" s="108"/>
      <c r="W618" s="108"/>
      <c r="X618" s="108"/>
      <c r="Y618" s="108"/>
      <c r="Z618" s="108"/>
    </row>
    <row r="619" spans="1:26" ht="20.25" customHeight="1" x14ac:dyDescent="0.35">
      <c r="A619" s="108"/>
      <c r="B619" s="108"/>
      <c r="C619" s="108"/>
      <c r="D619" s="108"/>
      <c r="E619" s="108"/>
      <c r="F619" s="108"/>
      <c r="G619" s="108"/>
      <c r="H619" s="108"/>
      <c r="I619" s="108"/>
      <c r="J619" s="108"/>
      <c r="K619" s="108"/>
      <c r="L619" s="108"/>
      <c r="M619" s="108"/>
      <c r="N619" s="108"/>
      <c r="O619" s="108"/>
      <c r="P619" s="108"/>
      <c r="Q619" s="108"/>
      <c r="R619" s="108"/>
      <c r="S619" s="108"/>
      <c r="T619" s="108"/>
      <c r="U619" s="108"/>
      <c r="V619" s="108"/>
      <c r="W619" s="108"/>
      <c r="X619" s="108"/>
      <c r="Y619" s="108"/>
      <c r="Z619" s="108"/>
    </row>
    <row r="620" spans="1:26" ht="20.25" customHeight="1" x14ac:dyDescent="0.35">
      <c r="A620" s="108"/>
      <c r="B620" s="108"/>
      <c r="C620" s="108"/>
      <c r="D620" s="108"/>
      <c r="E620" s="108"/>
      <c r="F620" s="108"/>
      <c r="G620" s="108"/>
      <c r="H620" s="108"/>
      <c r="I620" s="108"/>
      <c r="J620" s="108"/>
      <c r="K620" s="108"/>
      <c r="L620" s="108"/>
      <c r="M620" s="108"/>
      <c r="N620" s="108"/>
      <c r="O620" s="108"/>
      <c r="P620" s="108"/>
      <c r="Q620" s="108"/>
      <c r="R620" s="108"/>
      <c r="S620" s="108"/>
      <c r="T620" s="108"/>
      <c r="U620" s="108"/>
      <c r="V620" s="108"/>
      <c r="W620" s="108"/>
      <c r="X620" s="108"/>
      <c r="Y620" s="108"/>
      <c r="Z620" s="108"/>
    </row>
    <row r="621" spans="1:26" ht="20.25" customHeight="1" x14ac:dyDescent="0.35">
      <c r="A621" s="108"/>
      <c r="B621" s="108"/>
      <c r="C621" s="108"/>
      <c r="D621" s="108"/>
      <c r="E621" s="108"/>
      <c r="F621" s="108"/>
      <c r="G621" s="108"/>
      <c r="H621" s="108"/>
      <c r="I621" s="108"/>
      <c r="J621" s="108"/>
      <c r="K621" s="108"/>
      <c r="L621" s="108"/>
      <c r="M621" s="108"/>
      <c r="N621" s="108"/>
      <c r="O621" s="108"/>
      <c r="P621" s="108"/>
      <c r="Q621" s="108"/>
      <c r="R621" s="108"/>
      <c r="S621" s="108"/>
      <c r="T621" s="108"/>
      <c r="U621" s="108"/>
      <c r="V621" s="108"/>
      <c r="W621" s="108"/>
      <c r="X621" s="108"/>
      <c r="Y621" s="108"/>
      <c r="Z621" s="108"/>
    </row>
    <row r="622" spans="1:26" ht="20.25" customHeight="1" x14ac:dyDescent="0.35">
      <c r="A622" s="108"/>
      <c r="B622" s="108"/>
      <c r="C622" s="108"/>
      <c r="D622" s="108"/>
      <c r="E622" s="108"/>
      <c r="F622" s="108"/>
      <c r="G622" s="108"/>
      <c r="H622" s="108"/>
      <c r="I622" s="108"/>
      <c r="J622" s="108"/>
      <c r="K622" s="108"/>
      <c r="L622" s="108"/>
      <c r="M622" s="108"/>
      <c r="N622" s="108"/>
      <c r="O622" s="108"/>
      <c r="P622" s="108"/>
      <c r="Q622" s="108"/>
      <c r="R622" s="108"/>
      <c r="S622" s="108"/>
      <c r="T622" s="108"/>
      <c r="U622" s="108"/>
      <c r="V622" s="108"/>
      <c r="W622" s="108"/>
      <c r="X622" s="108"/>
      <c r="Y622" s="108"/>
      <c r="Z622" s="108"/>
    </row>
    <row r="623" spans="1:26" ht="20.25" customHeight="1" x14ac:dyDescent="0.35">
      <c r="A623" s="108"/>
      <c r="B623" s="108"/>
      <c r="C623" s="108"/>
      <c r="D623" s="108"/>
      <c r="E623" s="108"/>
      <c r="F623" s="108"/>
      <c r="G623" s="108"/>
      <c r="H623" s="108"/>
      <c r="I623" s="108"/>
      <c r="J623" s="108"/>
      <c r="K623" s="108"/>
      <c r="L623" s="108"/>
      <c r="M623" s="108"/>
      <c r="N623" s="108"/>
      <c r="O623" s="108"/>
      <c r="P623" s="108"/>
      <c r="Q623" s="108"/>
      <c r="R623" s="108"/>
      <c r="S623" s="108"/>
      <c r="T623" s="108"/>
      <c r="U623" s="108"/>
      <c r="V623" s="108"/>
      <c r="W623" s="108"/>
      <c r="X623" s="108"/>
      <c r="Y623" s="108"/>
      <c r="Z623" s="108"/>
    </row>
    <row r="624" spans="1:26" ht="20.25" customHeight="1" x14ac:dyDescent="0.35">
      <c r="A624" s="108"/>
      <c r="B624" s="108"/>
      <c r="C624" s="108"/>
      <c r="D624" s="108"/>
      <c r="E624" s="108"/>
      <c r="F624" s="108"/>
      <c r="G624" s="108"/>
      <c r="H624" s="108"/>
      <c r="I624" s="108"/>
      <c r="J624" s="108"/>
      <c r="K624" s="108"/>
      <c r="L624" s="108"/>
      <c r="M624" s="108"/>
      <c r="N624" s="108"/>
      <c r="O624" s="108"/>
      <c r="P624" s="108"/>
      <c r="Q624" s="108"/>
      <c r="R624" s="108"/>
      <c r="S624" s="108"/>
      <c r="T624" s="108"/>
      <c r="U624" s="108"/>
      <c r="V624" s="108"/>
      <c r="W624" s="108"/>
      <c r="X624" s="108"/>
      <c r="Y624" s="108"/>
      <c r="Z624" s="108"/>
    </row>
    <row r="625" spans="1:26" ht="20.25" customHeight="1" x14ac:dyDescent="0.35">
      <c r="A625" s="108"/>
      <c r="B625" s="108"/>
      <c r="C625" s="108"/>
      <c r="D625" s="108"/>
      <c r="E625" s="108"/>
      <c r="F625" s="108"/>
      <c r="G625" s="108"/>
      <c r="H625" s="108"/>
      <c r="I625" s="108"/>
      <c r="J625" s="108"/>
      <c r="K625" s="108"/>
      <c r="L625" s="108"/>
      <c r="M625" s="108"/>
      <c r="N625" s="108"/>
      <c r="O625" s="108"/>
      <c r="P625" s="108"/>
      <c r="Q625" s="108"/>
      <c r="R625" s="108"/>
      <c r="S625" s="108"/>
      <c r="T625" s="108"/>
      <c r="U625" s="108"/>
      <c r="V625" s="108"/>
      <c r="W625" s="108"/>
      <c r="X625" s="108"/>
      <c r="Y625" s="108"/>
      <c r="Z625" s="108"/>
    </row>
    <row r="626" spans="1:26" ht="20.25" customHeight="1" x14ac:dyDescent="0.35">
      <c r="A626" s="108"/>
      <c r="B626" s="108"/>
      <c r="C626" s="108"/>
      <c r="D626" s="108"/>
      <c r="E626" s="108"/>
      <c r="F626" s="108"/>
      <c r="G626" s="108"/>
      <c r="H626" s="108"/>
      <c r="I626" s="108"/>
      <c r="J626" s="108"/>
      <c r="K626" s="108"/>
      <c r="L626" s="108"/>
      <c r="M626" s="108"/>
      <c r="N626" s="108"/>
      <c r="O626" s="108"/>
      <c r="P626" s="108"/>
      <c r="Q626" s="108"/>
      <c r="R626" s="108"/>
      <c r="S626" s="108"/>
      <c r="T626" s="108"/>
      <c r="U626" s="108"/>
      <c r="V626" s="108"/>
      <c r="W626" s="108"/>
      <c r="X626" s="108"/>
      <c r="Y626" s="108"/>
      <c r="Z626" s="108"/>
    </row>
    <row r="627" spans="1:26" ht="20.25" customHeight="1" x14ac:dyDescent="0.35">
      <c r="A627" s="108"/>
      <c r="B627" s="108"/>
      <c r="C627" s="108"/>
      <c r="D627" s="108"/>
      <c r="E627" s="108"/>
      <c r="F627" s="108"/>
      <c r="G627" s="108"/>
      <c r="H627" s="108"/>
      <c r="I627" s="108"/>
      <c r="J627" s="108"/>
      <c r="K627" s="108"/>
      <c r="L627" s="108"/>
      <c r="M627" s="108"/>
      <c r="N627" s="108"/>
      <c r="O627" s="108"/>
      <c r="P627" s="108"/>
      <c r="Q627" s="108"/>
      <c r="R627" s="108"/>
      <c r="S627" s="108"/>
      <c r="T627" s="108"/>
      <c r="U627" s="108"/>
      <c r="V627" s="108"/>
      <c r="W627" s="108"/>
      <c r="X627" s="108"/>
      <c r="Y627" s="108"/>
      <c r="Z627" s="108"/>
    </row>
    <row r="628" spans="1:26" ht="20.25" customHeight="1" x14ac:dyDescent="0.35">
      <c r="A628" s="108"/>
      <c r="B628" s="108"/>
      <c r="C628" s="108"/>
      <c r="D628" s="108"/>
      <c r="E628" s="108"/>
      <c r="F628" s="108"/>
      <c r="G628" s="108"/>
      <c r="H628" s="108"/>
      <c r="I628" s="108"/>
      <c r="J628" s="108"/>
      <c r="K628" s="108"/>
      <c r="L628" s="108"/>
      <c r="M628" s="108"/>
      <c r="N628" s="108"/>
      <c r="O628" s="108"/>
      <c r="P628" s="108"/>
      <c r="Q628" s="108"/>
      <c r="R628" s="108"/>
      <c r="S628" s="108"/>
      <c r="T628" s="108"/>
      <c r="U628" s="108"/>
      <c r="V628" s="108"/>
      <c r="W628" s="108"/>
      <c r="X628" s="108"/>
      <c r="Y628" s="108"/>
      <c r="Z628" s="108"/>
    </row>
    <row r="629" spans="1:26" ht="20.25" customHeight="1" x14ac:dyDescent="0.35">
      <c r="A629" s="108"/>
      <c r="B629" s="108"/>
      <c r="C629" s="108"/>
      <c r="D629" s="108"/>
      <c r="E629" s="108"/>
      <c r="F629" s="108"/>
      <c r="G629" s="108"/>
      <c r="H629" s="108"/>
      <c r="I629" s="108"/>
      <c r="J629" s="108"/>
      <c r="K629" s="108"/>
      <c r="L629" s="108"/>
      <c r="M629" s="108"/>
      <c r="N629" s="108"/>
      <c r="O629" s="108"/>
      <c r="P629" s="108"/>
      <c r="Q629" s="108"/>
      <c r="R629" s="108"/>
      <c r="S629" s="108"/>
      <c r="T629" s="108"/>
      <c r="U629" s="108"/>
      <c r="V629" s="108"/>
      <c r="W629" s="108"/>
      <c r="X629" s="108"/>
      <c r="Y629" s="108"/>
      <c r="Z629" s="108"/>
    </row>
    <row r="630" spans="1:26" ht="20.25" customHeight="1" x14ac:dyDescent="0.35">
      <c r="A630" s="108"/>
      <c r="B630" s="108"/>
      <c r="C630" s="108"/>
      <c r="D630" s="108"/>
      <c r="E630" s="108"/>
      <c r="F630" s="108"/>
      <c r="G630" s="108"/>
      <c r="H630" s="108"/>
      <c r="I630" s="108"/>
      <c r="J630" s="108"/>
      <c r="K630" s="108"/>
      <c r="L630" s="108"/>
      <c r="M630" s="108"/>
      <c r="N630" s="108"/>
      <c r="O630" s="108"/>
      <c r="P630" s="108"/>
      <c r="Q630" s="108"/>
      <c r="R630" s="108"/>
      <c r="S630" s="108"/>
      <c r="T630" s="108"/>
      <c r="U630" s="108"/>
      <c r="V630" s="108"/>
      <c r="W630" s="108"/>
      <c r="X630" s="108"/>
      <c r="Y630" s="108"/>
      <c r="Z630" s="108"/>
    </row>
    <row r="631" spans="1:26" ht="20.25" customHeight="1" x14ac:dyDescent="0.35">
      <c r="A631" s="108"/>
      <c r="B631" s="108"/>
      <c r="C631" s="108"/>
      <c r="D631" s="108"/>
      <c r="E631" s="108"/>
      <c r="F631" s="108"/>
      <c r="G631" s="108"/>
      <c r="H631" s="108"/>
      <c r="I631" s="108"/>
      <c r="J631" s="108"/>
      <c r="K631" s="108"/>
      <c r="L631" s="108"/>
      <c r="M631" s="108"/>
      <c r="N631" s="108"/>
      <c r="O631" s="108"/>
      <c r="P631" s="108"/>
      <c r="Q631" s="108"/>
      <c r="R631" s="108"/>
      <c r="S631" s="108"/>
      <c r="T631" s="108"/>
      <c r="U631" s="108"/>
      <c r="V631" s="108"/>
      <c r="W631" s="108"/>
      <c r="X631" s="108"/>
      <c r="Y631" s="108"/>
      <c r="Z631" s="108"/>
    </row>
    <row r="632" spans="1:26" ht="20.25" customHeight="1" x14ac:dyDescent="0.35">
      <c r="A632" s="108"/>
      <c r="B632" s="108"/>
      <c r="C632" s="108"/>
      <c r="D632" s="108"/>
      <c r="E632" s="108"/>
      <c r="F632" s="108"/>
      <c r="G632" s="108"/>
      <c r="H632" s="108"/>
      <c r="I632" s="108"/>
      <c r="J632" s="108"/>
      <c r="K632" s="108"/>
      <c r="L632" s="108"/>
      <c r="M632" s="108"/>
      <c r="N632" s="108"/>
      <c r="O632" s="108"/>
      <c r="P632" s="108"/>
      <c r="Q632" s="108"/>
      <c r="R632" s="108"/>
      <c r="S632" s="108"/>
      <c r="T632" s="108"/>
      <c r="U632" s="108"/>
      <c r="V632" s="108"/>
      <c r="W632" s="108"/>
      <c r="X632" s="108"/>
      <c r="Y632" s="108"/>
      <c r="Z632" s="108"/>
    </row>
    <row r="633" spans="1:26" ht="20.25" customHeight="1" x14ac:dyDescent="0.35">
      <c r="A633" s="108"/>
      <c r="B633" s="108"/>
      <c r="C633" s="108"/>
      <c r="D633" s="108"/>
      <c r="E633" s="108"/>
      <c r="F633" s="108"/>
      <c r="G633" s="108"/>
      <c r="H633" s="108"/>
      <c r="I633" s="108"/>
      <c r="J633" s="108"/>
      <c r="K633" s="108"/>
      <c r="L633" s="108"/>
      <c r="M633" s="108"/>
      <c r="N633" s="108"/>
      <c r="O633" s="108"/>
      <c r="P633" s="108"/>
      <c r="Q633" s="108"/>
      <c r="R633" s="108"/>
      <c r="S633" s="108"/>
      <c r="T633" s="108"/>
      <c r="U633" s="108"/>
      <c r="V633" s="108"/>
      <c r="W633" s="108"/>
      <c r="X633" s="108"/>
      <c r="Y633" s="108"/>
      <c r="Z633" s="108"/>
    </row>
    <row r="634" spans="1:26" ht="20.25" customHeight="1" x14ac:dyDescent="0.35">
      <c r="A634" s="108"/>
      <c r="B634" s="108"/>
      <c r="C634" s="108"/>
      <c r="D634" s="108"/>
      <c r="E634" s="108"/>
      <c r="F634" s="108"/>
      <c r="G634" s="108"/>
      <c r="H634" s="108"/>
      <c r="I634" s="108"/>
      <c r="J634" s="108"/>
      <c r="K634" s="108"/>
      <c r="L634" s="108"/>
      <c r="M634" s="108"/>
      <c r="N634" s="108"/>
      <c r="O634" s="108"/>
      <c r="P634" s="108"/>
      <c r="Q634" s="108"/>
      <c r="R634" s="108"/>
      <c r="S634" s="108"/>
      <c r="T634" s="108"/>
      <c r="U634" s="108"/>
      <c r="V634" s="108"/>
      <c r="W634" s="108"/>
      <c r="X634" s="108"/>
      <c r="Y634" s="108"/>
      <c r="Z634" s="108"/>
    </row>
    <row r="635" spans="1:26" ht="20.25" customHeight="1" x14ac:dyDescent="0.35">
      <c r="A635" s="108"/>
      <c r="B635" s="108"/>
      <c r="C635" s="108"/>
      <c r="D635" s="108"/>
      <c r="E635" s="108"/>
      <c r="F635" s="108"/>
      <c r="G635" s="108"/>
      <c r="H635" s="108"/>
      <c r="I635" s="108"/>
      <c r="J635" s="108"/>
      <c r="K635" s="108"/>
      <c r="L635" s="108"/>
      <c r="M635" s="108"/>
      <c r="N635" s="108"/>
      <c r="O635" s="108"/>
      <c r="P635" s="108"/>
      <c r="Q635" s="108"/>
      <c r="R635" s="108"/>
      <c r="S635" s="108"/>
      <c r="T635" s="108"/>
      <c r="U635" s="108"/>
      <c r="V635" s="108"/>
      <c r="W635" s="108"/>
      <c r="X635" s="108"/>
      <c r="Y635" s="108"/>
      <c r="Z635" s="108"/>
    </row>
    <row r="636" spans="1:26" ht="20.25" customHeight="1" x14ac:dyDescent="0.35">
      <c r="A636" s="108"/>
      <c r="B636" s="108"/>
      <c r="C636" s="108"/>
      <c r="D636" s="108"/>
      <c r="E636" s="108"/>
      <c r="F636" s="108"/>
      <c r="G636" s="108"/>
      <c r="H636" s="108"/>
      <c r="I636" s="108"/>
      <c r="J636" s="108"/>
      <c r="K636" s="108"/>
      <c r="L636" s="108"/>
      <c r="M636" s="108"/>
      <c r="N636" s="108"/>
      <c r="O636" s="108"/>
      <c r="P636" s="108"/>
      <c r="Q636" s="108"/>
      <c r="R636" s="108"/>
      <c r="S636" s="108"/>
      <c r="T636" s="108"/>
      <c r="U636" s="108"/>
      <c r="V636" s="108"/>
      <c r="W636" s="108"/>
      <c r="X636" s="108"/>
      <c r="Y636" s="108"/>
      <c r="Z636" s="108"/>
    </row>
    <row r="637" spans="1:26" ht="20.25" customHeight="1" x14ac:dyDescent="0.35">
      <c r="A637" s="108"/>
      <c r="B637" s="108"/>
      <c r="C637" s="108"/>
      <c r="D637" s="108"/>
      <c r="E637" s="108"/>
      <c r="F637" s="108"/>
      <c r="G637" s="108"/>
      <c r="H637" s="108"/>
      <c r="I637" s="108"/>
      <c r="J637" s="108"/>
      <c r="K637" s="108"/>
      <c r="L637" s="108"/>
      <c r="M637" s="108"/>
      <c r="N637" s="108"/>
      <c r="O637" s="108"/>
      <c r="P637" s="108"/>
      <c r="Q637" s="108"/>
      <c r="R637" s="108"/>
      <c r="S637" s="108"/>
      <c r="T637" s="108"/>
      <c r="U637" s="108"/>
      <c r="V637" s="108"/>
      <c r="W637" s="108"/>
      <c r="X637" s="108"/>
      <c r="Y637" s="108"/>
      <c r="Z637" s="108"/>
    </row>
    <row r="638" spans="1:26" ht="20.25" customHeight="1" x14ac:dyDescent="0.35">
      <c r="A638" s="108"/>
      <c r="B638" s="108"/>
      <c r="C638" s="108"/>
      <c r="D638" s="108"/>
      <c r="E638" s="108"/>
      <c r="F638" s="108"/>
      <c r="G638" s="108"/>
      <c r="H638" s="108"/>
      <c r="I638" s="108"/>
      <c r="J638" s="108"/>
      <c r="K638" s="108"/>
      <c r="L638" s="108"/>
      <c r="M638" s="108"/>
      <c r="N638" s="108"/>
      <c r="O638" s="108"/>
      <c r="P638" s="108"/>
      <c r="Q638" s="108"/>
      <c r="R638" s="108"/>
      <c r="S638" s="108"/>
      <c r="T638" s="108"/>
      <c r="U638" s="108"/>
      <c r="V638" s="108"/>
      <c r="W638" s="108"/>
      <c r="X638" s="108"/>
      <c r="Y638" s="108"/>
      <c r="Z638" s="108"/>
    </row>
    <row r="639" spans="1:26" ht="20.25" customHeight="1" x14ac:dyDescent="0.35">
      <c r="A639" s="108"/>
      <c r="B639" s="108"/>
      <c r="C639" s="108"/>
      <c r="D639" s="108"/>
      <c r="E639" s="108"/>
      <c r="F639" s="108"/>
      <c r="G639" s="108"/>
      <c r="H639" s="108"/>
      <c r="I639" s="108"/>
      <c r="J639" s="108"/>
      <c r="K639" s="108"/>
      <c r="L639" s="108"/>
      <c r="M639" s="108"/>
      <c r="N639" s="108"/>
      <c r="O639" s="108"/>
      <c r="P639" s="108"/>
      <c r="Q639" s="108"/>
      <c r="R639" s="108"/>
      <c r="S639" s="108"/>
      <c r="T639" s="108"/>
      <c r="U639" s="108"/>
      <c r="V639" s="108"/>
      <c r="W639" s="108"/>
      <c r="X639" s="108"/>
      <c r="Y639" s="108"/>
      <c r="Z639" s="108"/>
    </row>
    <row r="640" spans="1:26" ht="20.25" customHeight="1" x14ac:dyDescent="0.35">
      <c r="A640" s="108"/>
      <c r="B640" s="108"/>
      <c r="C640" s="108"/>
      <c r="D640" s="108"/>
      <c r="E640" s="108"/>
      <c r="F640" s="108"/>
      <c r="G640" s="108"/>
      <c r="H640" s="108"/>
      <c r="I640" s="108"/>
      <c r="J640" s="108"/>
      <c r="K640" s="108"/>
      <c r="L640" s="108"/>
      <c r="M640" s="108"/>
      <c r="N640" s="108"/>
      <c r="O640" s="108"/>
      <c r="P640" s="108"/>
      <c r="Q640" s="108"/>
      <c r="R640" s="108"/>
      <c r="S640" s="108"/>
      <c r="T640" s="108"/>
      <c r="U640" s="108"/>
      <c r="V640" s="108"/>
      <c r="W640" s="108"/>
      <c r="X640" s="108"/>
      <c r="Y640" s="108"/>
      <c r="Z640" s="108"/>
    </row>
    <row r="641" spans="1:26" ht="20.25" customHeight="1" x14ac:dyDescent="0.35">
      <c r="A641" s="108"/>
      <c r="B641" s="108"/>
      <c r="C641" s="108"/>
      <c r="D641" s="108"/>
      <c r="E641" s="108"/>
      <c r="F641" s="108"/>
      <c r="G641" s="108"/>
      <c r="H641" s="108"/>
      <c r="I641" s="108"/>
      <c r="J641" s="108"/>
      <c r="K641" s="108"/>
      <c r="L641" s="108"/>
      <c r="M641" s="108"/>
      <c r="N641" s="108"/>
      <c r="O641" s="108"/>
      <c r="P641" s="108"/>
      <c r="Q641" s="108"/>
      <c r="R641" s="108"/>
      <c r="S641" s="108"/>
      <c r="T641" s="108"/>
      <c r="U641" s="108"/>
      <c r="V641" s="108"/>
      <c r="W641" s="108"/>
      <c r="X641" s="108"/>
      <c r="Y641" s="108"/>
      <c r="Z641" s="108"/>
    </row>
    <row r="642" spans="1:26" ht="20.25" customHeight="1" x14ac:dyDescent="0.35">
      <c r="A642" s="108"/>
      <c r="B642" s="108"/>
      <c r="C642" s="108"/>
      <c r="D642" s="108"/>
      <c r="E642" s="108"/>
      <c r="F642" s="108"/>
      <c r="G642" s="108"/>
      <c r="H642" s="108"/>
      <c r="I642" s="108"/>
      <c r="J642" s="108"/>
      <c r="K642" s="108"/>
      <c r="L642" s="108"/>
      <c r="M642" s="108"/>
      <c r="N642" s="108"/>
      <c r="O642" s="108"/>
      <c r="P642" s="108"/>
      <c r="Q642" s="108"/>
      <c r="R642" s="108"/>
      <c r="S642" s="108"/>
      <c r="T642" s="108"/>
      <c r="U642" s="108"/>
      <c r="V642" s="108"/>
      <c r="W642" s="108"/>
      <c r="X642" s="108"/>
      <c r="Y642" s="108"/>
      <c r="Z642" s="108"/>
    </row>
    <row r="643" spans="1:26" ht="20.25" customHeight="1" x14ac:dyDescent="0.35">
      <c r="A643" s="108"/>
      <c r="B643" s="108"/>
      <c r="C643" s="108"/>
      <c r="D643" s="108"/>
      <c r="E643" s="108"/>
      <c r="F643" s="108"/>
      <c r="G643" s="108"/>
      <c r="H643" s="108"/>
      <c r="I643" s="108"/>
      <c r="J643" s="108"/>
      <c r="K643" s="108"/>
      <c r="L643" s="108"/>
      <c r="M643" s="108"/>
      <c r="N643" s="108"/>
      <c r="O643" s="108"/>
      <c r="P643" s="108"/>
      <c r="Q643" s="108"/>
      <c r="R643" s="108"/>
      <c r="S643" s="108"/>
      <c r="T643" s="108"/>
      <c r="U643" s="108"/>
      <c r="V643" s="108"/>
      <c r="W643" s="108"/>
      <c r="X643" s="108"/>
      <c r="Y643" s="108"/>
      <c r="Z643" s="108"/>
    </row>
    <row r="644" spans="1:26" ht="20.25" customHeight="1" x14ac:dyDescent="0.35">
      <c r="A644" s="108"/>
      <c r="B644" s="108"/>
      <c r="C644" s="108"/>
      <c r="D644" s="108"/>
      <c r="E644" s="108"/>
      <c r="F644" s="108"/>
      <c r="G644" s="108"/>
      <c r="H644" s="108"/>
      <c r="I644" s="108"/>
      <c r="J644" s="108"/>
      <c r="K644" s="108"/>
      <c r="L644" s="108"/>
      <c r="M644" s="108"/>
      <c r="N644" s="108"/>
      <c r="O644" s="108"/>
      <c r="P644" s="108"/>
      <c r="Q644" s="108"/>
      <c r="R644" s="108"/>
      <c r="S644" s="108"/>
      <c r="T644" s="108"/>
      <c r="U644" s="108"/>
      <c r="V644" s="108"/>
      <c r="W644" s="108"/>
      <c r="X644" s="108"/>
      <c r="Y644" s="108"/>
      <c r="Z644" s="108"/>
    </row>
    <row r="645" spans="1:26" ht="20.25" customHeight="1" x14ac:dyDescent="0.35">
      <c r="A645" s="108"/>
      <c r="B645" s="108"/>
      <c r="C645" s="108"/>
      <c r="D645" s="108"/>
      <c r="E645" s="108"/>
      <c r="F645" s="108"/>
      <c r="G645" s="108"/>
      <c r="H645" s="108"/>
      <c r="I645" s="108"/>
      <c r="J645" s="108"/>
      <c r="K645" s="108"/>
      <c r="L645" s="108"/>
      <c r="M645" s="108"/>
      <c r="N645" s="108"/>
      <c r="O645" s="108"/>
      <c r="P645" s="108"/>
      <c r="Q645" s="108"/>
      <c r="R645" s="108"/>
      <c r="S645" s="108"/>
      <c r="T645" s="108"/>
      <c r="U645" s="108"/>
      <c r="V645" s="108"/>
      <c r="W645" s="108"/>
      <c r="X645" s="108"/>
      <c r="Y645" s="108"/>
      <c r="Z645" s="108"/>
    </row>
    <row r="646" spans="1:26" ht="20.25" customHeight="1" x14ac:dyDescent="0.35">
      <c r="A646" s="108"/>
      <c r="B646" s="108"/>
      <c r="C646" s="108"/>
      <c r="D646" s="108"/>
      <c r="E646" s="108"/>
      <c r="F646" s="108"/>
      <c r="G646" s="108"/>
      <c r="H646" s="108"/>
      <c r="I646" s="108"/>
      <c r="J646" s="108"/>
      <c r="K646" s="108"/>
      <c r="L646" s="108"/>
      <c r="M646" s="108"/>
      <c r="N646" s="108"/>
      <c r="O646" s="108"/>
      <c r="P646" s="108"/>
      <c r="Q646" s="108"/>
      <c r="R646" s="108"/>
      <c r="S646" s="108"/>
      <c r="T646" s="108"/>
      <c r="U646" s="108"/>
      <c r="V646" s="108"/>
      <c r="W646" s="108"/>
      <c r="X646" s="108"/>
      <c r="Y646" s="108"/>
      <c r="Z646" s="108"/>
    </row>
    <row r="647" spans="1:26" ht="20.25" customHeight="1" x14ac:dyDescent="0.35">
      <c r="A647" s="108"/>
      <c r="B647" s="108"/>
      <c r="C647" s="108"/>
      <c r="D647" s="108"/>
      <c r="E647" s="108"/>
      <c r="F647" s="108"/>
      <c r="G647" s="108"/>
      <c r="H647" s="108"/>
      <c r="I647" s="108"/>
      <c r="J647" s="108"/>
      <c r="K647" s="108"/>
      <c r="L647" s="108"/>
      <c r="M647" s="108"/>
      <c r="N647" s="108"/>
      <c r="O647" s="108"/>
      <c r="P647" s="108"/>
      <c r="Q647" s="108"/>
      <c r="R647" s="108"/>
      <c r="S647" s="108"/>
      <c r="T647" s="108"/>
      <c r="U647" s="108"/>
      <c r="V647" s="108"/>
      <c r="W647" s="108"/>
      <c r="X647" s="108"/>
      <c r="Y647" s="108"/>
      <c r="Z647" s="108"/>
    </row>
    <row r="648" spans="1:26" ht="20.25" customHeight="1" x14ac:dyDescent="0.35">
      <c r="A648" s="108"/>
      <c r="B648" s="108"/>
      <c r="C648" s="108"/>
      <c r="D648" s="108"/>
      <c r="E648" s="108"/>
      <c r="F648" s="108"/>
      <c r="G648" s="108"/>
      <c r="H648" s="108"/>
      <c r="I648" s="108"/>
      <c r="J648" s="108"/>
      <c r="K648" s="108"/>
      <c r="L648" s="108"/>
      <c r="M648" s="108"/>
      <c r="N648" s="108"/>
      <c r="O648" s="108"/>
      <c r="P648" s="108"/>
      <c r="Q648" s="108"/>
      <c r="R648" s="108"/>
      <c r="S648" s="108"/>
      <c r="T648" s="108"/>
      <c r="U648" s="108"/>
      <c r="V648" s="108"/>
      <c r="W648" s="108"/>
      <c r="X648" s="108"/>
      <c r="Y648" s="108"/>
      <c r="Z648" s="108"/>
    </row>
    <row r="649" spans="1:26" ht="20.25" customHeight="1" x14ac:dyDescent="0.35">
      <c r="A649" s="108"/>
      <c r="B649" s="108"/>
      <c r="C649" s="108"/>
      <c r="D649" s="108"/>
      <c r="E649" s="108"/>
      <c r="F649" s="108"/>
      <c r="G649" s="108"/>
      <c r="H649" s="108"/>
      <c r="I649" s="108"/>
      <c r="J649" s="108"/>
      <c r="K649" s="108"/>
      <c r="L649" s="108"/>
      <c r="M649" s="108"/>
      <c r="N649" s="108"/>
      <c r="O649" s="108"/>
      <c r="P649" s="108"/>
      <c r="Q649" s="108"/>
      <c r="R649" s="108"/>
      <c r="S649" s="108"/>
      <c r="T649" s="108"/>
      <c r="U649" s="108"/>
      <c r="V649" s="108"/>
      <c r="W649" s="108"/>
      <c r="X649" s="108"/>
      <c r="Y649" s="108"/>
      <c r="Z649" s="108"/>
    </row>
    <row r="650" spans="1:26" ht="20.25" customHeight="1" x14ac:dyDescent="0.35">
      <c r="A650" s="108"/>
      <c r="B650" s="108"/>
      <c r="C650" s="108"/>
      <c r="D650" s="108"/>
      <c r="E650" s="108"/>
      <c r="F650" s="108"/>
      <c r="G650" s="108"/>
      <c r="H650" s="108"/>
      <c r="I650" s="108"/>
      <c r="J650" s="108"/>
      <c r="K650" s="108"/>
      <c r="L650" s="108"/>
      <c r="M650" s="108"/>
      <c r="N650" s="108"/>
      <c r="O650" s="108"/>
      <c r="P650" s="108"/>
      <c r="Q650" s="108"/>
      <c r="R650" s="108"/>
      <c r="S650" s="108"/>
      <c r="T650" s="108"/>
      <c r="U650" s="108"/>
      <c r="V650" s="108"/>
      <c r="W650" s="108"/>
      <c r="X650" s="108"/>
      <c r="Y650" s="108"/>
      <c r="Z650" s="108"/>
    </row>
    <row r="651" spans="1:26" ht="20.25" customHeight="1" x14ac:dyDescent="0.35">
      <c r="A651" s="108"/>
      <c r="B651" s="108"/>
      <c r="C651" s="108"/>
      <c r="D651" s="108"/>
      <c r="E651" s="108"/>
      <c r="F651" s="108"/>
      <c r="G651" s="108"/>
      <c r="H651" s="108"/>
      <c r="I651" s="108"/>
      <c r="J651" s="108"/>
      <c r="K651" s="108"/>
      <c r="L651" s="108"/>
      <c r="M651" s="108"/>
      <c r="N651" s="108"/>
      <c r="O651" s="108"/>
      <c r="P651" s="108"/>
      <c r="Q651" s="108"/>
      <c r="R651" s="108"/>
      <c r="S651" s="108"/>
      <c r="T651" s="108"/>
      <c r="U651" s="108"/>
      <c r="V651" s="108"/>
      <c r="W651" s="108"/>
      <c r="X651" s="108"/>
      <c r="Y651" s="108"/>
      <c r="Z651" s="108"/>
    </row>
    <row r="652" spans="1:26" ht="20.25" customHeight="1" x14ac:dyDescent="0.35">
      <c r="A652" s="108"/>
      <c r="B652" s="108"/>
      <c r="C652" s="108"/>
      <c r="D652" s="108"/>
      <c r="E652" s="108"/>
      <c r="F652" s="108"/>
      <c r="G652" s="108"/>
      <c r="H652" s="108"/>
      <c r="I652" s="108"/>
      <c r="J652" s="108"/>
      <c r="K652" s="108"/>
      <c r="L652" s="108"/>
      <c r="M652" s="108"/>
      <c r="N652" s="108"/>
      <c r="O652" s="108"/>
      <c r="P652" s="108"/>
      <c r="Q652" s="108"/>
      <c r="R652" s="108"/>
      <c r="S652" s="108"/>
      <c r="T652" s="108"/>
      <c r="U652" s="108"/>
      <c r="V652" s="108"/>
      <c r="W652" s="108"/>
      <c r="X652" s="108"/>
      <c r="Y652" s="108"/>
      <c r="Z652" s="108"/>
    </row>
    <row r="653" spans="1:26" ht="20.25" customHeight="1" x14ac:dyDescent="0.35">
      <c r="A653" s="108"/>
      <c r="B653" s="108"/>
      <c r="C653" s="108"/>
      <c r="D653" s="108"/>
      <c r="E653" s="108"/>
      <c r="F653" s="108"/>
      <c r="G653" s="108"/>
      <c r="H653" s="108"/>
      <c r="I653" s="108"/>
      <c r="J653" s="108"/>
      <c r="K653" s="108"/>
      <c r="L653" s="108"/>
      <c r="M653" s="108"/>
      <c r="N653" s="108"/>
      <c r="O653" s="108"/>
      <c r="P653" s="108"/>
      <c r="Q653" s="108"/>
      <c r="R653" s="108"/>
      <c r="S653" s="108"/>
      <c r="T653" s="108"/>
      <c r="U653" s="108"/>
      <c r="V653" s="108"/>
      <c r="W653" s="108"/>
      <c r="X653" s="108"/>
      <c r="Y653" s="108"/>
      <c r="Z653" s="108"/>
    </row>
    <row r="654" spans="1:26" ht="20.25" customHeight="1" x14ac:dyDescent="0.35">
      <c r="A654" s="108"/>
      <c r="B654" s="108"/>
      <c r="C654" s="108"/>
      <c r="D654" s="108"/>
      <c r="E654" s="108"/>
      <c r="F654" s="108"/>
      <c r="G654" s="108"/>
      <c r="H654" s="108"/>
      <c r="I654" s="108"/>
      <c r="J654" s="108"/>
      <c r="K654" s="108"/>
      <c r="L654" s="108"/>
      <c r="M654" s="108"/>
      <c r="N654" s="108"/>
      <c r="O654" s="108"/>
      <c r="P654" s="108"/>
      <c r="Q654" s="108"/>
      <c r="R654" s="108"/>
      <c r="S654" s="108"/>
      <c r="T654" s="108"/>
      <c r="U654" s="108"/>
      <c r="V654" s="108"/>
      <c r="W654" s="108"/>
      <c r="X654" s="108"/>
      <c r="Y654" s="108"/>
      <c r="Z654" s="108"/>
    </row>
    <row r="655" spans="1:26" ht="20.25" customHeight="1" x14ac:dyDescent="0.35">
      <c r="A655" s="108"/>
      <c r="B655" s="108"/>
      <c r="C655" s="108"/>
      <c r="D655" s="108"/>
      <c r="E655" s="108"/>
      <c r="F655" s="108"/>
      <c r="G655" s="108"/>
      <c r="H655" s="108"/>
      <c r="I655" s="108"/>
      <c r="J655" s="108"/>
      <c r="K655" s="108"/>
      <c r="L655" s="108"/>
      <c r="M655" s="108"/>
      <c r="N655" s="108"/>
      <c r="O655" s="108"/>
      <c r="P655" s="108"/>
      <c r="Q655" s="108"/>
      <c r="R655" s="108"/>
      <c r="S655" s="108"/>
      <c r="T655" s="108"/>
      <c r="U655" s="108"/>
      <c r="V655" s="108"/>
      <c r="W655" s="108"/>
      <c r="X655" s="108"/>
      <c r="Y655" s="108"/>
      <c r="Z655" s="108"/>
    </row>
    <row r="656" spans="1:26" ht="20.25" customHeight="1" x14ac:dyDescent="0.35">
      <c r="A656" s="108"/>
      <c r="B656" s="108"/>
      <c r="C656" s="108"/>
      <c r="D656" s="108"/>
      <c r="E656" s="108"/>
      <c r="F656" s="108"/>
      <c r="G656" s="108"/>
      <c r="H656" s="108"/>
      <c r="I656" s="108"/>
      <c r="J656" s="108"/>
      <c r="K656" s="108"/>
      <c r="L656" s="108"/>
      <c r="M656" s="108"/>
      <c r="N656" s="108"/>
      <c r="O656" s="108"/>
      <c r="P656" s="108"/>
      <c r="Q656" s="108"/>
      <c r="R656" s="108"/>
      <c r="S656" s="108"/>
      <c r="T656" s="108"/>
      <c r="U656" s="108"/>
      <c r="V656" s="108"/>
      <c r="W656" s="108"/>
      <c r="X656" s="108"/>
      <c r="Y656" s="108"/>
      <c r="Z656" s="108"/>
    </row>
    <row r="657" spans="1:26" ht="20.25" customHeight="1" x14ac:dyDescent="0.35">
      <c r="A657" s="108"/>
      <c r="B657" s="108"/>
      <c r="C657" s="108"/>
      <c r="D657" s="108"/>
      <c r="E657" s="108"/>
      <c r="F657" s="108"/>
      <c r="G657" s="108"/>
      <c r="H657" s="108"/>
      <c r="I657" s="108"/>
      <c r="J657" s="108"/>
      <c r="K657" s="108"/>
      <c r="L657" s="108"/>
      <c r="M657" s="108"/>
      <c r="N657" s="108"/>
      <c r="O657" s="108"/>
      <c r="P657" s="108"/>
      <c r="Q657" s="108"/>
      <c r="R657" s="108"/>
      <c r="S657" s="108"/>
      <c r="T657" s="108"/>
      <c r="U657" s="108"/>
      <c r="V657" s="108"/>
      <c r="W657" s="108"/>
      <c r="X657" s="108"/>
      <c r="Y657" s="108"/>
      <c r="Z657" s="108"/>
    </row>
    <row r="658" spans="1:26" ht="20.25" customHeight="1" x14ac:dyDescent="0.35">
      <c r="A658" s="108"/>
      <c r="B658" s="108"/>
      <c r="C658" s="108"/>
      <c r="D658" s="108"/>
      <c r="E658" s="108"/>
      <c r="F658" s="108"/>
      <c r="G658" s="108"/>
      <c r="H658" s="108"/>
      <c r="I658" s="108"/>
      <c r="J658" s="108"/>
      <c r="K658" s="108"/>
      <c r="L658" s="108"/>
      <c r="M658" s="108"/>
      <c r="N658" s="108"/>
      <c r="O658" s="108"/>
      <c r="P658" s="108"/>
      <c r="Q658" s="108"/>
      <c r="R658" s="108"/>
      <c r="S658" s="108"/>
      <c r="T658" s="108"/>
      <c r="U658" s="108"/>
      <c r="V658" s="108"/>
      <c r="W658" s="108"/>
      <c r="X658" s="108"/>
      <c r="Y658" s="108"/>
      <c r="Z658" s="108"/>
    </row>
    <row r="659" spans="1:26" ht="20.25" customHeight="1" x14ac:dyDescent="0.35">
      <c r="A659" s="108"/>
      <c r="B659" s="108"/>
      <c r="C659" s="108"/>
      <c r="D659" s="108"/>
      <c r="E659" s="108"/>
      <c r="F659" s="108"/>
      <c r="G659" s="108"/>
      <c r="H659" s="108"/>
      <c r="I659" s="108"/>
      <c r="J659" s="108"/>
      <c r="K659" s="108"/>
      <c r="L659" s="108"/>
      <c r="M659" s="108"/>
      <c r="N659" s="108"/>
      <c r="O659" s="108"/>
      <c r="P659" s="108"/>
      <c r="Q659" s="108"/>
      <c r="R659" s="108"/>
      <c r="S659" s="108"/>
      <c r="T659" s="108"/>
      <c r="U659" s="108"/>
      <c r="V659" s="108"/>
      <c r="W659" s="108"/>
      <c r="X659" s="108"/>
      <c r="Y659" s="108"/>
      <c r="Z659" s="108"/>
    </row>
    <row r="660" spans="1:26" ht="20.25" customHeight="1" x14ac:dyDescent="0.35">
      <c r="A660" s="108"/>
      <c r="B660" s="108"/>
      <c r="C660" s="108"/>
      <c r="D660" s="108"/>
      <c r="E660" s="108"/>
      <c r="F660" s="108"/>
      <c r="G660" s="108"/>
      <c r="H660" s="108"/>
      <c r="I660" s="108"/>
      <c r="J660" s="108"/>
      <c r="K660" s="108"/>
      <c r="L660" s="108"/>
      <c r="M660" s="108"/>
      <c r="N660" s="108"/>
      <c r="O660" s="108"/>
      <c r="P660" s="108"/>
      <c r="Q660" s="108"/>
      <c r="R660" s="108"/>
      <c r="S660" s="108"/>
      <c r="T660" s="108"/>
      <c r="U660" s="108"/>
      <c r="V660" s="108"/>
      <c r="W660" s="108"/>
      <c r="X660" s="108"/>
      <c r="Y660" s="108"/>
      <c r="Z660" s="108"/>
    </row>
    <row r="661" spans="1:26" ht="20.25" customHeight="1" x14ac:dyDescent="0.35">
      <c r="A661" s="108"/>
      <c r="B661" s="108"/>
      <c r="C661" s="108"/>
      <c r="D661" s="108"/>
      <c r="E661" s="108"/>
      <c r="F661" s="108"/>
      <c r="G661" s="108"/>
      <c r="H661" s="108"/>
      <c r="I661" s="108"/>
      <c r="J661" s="108"/>
      <c r="K661" s="108"/>
      <c r="L661" s="108"/>
      <c r="M661" s="108"/>
      <c r="N661" s="108"/>
      <c r="O661" s="108"/>
      <c r="P661" s="108"/>
      <c r="Q661" s="108"/>
      <c r="R661" s="108"/>
      <c r="S661" s="108"/>
      <c r="T661" s="108"/>
      <c r="U661" s="108"/>
      <c r="V661" s="108"/>
      <c r="W661" s="108"/>
      <c r="X661" s="108"/>
      <c r="Y661" s="108"/>
      <c r="Z661" s="108"/>
    </row>
    <row r="662" spans="1:26" ht="20.25" customHeight="1" x14ac:dyDescent="0.35">
      <c r="A662" s="108"/>
      <c r="B662" s="108"/>
      <c r="C662" s="108"/>
      <c r="D662" s="108"/>
      <c r="E662" s="108"/>
      <c r="F662" s="108"/>
      <c r="G662" s="108"/>
      <c r="H662" s="108"/>
      <c r="I662" s="108"/>
      <c r="J662" s="108"/>
      <c r="K662" s="108"/>
      <c r="L662" s="108"/>
      <c r="M662" s="108"/>
      <c r="N662" s="108"/>
      <c r="O662" s="108"/>
      <c r="P662" s="108"/>
      <c r="Q662" s="108"/>
      <c r="R662" s="108"/>
      <c r="S662" s="108"/>
      <c r="T662" s="108"/>
      <c r="U662" s="108"/>
      <c r="V662" s="108"/>
      <c r="W662" s="108"/>
      <c r="X662" s="108"/>
      <c r="Y662" s="108"/>
      <c r="Z662" s="108"/>
    </row>
    <row r="663" spans="1:26" ht="20.25" customHeight="1" x14ac:dyDescent="0.35">
      <c r="A663" s="108"/>
      <c r="B663" s="108"/>
      <c r="C663" s="108"/>
      <c r="D663" s="108"/>
      <c r="E663" s="108"/>
      <c r="F663" s="108"/>
      <c r="G663" s="108"/>
      <c r="H663" s="108"/>
      <c r="I663" s="108"/>
      <c r="J663" s="108"/>
      <c r="K663" s="108"/>
      <c r="L663" s="108"/>
      <c r="M663" s="108"/>
      <c r="N663" s="108"/>
      <c r="O663" s="108"/>
      <c r="P663" s="108"/>
      <c r="Q663" s="108"/>
      <c r="R663" s="108"/>
      <c r="S663" s="108"/>
      <c r="T663" s="108"/>
      <c r="U663" s="108"/>
      <c r="V663" s="108"/>
      <c r="W663" s="108"/>
      <c r="X663" s="108"/>
      <c r="Y663" s="108"/>
      <c r="Z663" s="108"/>
    </row>
    <row r="664" spans="1:26" ht="20.25" customHeight="1" x14ac:dyDescent="0.35">
      <c r="A664" s="108"/>
      <c r="B664" s="108"/>
      <c r="C664" s="108"/>
      <c r="D664" s="108"/>
      <c r="E664" s="108"/>
      <c r="F664" s="108"/>
      <c r="G664" s="108"/>
      <c r="H664" s="108"/>
      <c r="I664" s="108"/>
      <c r="J664" s="108"/>
      <c r="K664" s="108"/>
      <c r="L664" s="108"/>
      <c r="M664" s="108"/>
      <c r="N664" s="108"/>
      <c r="O664" s="108"/>
      <c r="P664" s="108"/>
      <c r="Q664" s="108"/>
      <c r="R664" s="108"/>
      <c r="S664" s="108"/>
      <c r="T664" s="108"/>
      <c r="U664" s="108"/>
      <c r="V664" s="108"/>
      <c r="W664" s="108"/>
      <c r="X664" s="108"/>
      <c r="Y664" s="108"/>
      <c r="Z664" s="108"/>
    </row>
    <row r="665" spans="1:26" ht="20.25" customHeight="1" x14ac:dyDescent="0.35">
      <c r="A665" s="108"/>
      <c r="B665" s="108"/>
      <c r="C665" s="108"/>
      <c r="D665" s="108"/>
      <c r="E665" s="108"/>
      <c r="F665" s="108"/>
      <c r="G665" s="108"/>
      <c r="H665" s="108"/>
      <c r="I665" s="108"/>
      <c r="J665" s="108"/>
      <c r="K665" s="108"/>
      <c r="L665" s="108"/>
      <c r="M665" s="108"/>
      <c r="N665" s="108"/>
      <c r="O665" s="108"/>
      <c r="P665" s="108"/>
      <c r="Q665" s="108"/>
      <c r="R665" s="108"/>
      <c r="S665" s="108"/>
      <c r="T665" s="108"/>
      <c r="U665" s="108"/>
      <c r="V665" s="108"/>
      <c r="W665" s="108"/>
      <c r="X665" s="108"/>
      <c r="Y665" s="108"/>
      <c r="Z665" s="108"/>
    </row>
    <row r="666" spans="1:26" ht="20.25" customHeight="1" x14ac:dyDescent="0.35">
      <c r="A666" s="108"/>
      <c r="B666" s="108"/>
      <c r="C666" s="108"/>
      <c r="D666" s="108"/>
      <c r="E666" s="108"/>
      <c r="F666" s="108"/>
      <c r="G666" s="108"/>
      <c r="H666" s="108"/>
      <c r="I666" s="108"/>
      <c r="J666" s="108"/>
      <c r="K666" s="108"/>
      <c r="L666" s="108"/>
      <c r="M666" s="108"/>
      <c r="N666" s="108"/>
      <c r="O666" s="108"/>
      <c r="P666" s="108"/>
      <c r="Q666" s="108"/>
      <c r="R666" s="108"/>
      <c r="S666" s="108"/>
      <c r="T666" s="108"/>
      <c r="U666" s="108"/>
      <c r="V666" s="108"/>
      <c r="W666" s="108"/>
      <c r="X666" s="108"/>
      <c r="Y666" s="108"/>
      <c r="Z666" s="108"/>
    </row>
    <row r="667" spans="1:26" ht="20.25" customHeight="1" x14ac:dyDescent="0.35">
      <c r="A667" s="108"/>
      <c r="B667" s="108"/>
      <c r="C667" s="108"/>
      <c r="D667" s="108"/>
      <c r="E667" s="108"/>
      <c r="F667" s="108"/>
      <c r="G667" s="108"/>
      <c r="H667" s="108"/>
      <c r="I667" s="108"/>
      <c r="J667" s="108"/>
      <c r="K667" s="108"/>
      <c r="L667" s="108"/>
      <c r="M667" s="108"/>
      <c r="N667" s="108"/>
      <c r="O667" s="108"/>
      <c r="P667" s="108"/>
      <c r="Q667" s="108"/>
      <c r="R667" s="108"/>
      <c r="S667" s="108"/>
      <c r="T667" s="108"/>
      <c r="U667" s="108"/>
      <c r="V667" s="108"/>
      <c r="W667" s="108"/>
      <c r="X667" s="108"/>
      <c r="Y667" s="108"/>
      <c r="Z667" s="108"/>
    </row>
    <row r="668" spans="1:26" ht="20.25" customHeight="1" x14ac:dyDescent="0.35">
      <c r="A668" s="108"/>
      <c r="B668" s="108"/>
      <c r="C668" s="108"/>
      <c r="D668" s="108"/>
      <c r="E668" s="108"/>
      <c r="F668" s="108"/>
      <c r="G668" s="108"/>
      <c r="H668" s="108"/>
      <c r="I668" s="108"/>
      <c r="J668" s="108"/>
      <c r="K668" s="108"/>
      <c r="L668" s="108"/>
      <c r="M668" s="108"/>
      <c r="N668" s="108"/>
      <c r="O668" s="108"/>
      <c r="P668" s="108"/>
      <c r="Q668" s="108"/>
      <c r="R668" s="108"/>
      <c r="S668" s="108"/>
      <c r="T668" s="108"/>
      <c r="U668" s="108"/>
      <c r="V668" s="108"/>
      <c r="W668" s="108"/>
      <c r="X668" s="108"/>
      <c r="Y668" s="108"/>
      <c r="Z668" s="108"/>
    </row>
    <row r="669" spans="1:26" ht="20.25" customHeight="1" x14ac:dyDescent="0.35">
      <c r="A669" s="108"/>
      <c r="B669" s="108"/>
      <c r="C669" s="108"/>
      <c r="D669" s="108"/>
      <c r="E669" s="108"/>
      <c r="F669" s="108"/>
      <c r="G669" s="108"/>
      <c r="H669" s="108"/>
      <c r="I669" s="108"/>
      <c r="J669" s="108"/>
      <c r="K669" s="108"/>
      <c r="L669" s="108"/>
      <c r="M669" s="108"/>
      <c r="N669" s="108"/>
      <c r="O669" s="108"/>
      <c r="P669" s="108"/>
      <c r="Q669" s="108"/>
      <c r="R669" s="108"/>
      <c r="S669" s="108"/>
      <c r="T669" s="108"/>
      <c r="U669" s="108"/>
      <c r="V669" s="108"/>
      <c r="W669" s="108"/>
      <c r="X669" s="108"/>
      <c r="Y669" s="108"/>
      <c r="Z669" s="108"/>
    </row>
    <row r="670" spans="1:26" ht="20.25" customHeight="1" x14ac:dyDescent="0.35">
      <c r="A670" s="108"/>
      <c r="B670" s="108"/>
      <c r="C670" s="108"/>
      <c r="D670" s="108"/>
      <c r="E670" s="108"/>
      <c r="F670" s="108"/>
      <c r="G670" s="108"/>
      <c r="H670" s="108"/>
      <c r="I670" s="108"/>
      <c r="J670" s="108"/>
      <c r="K670" s="108"/>
      <c r="L670" s="108"/>
      <c r="M670" s="108"/>
      <c r="N670" s="108"/>
      <c r="O670" s="108"/>
      <c r="P670" s="108"/>
      <c r="Q670" s="108"/>
      <c r="R670" s="108"/>
      <c r="S670" s="108"/>
      <c r="T670" s="108"/>
      <c r="U670" s="108"/>
      <c r="V670" s="108"/>
      <c r="W670" s="108"/>
      <c r="X670" s="108"/>
      <c r="Y670" s="108"/>
      <c r="Z670" s="108"/>
    </row>
    <row r="671" spans="1:26" ht="20.25" customHeight="1" x14ac:dyDescent="0.35">
      <c r="A671" s="108"/>
      <c r="B671" s="108"/>
      <c r="C671" s="108"/>
      <c r="D671" s="108"/>
      <c r="E671" s="108"/>
      <c r="F671" s="108"/>
      <c r="G671" s="108"/>
      <c r="H671" s="108"/>
      <c r="I671" s="108"/>
      <c r="J671" s="108"/>
      <c r="K671" s="108"/>
      <c r="L671" s="108"/>
      <c r="M671" s="108"/>
      <c r="N671" s="108"/>
      <c r="O671" s="108"/>
      <c r="P671" s="108"/>
      <c r="Q671" s="108"/>
      <c r="R671" s="108"/>
      <c r="S671" s="108"/>
      <c r="T671" s="108"/>
      <c r="U671" s="108"/>
      <c r="V671" s="108"/>
      <c r="W671" s="108"/>
      <c r="X671" s="108"/>
      <c r="Y671" s="108"/>
      <c r="Z671" s="108"/>
    </row>
    <row r="672" spans="1:26" ht="20.25" customHeight="1" x14ac:dyDescent="0.35">
      <c r="A672" s="108"/>
      <c r="B672" s="108"/>
      <c r="C672" s="108"/>
      <c r="D672" s="108"/>
      <c r="E672" s="108"/>
      <c r="F672" s="108"/>
      <c r="G672" s="108"/>
      <c r="H672" s="108"/>
      <c r="I672" s="108"/>
      <c r="J672" s="108"/>
      <c r="K672" s="108"/>
      <c r="L672" s="108"/>
      <c r="M672" s="108"/>
      <c r="N672" s="108"/>
      <c r="O672" s="108"/>
      <c r="P672" s="108"/>
      <c r="Q672" s="108"/>
      <c r="R672" s="108"/>
      <c r="S672" s="108"/>
      <c r="T672" s="108"/>
      <c r="U672" s="108"/>
      <c r="V672" s="108"/>
      <c r="W672" s="108"/>
      <c r="X672" s="108"/>
      <c r="Y672" s="108"/>
      <c r="Z672" s="108"/>
    </row>
    <row r="673" spans="1:26" ht="20.25" customHeight="1" x14ac:dyDescent="0.35">
      <c r="A673" s="108"/>
      <c r="B673" s="108"/>
      <c r="C673" s="108"/>
      <c r="D673" s="108"/>
      <c r="E673" s="108"/>
      <c r="F673" s="108"/>
      <c r="G673" s="108"/>
      <c r="H673" s="108"/>
      <c r="I673" s="108"/>
      <c r="J673" s="108"/>
      <c r="K673" s="108"/>
      <c r="L673" s="108"/>
      <c r="M673" s="108"/>
      <c r="N673" s="108"/>
      <c r="O673" s="108"/>
      <c r="P673" s="108"/>
      <c r="Q673" s="108"/>
      <c r="R673" s="108"/>
      <c r="S673" s="108"/>
      <c r="T673" s="108"/>
      <c r="U673" s="108"/>
      <c r="V673" s="108"/>
      <c r="W673" s="108"/>
      <c r="X673" s="108"/>
      <c r="Y673" s="108"/>
      <c r="Z673" s="108"/>
    </row>
    <row r="674" spans="1:26" ht="20.25" customHeight="1" x14ac:dyDescent="0.35">
      <c r="A674" s="108"/>
      <c r="B674" s="108"/>
      <c r="C674" s="108"/>
      <c r="D674" s="108"/>
      <c r="E674" s="108"/>
      <c r="F674" s="108"/>
      <c r="G674" s="108"/>
      <c r="H674" s="108"/>
      <c r="I674" s="108"/>
      <c r="J674" s="108"/>
      <c r="K674" s="108"/>
      <c r="L674" s="108"/>
      <c r="M674" s="108"/>
      <c r="N674" s="108"/>
      <c r="O674" s="108"/>
      <c r="P674" s="108"/>
      <c r="Q674" s="108"/>
      <c r="R674" s="108"/>
      <c r="S674" s="108"/>
      <c r="T674" s="108"/>
      <c r="U674" s="108"/>
      <c r="V674" s="108"/>
      <c r="W674" s="108"/>
      <c r="X674" s="108"/>
      <c r="Y674" s="108"/>
      <c r="Z674" s="108"/>
    </row>
    <row r="675" spans="1:26" ht="20.25" customHeight="1" x14ac:dyDescent="0.35">
      <c r="A675" s="108"/>
      <c r="B675" s="108"/>
      <c r="C675" s="108"/>
      <c r="D675" s="108"/>
      <c r="E675" s="108"/>
      <c r="F675" s="108"/>
      <c r="G675" s="108"/>
      <c r="H675" s="108"/>
      <c r="I675" s="108"/>
      <c r="J675" s="108"/>
      <c r="K675" s="108"/>
      <c r="L675" s="108"/>
      <c r="M675" s="108"/>
      <c r="N675" s="108"/>
      <c r="O675" s="108"/>
      <c r="P675" s="108"/>
      <c r="Q675" s="108"/>
      <c r="R675" s="108"/>
      <c r="S675" s="108"/>
      <c r="T675" s="108"/>
      <c r="U675" s="108"/>
      <c r="V675" s="108"/>
      <c r="W675" s="108"/>
      <c r="X675" s="108"/>
      <c r="Y675" s="108"/>
      <c r="Z675" s="108"/>
    </row>
    <row r="676" spans="1:26" ht="20.25" customHeight="1" x14ac:dyDescent="0.35">
      <c r="A676" s="108"/>
      <c r="B676" s="108"/>
      <c r="C676" s="108"/>
      <c r="D676" s="108"/>
      <c r="E676" s="108"/>
      <c r="F676" s="108"/>
      <c r="G676" s="108"/>
      <c r="H676" s="108"/>
      <c r="I676" s="108"/>
      <c r="J676" s="108"/>
      <c r="K676" s="108"/>
      <c r="L676" s="108"/>
      <c r="M676" s="108"/>
      <c r="N676" s="108"/>
      <c r="O676" s="108"/>
      <c r="P676" s="108"/>
      <c r="Q676" s="108"/>
      <c r="R676" s="108"/>
      <c r="S676" s="108"/>
      <c r="T676" s="108"/>
      <c r="U676" s="108"/>
      <c r="V676" s="108"/>
      <c r="W676" s="108"/>
      <c r="X676" s="108"/>
      <c r="Y676" s="108"/>
      <c r="Z676" s="108"/>
    </row>
    <row r="677" spans="1:26" ht="20.25" customHeight="1" x14ac:dyDescent="0.35">
      <c r="A677" s="108"/>
      <c r="B677" s="108"/>
      <c r="C677" s="108"/>
      <c r="D677" s="108"/>
      <c r="E677" s="108"/>
      <c r="F677" s="108"/>
      <c r="G677" s="108"/>
      <c r="H677" s="108"/>
      <c r="I677" s="108"/>
      <c r="J677" s="108"/>
      <c r="K677" s="108"/>
      <c r="L677" s="108"/>
      <c r="M677" s="108"/>
      <c r="N677" s="108"/>
      <c r="O677" s="108"/>
      <c r="P677" s="108"/>
      <c r="Q677" s="108"/>
      <c r="R677" s="108"/>
      <c r="S677" s="108"/>
      <c r="T677" s="108"/>
      <c r="U677" s="108"/>
      <c r="V677" s="108"/>
      <c r="W677" s="108"/>
      <c r="X677" s="108"/>
      <c r="Y677" s="108"/>
      <c r="Z677" s="108"/>
    </row>
    <row r="678" spans="1:26" ht="20.25" customHeight="1" x14ac:dyDescent="0.35">
      <c r="A678" s="108"/>
      <c r="B678" s="108"/>
      <c r="C678" s="108"/>
      <c r="D678" s="108"/>
      <c r="E678" s="108"/>
      <c r="F678" s="108"/>
      <c r="G678" s="108"/>
      <c r="H678" s="108"/>
      <c r="I678" s="108"/>
      <c r="J678" s="108"/>
      <c r="K678" s="108"/>
      <c r="L678" s="108"/>
      <c r="M678" s="108"/>
      <c r="N678" s="108"/>
      <c r="O678" s="108"/>
      <c r="P678" s="108"/>
      <c r="Q678" s="108"/>
      <c r="R678" s="108"/>
      <c r="S678" s="108"/>
      <c r="T678" s="108"/>
      <c r="U678" s="108"/>
      <c r="V678" s="108"/>
      <c r="W678" s="108"/>
      <c r="X678" s="108"/>
      <c r="Y678" s="108"/>
      <c r="Z678" s="108"/>
    </row>
    <row r="679" spans="1:26" ht="20.25" customHeight="1" x14ac:dyDescent="0.35">
      <c r="A679" s="108"/>
      <c r="B679" s="108"/>
      <c r="C679" s="108"/>
      <c r="D679" s="108"/>
      <c r="E679" s="108"/>
      <c r="F679" s="108"/>
      <c r="G679" s="108"/>
      <c r="H679" s="108"/>
      <c r="I679" s="108"/>
      <c r="J679" s="108"/>
      <c r="K679" s="108"/>
      <c r="L679" s="108"/>
      <c r="M679" s="108"/>
      <c r="N679" s="108"/>
      <c r="O679" s="108"/>
      <c r="P679" s="108"/>
      <c r="Q679" s="108"/>
      <c r="R679" s="108"/>
      <c r="S679" s="108"/>
      <c r="T679" s="108"/>
      <c r="U679" s="108"/>
      <c r="V679" s="108"/>
      <c r="W679" s="108"/>
      <c r="X679" s="108"/>
      <c r="Y679" s="108"/>
      <c r="Z679" s="108"/>
    </row>
    <row r="680" spans="1:26" ht="20.25" customHeight="1" x14ac:dyDescent="0.35">
      <c r="A680" s="108"/>
      <c r="B680" s="108"/>
      <c r="C680" s="108"/>
      <c r="D680" s="108"/>
      <c r="E680" s="108"/>
      <c r="F680" s="108"/>
      <c r="G680" s="108"/>
      <c r="H680" s="108"/>
      <c r="I680" s="108"/>
      <c r="J680" s="108"/>
      <c r="K680" s="108"/>
      <c r="L680" s="108"/>
      <c r="M680" s="108"/>
      <c r="N680" s="108"/>
      <c r="O680" s="108"/>
      <c r="P680" s="108"/>
      <c r="Q680" s="108"/>
      <c r="R680" s="108"/>
      <c r="S680" s="108"/>
      <c r="T680" s="108"/>
      <c r="U680" s="108"/>
      <c r="V680" s="108"/>
      <c r="W680" s="108"/>
      <c r="X680" s="108"/>
      <c r="Y680" s="108"/>
      <c r="Z680" s="108"/>
    </row>
    <row r="681" spans="1:26" ht="20.25" customHeight="1" x14ac:dyDescent="0.35">
      <c r="A681" s="108"/>
      <c r="B681" s="108"/>
      <c r="C681" s="108"/>
      <c r="D681" s="108"/>
      <c r="E681" s="108"/>
      <c r="F681" s="108"/>
      <c r="G681" s="108"/>
      <c r="H681" s="108"/>
      <c r="I681" s="108"/>
      <c r="J681" s="108"/>
      <c r="K681" s="108"/>
      <c r="L681" s="108"/>
      <c r="M681" s="108"/>
      <c r="N681" s="108"/>
      <c r="O681" s="108"/>
      <c r="P681" s="108"/>
      <c r="Q681" s="108"/>
      <c r="R681" s="108"/>
      <c r="S681" s="108"/>
      <c r="T681" s="108"/>
      <c r="U681" s="108"/>
      <c r="V681" s="108"/>
      <c r="W681" s="108"/>
      <c r="X681" s="108"/>
      <c r="Y681" s="108"/>
      <c r="Z681" s="108"/>
    </row>
    <row r="682" spans="1:26" ht="20.25" customHeight="1" x14ac:dyDescent="0.35">
      <c r="A682" s="108"/>
      <c r="B682" s="108"/>
      <c r="C682" s="108"/>
      <c r="D682" s="108"/>
      <c r="E682" s="108"/>
      <c r="F682" s="108"/>
      <c r="G682" s="108"/>
      <c r="H682" s="108"/>
      <c r="I682" s="108"/>
      <c r="J682" s="108"/>
      <c r="K682" s="108"/>
      <c r="L682" s="108"/>
      <c r="M682" s="108"/>
      <c r="N682" s="108"/>
      <c r="O682" s="108"/>
      <c r="P682" s="108"/>
      <c r="Q682" s="108"/>
      <c r="R682" s="108"/>
      <c r="S682" s="108"/>
      <c r="T682" s="108"/>
      <c r="U682" s="108"/>
      <c r="V682" s="108"/>
      <c r="W682" s="108"/>
      <c r="X682" s="108"/>
      <c r="Y682" s="108"/>
      <c r="Z682" s="108"/>
    </row>
    <row r="683" spans="1:26" ht="20.25" customHeight="1" x14ac:dyDescent="0.35">
      <c r="A683" s="108"/>
      <c r="B683" s="108"/>
      <c r="C683" s="108"/>
      <c r="D683" s="108"/>
      <c r="E683" s="108"/>
      <c r="F683" s="108"/>
      <c r="G683" s="108"/>
      <c r="H683" s="108"/>
      <c r="I683" s="108"/>
      <c r="J683" s="108"/>
      <c r="K683" s="108"/>
      <c r="L683" s="108"/>
      <c r="M683" s="108"/>
      <c r="N683" s="108"/>
      <c r="O683" s="108"/>
      <c r="P683" s="108"/>
      <c r="Q683" s="108"/>
      <c r="R683" s="108"/>
      <c r="S683" s="108"/>
      <c r="T683" s="108"/>
      <c r="U683" s="108"/>
      <c r="V683" s="108"/>
      <c r="W683" s="108"/>
      <c r="X683" s="108"/>
      <c r="Y683" s="108"/>
      <c r="Z683" s="108"/>
    </row>
    <row r="684" spans="1:26" ht="20.25" customHeight="1" x14ac:dyDescent="0.35">
      <c r="A684" s="108"/>
      <c r="B684" s="108"/>
      <c r="C684" s="108"/>
      <c r="D684" s="108"/>
      <c r="E684" s="108"/>
      <c r="F684" s="108"/>
      <c r="G684" s="108"/>
      <c r="H684" s="108"/>
      <c r="I684" s="108"/>
      <c r="J684" s="108"/>
      <c r="K684" s="108"/>
      <c r="L684" s="108"/>
      <c r="M684" s="108"/>
      <c r="N684" s="108"/>
      <c r="O684" s="108"/>
      <c r="P684" s="108"/>
      <c r="Q684" s="108"/>
      <c r="R684" s="108"/>
      <c r="S684" s="108"/>
      <c r="T684" s="108"/>
      <c r="U684" s="108"/>
      <c r="V684" s="108"/>
      <c r="W684" s="108"/>
      <c r="X684" s="108"/>
      <c r="Y684" s="108"/>
      <c r="Z684" s="108"/>
    </row>
    <row r="685" spans="1:26" ht="20.25" customHeight="1" x14ac:dyDescent="0.35">
      <c r="A685" s="108"/>
      <c r="B685" s="108"/>
      <c r="C685" s="108"/>
      <c r="D685" s="108"/>
      <c r="E685" s="108"/>
      <c r="F685" s="108"/>
      <c r="G685" s="108"/>
      <c r="H685" s="108"/>
      <c r="I685" s="108"/>
      <c r="J685" s="108"/>
      <c r="K685" s="108"/>
      <c r="L685" s="108"/>
      <c r="M685" s="108"/>
      <c r="N685" s="108"/>
      <c r="O685" s="108"/>
      <c r="P685" s="108"/>
      <c r="Q685" s="108"/>
      <c r="R685" s="108"/>
      <c r="S685" s="108"/>
      <c r="T685" s="108"/>
      <c r="U685" s="108"/>
      <c r="V685" s="108"/>
      <c r="W685" s="108"/>
      <c r="X685" s="108"/>
      <c r="Y685" s="108"/>
      <c r="Z685" s="108"/>
    </row>
    <row r="686" spans="1:26" ht="20.25" customHeight="1" x14ac:dyDescent="0.35">
      <c r="A686" s="108"/>
      <c r="B686" s="108"/>
      <c r="C686" s="108"/>
      <c r="D686" s="108"/>
      <c r="E686" s="108"/>
      <c r="F686" s="108"/>
      <c r="G686" s="108"/>
      <c r="H686" s="108"/>
      <c r="I686" s="108"/>
      <c r="J686" s="108"/>
      <c r="K686" s="108"/>
      <c r="L686" s="108"/>
      <c r="M686" s="108"/>
      <c r="N686" s="108"/>
      <c r="O686" s="108"/>
      <c r="P686" s="108"/>
      <c r="Q686" s="108"/>
      <c r="R686" s="108"/>
      <c r="S686" s="108"/>
      <c r="T686" s="108"/>
      <c r="U686" s="108"/>
      <c r="V686" s="108"/>
      <c r="W686" s="108"/>
      <c r="X686" s="108"/>
      <c r="Y686" s="108"/>
      <c r="Z686" s="108"/>
    </row>
    <row r="687" spans="1:26" ht="20.25" customHeight="1" x14ac:dyDescent="0.35">
      <c r="A687" s="108"/>
      <c r="B687" s="108"/>
      <c r="C687" s="108"/>
      <c r="D687" s="108"/>
      <c r="E687" s="108"/>
      <c r="F687" s="108"/>
      <c r="G687" s="108"/>
      <c r="H687" s="108"/>
      <c r="I687" s="108"/>
      <c r="J687" s="108"/>
      <c r="K687" s="108"/>
      <c r="L687" s="108"/>
      <c r="M687" s="108"/>
      <c r="N687" s="108"/>
      <c r="O687" s="108"/>
      <c r="P687" s="108"/>
      <c r="Q687" s="108"/>
      <c r="R687" s="108"/>
      <c r="S687" s="108"/>
      <c r="T687" s="108"/>
      <c r="U687" s="108"/>
      <c r="V687" s="108"/>
      <c r="W687" s="108"/>
      <c r="X687" s="108"/>
      <c r="Y687" s="108"/>
      <c r="Z687" s="108"/>
    </row>
    <row r="688" spans="1:26" ht="20.25" customHeight="1" x14ac:dyDescent="0.35">
      <c r="A688" s="108"/>
      <c r="B688" s="108"/>
      <c r="C688" s="108"/>
      <c r="D688" s="108"/>
      <c r="E688" s="108"/>
      <c r="F688" s="108"/>
      <c r="G688" s="108"/>
      <c r="H688" s="108"/>
      <c r="I688" s="108"/>
      <c r="J688" s="108"/>
      <c r="K688" s="108"/>
      <c r="L688" s="108"/>
      <c r="M688" s="108"/>
      <c r="N688" s="108"/>
      <c r="O688" s="108"/>
      <c r="P688" s="108"/>
      <c r="Q688" s="108"/>
      <c r="R688" s="108"/>
      <c r="S688" s="108"/>
      <c r="T688" s="108"/>
      <c r="U688" s="108"/>
      <c r="V688" s="108"/>
      <c r="W688" s="108"/>
      <c r="X688" s="108"/>
      <c r="Y688" s="108"/>
      <c r="Z688" s="108"/>
    </row>
    <row r="689" spans="1:26" ht="20.25" customHeight="1" x14ac:dyDescent="0.35">
      <c r="A689" s="108"/>
      <c r="B689" s="108"/>
      <c r="C689" s="108"/>
      <c r="D689" s="108"/>
      <c r="E689" s="108"/>
      <c r="F689" s="108"/>
      <c r="G689" s="108"/>
      <c r="H689" s="108"/>
      <c r="I689" s="108"/>
      <c r="J689" s="108"/>
      <c r="K689" s="108"/>
      <c r="L689" s="108"/>
      <c r="M689" s="108"/>
      <c r="N689" s="108"/>
      <c r="O689" s="108"/>
      <c r="P689" s="108"/>
      <c r="Q689" s="108"/>
      <c r="R689" s="108"/>
      <c r="S689" s="108"/>
      <c r="T689" s="108"/>
      <c r="U689" s="108"/>
      <c r="V689" s="108"/>
      <c r="W689" s="108"/>
      <c r="X689" s="108"/>
      <c r="Y689" s="108"/>
      <c r="Z689" s="108"/>
    </row>
    <row r="690" spans="1:26" ht="20.25" customHeight="1" x14ac:dyDescent="0.35">
      <c r="A690" s="108"/>
      <c r="B690" s="108"/>
      <c r="C690" s="108"/>
      <c r="D690" s="108"/>
      <c r="E690" s="108"/>
      <c r="F690" s="108"/>
      <c r="G690" s="108"/>
      <c r="H690" s="108"/>
      <c r="I690" s="108"/>
      <c r="J690" s="108"/>
      <c r="K690" s="108"/>
      <c r="L690" s="108"/>
      <c r="M690" s="108"/>
      <c r="N690" s="108"/>
      <c r="O690" s="108"/>
      <c r="P690" s="108"/>
      <c r="Q690" s="108"/>
      <c r="R690" s="108"/>
      <c r="S690" s="108"/>
      <c r="T690" s="108"/>
      <c r="U690" s="108"/>
      <c r="V690" s="108"/>
      <c r="W690" s="108"/>
      <c r="X690" s="108"/>
      <c r="Y690" s="108"/>
      <c r="Z690" s="108"/>
    </row>
    <row r="691" spans="1:26" ht="20.25" customHeight="1" x14ac:dyDescent="0.35">
      <c r="A691" s="108"/>
      <c r="B691" s="108"/>
      <c r="C691" s="108"/>
      <c r="D691" s="108"/>
      <c r="E691" s="108"/>
      <c r="F691" s="108"/>
      <c r="G691" s="108"/>
      <c r="H691" s="108"/>
      <c r="I691" s="108"/>
      <c r="J691" s="108"/>
      <c r="K691" s="108"/>
      <c r="L691" s="108"/>
      <c r="M691" s="108"/>
      <c r="N691" s="108"/>
      <c r="O691" s="108"/>
      <c r="P691" s="108"/>
      <c r="Q691" s="108"/>
      <c r="R691" s="108"/>
      <c r="S691" s="108"/>
      <c r="T691" s="108"/>
      <c r="U691" s="108"/>
      <c r="V691" s="108"/>
      <c r="W691" s="108"/>
      <c r="X691" s="108"/>
      <c r="Y691" s="108"/>
      <c r="Z691" s="108"/>
    </row>
    <row r="692" spans="1:26" ht="20.25" customHeight="1" x14ac:dyDescent="0.35">
      <c r="A692" s="108"/>
      <c r="B692" s="108"/>
      <c r="C692" s="108"/>
      <c r="D692" s="108"/>
      <c r="E692" s="108"/>
      <c r="F692" s="108"/>
      <c r="G692" s="108"/>
      <c r="H692" s="108"/>
      <c r="I692" s="108"/>
      <c r="J692" s="108"/>
      <c r="K692" s="108"/>
      <c r="L692" s="108"/>
      <c r="M692" s="108"/>
      <c r="N692" s="108"/>
      <c r="O692" s="108"/>
      <c r="P692" s="108"/>
      <c r="Q692" s="108"/>
      <c r="R692" s="108"/>
      <c r="S692" s="108"/>
      <c r="T692" s="108"/>
      <c r="U692" s="108"/>
      <c r="V692" s="108"/>
      <c r="W692" s="108"/>
      <c r="X692" s="108"/>
      <c r="Y692" s="108"/>
      <c r="Z692" s="108"/>
    </row>
    <row r="693" spans="1:26" ht="20.25" customHeight="1" x14ac:dyDescent="0.35">
      <c r="A693" s="108"/>
      <c r="B693" s="108"/>
      <c r="C693" s="108"/>
      <c r="D693" s="108"/>
      <c r="E693" s="108"/>
      <c r="F693" s="108"/>
      <c r="G693" s="108"/>
      <c r="H693" s="108"/>
      <c r="I693" s="108"/>
      <c r="J693" s="108"/>
      <c r="K693" s="108"/>
      <c r="L693" s="108"/>
      <c r="M693" s="108"/>
      <c r="N693" s="108"/>
      <c r="O693" s="108"/>
      <c r="P693" s="108"/>
      <c r="Q693" s="108"/>
      <c r="R693" s="108"/>
      <c r="S693" s="108"/>
      <c r="T693" s="108"/>
      <c r="U693" s="108"/>
      <c r="V693" s="108"/>
      <c r="W693" s="108"/>
      <c r="X693" s="108"/>
      <c r="Y693" s="108"/>
      <c r="Z693" s="108"/>
    </row>
    <row r="694" spans="1:26" ht="20.25" customHeight="1" x14ac:dyDescent="0.35">
      <c r="A694" s="108"/>
      <c r="B694" s="108"/>
      <c r="C694" s="108"/>
      <c r="D694" s="108"/>
      <c r="E694" s="108"/>
      <c r="F694" s="108"/>
      <c r="G694" s="108"/>
      <c r="H694" s="108"/>
      <c r="I694" s="108"/>
      <c r="J694" s="108"/>
      <c r="K694" s="108"/>
      <c r="L694" s="108"/>
      <c r="M694" s="108"/>
      <c r="N694" s="108"/>
      <c r="O694" s="108"/>
      <c r="P694" s="108"/>
      <c r="Q694" s="108"/>
      <c r="R694" s="108"/>
      <c r="S694" s="108"/>
      <c r="T694" s="108"/>
      <c r="U694" s="108"/>
      <c r="V694" s="108"/>
      <c r="W694" s="108"/>
      <c r="X694" s="108"/>
      <c r="Y694" s="108"/>
      <c r="Z694" s="108"/>
    </row>
    <row r="695" spans="1:26" ht="20.25" customHeight="1" x14ac:dyDescent="0.35">
      <c r="A695" s="108"/>
      <c r="B695" s="108"/>
      <c r="C695" s="108"/>
      <c r="D695" s="108"/>
      <c r="E695" s="108"/>
      <c r="F695" s="108"/>
      <c r="G695" s="108"/>
      <c r="H695" s="108"/>
      <c r="I695" s="108"/>
      <c r="J695" s="108"/>
      <c r="K695" s="108"/>
      <c r="L695" s="108"/>
      <c r="M695" s="108"/>
      <c r="N695" s="108"/>
      <c r="O695" s="108"/>
      <c r="P695" s="108"/>
      <c r="Q695" s="108"/>
      <c r="R695" s="108"/>
      <c r="S695" s="108"/>
      <c r="T695" s="108"/>
      <c r="U695" s="108"/>
      <c r="V695" s="108"/>
      <c r="W695" s="108"/>
      <c r="X695" s="108"/>
      <c r="Y695" s="108"/>
      <c r="Z695" s="108"/>
    </row>
    <row r="696" spans="1:26" ht="20.25" customHeight="1" x14ac:dyDescent="0.35">
      <c r="A696" s="108"/>
      <c r="B696" s="108"/>
      <c r="C696" s="108"/>
      <c r="D696" s="108"/>
      <c r="E696" s="108"/>
      <c r="F696" s="108"/>
      <c r="G696" s="108"/>
      <c r="H696" s="108"/>
      <c r="I696" s="108"/>
      <c r="J696" s="108"/>
      <c r="K696" s="108"/>
      <c r="L696" s="108"/>
      <c r="M696" s="108"/>
      <c r="N696" s="108"/>
      <c r="O696" s="108"/>
      <c r="P696" s="108"/>
      <c r="Q696" s="108"/>
      <c r="R696" s="108"/>
      <c r="S696" s="108"/>
      <c r="T696" s="108"/>
      <c r="U696" s="108"/>
      <c r="V696" s="108"/>
      <c r="W696" s="108"/>
      <c r="X696" s="108"/>
      <c r="Y696" s="108"/>
      <c r="Z696" s="108"/>
    </row>
    <row r="697" spans="1:26" ht="20.25" customHeight="1" x14ac:dyDescent="0.35">
      <c r="A697" s="108"/>
      <c r="B697" s="108"/>
      <c r="C697" s="108"/>
      <c r="D697" s="108"/>
      <c r="E697" s="108"/>
      <c r="F697" s="108"/>
      <c r="G697" s="108"/>
      <c r="H697" s="108"/>
      <c r="I697" s="108"/>
      <c r="J697" s="108"/>
      <c r="K697" s="108"/>
      <c r="L697" s="108"/>
      <c r="M697" s="108"/>
      <c r="N697" s="108"/>
      <c r="O697" s="108"/>
      <c r="P697" s="108"/>
      <c r="Q697" s="108"/>
      <c r="R697" s="108"/>
      <c r="S697" s="108"/>
      <c r="T697" s="108"/>
      <c r="U697" s="108"/>
      <c r="V697" s="108"/>
      <c r="W697" s="108"/>
      <c r="X697" s="108"/>
      <c r="Y697" s="108"/>
      <c r="Z697" s="108"/>
    </row>
    <row r="698" spans="1:26" ht="20.25" customHeight="1" x14ac:dyDescent="0.35">
      <c r="A698" s="108"/>
      <c r="B698" s="108"/>
      <c r="C698" s="108"/>
      <c r="D698" s="108"/>
      <c r="E698" s="108"/>
      <c r="F698" s="108"/>
      <c r="G698" s="108"/>
      <c r="H698" s="108"/>
      <c r="I698" s="108"/>
      <c r="J698" s="108"/>
      <c r="K698" s="108"/>
      <c r="L698" s="108"/>
      <c r="M698" s="108"/>
      <c r="N698" s="108"/>
      <c r="O698" s="108"/>
      <c r="P698" s="108"/>
      <c r="Q698" s="108"/>
      <c r="R698" s="108"/>
      <c r="S698" s="108"/>
      <c r="T698" s="108"/>
      <c r="U698" s="108"/>
      <c r="V698" s="108"/>
      <c r="W698" s="108"/>
      <c r="X698" s="108"/>
      <c r="Y698" s="108"/>
      <c r="Z698" s="108"/>
    </row>
    <row r="699" spans="1:26" ht="20.25" customHeight="1" x14ac:dyDescent="0.35">
      <c r="A699" s="108"/>
      <c r="B699" s="108"/>
      <c r="C699" s="108"/>
      <c r="D699" s="108"/>
      <c r="E699" s="108"/>
      <c r="F699" s="108"/>
      <c r="G699" s="108"/>
      <c r="H699" s="108"/>
      <c r="I699" s="108"/>
      <c r="J699" s="108"/>
      <c r="K699" s="108"/>
      <c r="L699" s="108"/>
      <c r="M699" s="108"/>
      <c r="N699" s="108"/>
      <c r="O699" s="108"/>
      <c r="P699" s="108"/>
      <c r="Q699" s="108"/>
      <c r="R699" s="108"/>
      <c r="S699" s="108"/>
      <c r="T699" s="108"/>
      <c r="U699" s="108"/>
      <c r="V699" s="108"/>
      <c r="W699" s="108"/>
      <c r="X699" s="108"/>
      <c r="Y699" s="108"/>
      <c r="Z699" s="108"/>
    </row>
    <row r="700" spans="1:26" ht="20.25" customHeight="1" x14ac:dyDescent="0.35">
      <c r="A700" s="108"/>
      <c r="B700" s="108"/>
      <c r="C700" s="108"/>
      <c r="D700" s="108"/>
      <c r="E700" s="108"/>
      <c r="F700" s="108"/>
      <c r="G700" s="108"/>
      <c r="H700" s="108"/>
      <c r="I700" s="108"/>
      <c r="J700" s="108"/>
      <c r="K700" s="108"/>
      <c r="L700" s="108"/>
      <c r="M700" s="108"/>
      <c r="N700" s="108"/>
      <c r="O700" s="108"/>
      <c r="P700" s="108"/>
      <c r="Q700" s="108"/>
      <c r="R700" s="108"/>
      <c r="S700" s="108"/>
      <c r="T700" s="108"/>
      <c r="U700" s="108"/>
      <c r="V700" s="108"/>
      <c r="W700" s="108"/>
      <c r="X700" s="108"/>
      <c r="Y700" s="108"/>
      <c r="Z700" s="108"/>
    </row>
    <row r="701" spans="1:26" ht="20.25" customHeight="1" x14ac:dyDescent="0.35">
      <c r="A701" s="108"/>
      <c r="B701" s="108"/>
      <c r="C701" s="108"/>
      <c r="D701" s="108"/>
      <c r="E701" s="108"/>
      <c r="F701" s="108"/>
      <c r="G701" s="108"/>
      <c r="H701" s="108"/>
      <c r="I701" s="108"/>
      <c r="J701" s="108"/>
      <c r="K701" s="108"/>
      <c r="L701" s="108"/>
      <c r="M701" s="108"/>
      <c r="N701" s="108"/>
      <c r="O701" s="108"/>
      <c r="P701" s="108"/>
      <c r="Q701" s="108"/>
      <c r="R701" s="108"/>
      <c r="S701" s="108"/>
      <c r="T701" s="108"/>
      <c r="U701" s="108"/>
      <c r="V701" s="108"/>
      <c r="W701" s="108"/>
      <c r="X701" s="108"/>
      <c r="Y701" s="108"/>
      <c r="Z701" s="108"/>
    </row>
    <row r="702" spans="1:26" ht="20.25" customHeight="1" x14ac:dyDescent="0.35">
      <c r="A702" s="108"/>
      <c r="B702" s="108"/>
      <c r="C702" s="108"/>
      <c r="D702" s="108"/>
      <c r="E702" s="108"/>
      <c r="F702" s="108"/>
      <c r="G702" s="108"/>
      <c r="H702" s="108"/>
      <c r="I702" s="108"/>
      <c r="J702" s="108"/>
      <c r="K702" s="108"/>
      <c r="L702" s="108"/>
      <c r="M702" s="108"/>
      <c r="N702" s="108"/>
      <c r="O702" s="108"/>
      <c r="P702" s="108"/>
      <c r="Q702" s="108"/>
      <c r="R702" s="108"/>
      <c r="S702" s="108"/>
      <c r="T702" s="108"/>
      <c r="U702" s="108"/>
      <c r="V702" s="108"/>
      <c r="W702" s="108"/>
      <c r="X702" s="108"/>
      <c r="Y702" s="108"/>
      <c r="Z702" s="108"/>
    </row>
    <row r="703" spans="1:26" ht="20.25" customHeight="1" x14ac:dyDescent="0.35">
      <c r="A703" s="108"/>
      <c r="B703" s="108"/>
      <c r="C703" s="108"/>
      <c r="D703" s="108"/>
      <c r="E703" s="108"/>
      <c r="F703" s="108"/>
      <c r="G703" s="108"/>
      <c r="H703" s="108"/>
      <c r="I703" s="108"/>
      <c r="J703" s="108"/>
      <c r="K703" s="108"/>
      <c r="L703" s="108"/>
      <c r="M703" s="108"/>
      <c r="N703" s="108"/>
      <c r="O703" s="108"/>
      <c r="P703" s="108"/>
      <c r="Q703" s="108"/>
      <c r="R703" s="108"/>
      <c r="S703" s="108"/>
      <c r="T703" s="108"/>
      <c r="U703" s="108"/>
      <c r="V703" s="108"/>
      <c r="W703" s="108"/>
      <c r="X703" s="108"/>
      <c r="Y703" s="108"/>
      <c r="Z703" s="108"/>
    </row>
    <row r="704" spans="1:26" ht="20.25" customHeight="1" x14ac:dyDescent="0.35">
      <c r="A704" s="108"/>
      <c r="B704" s="108"/>
      <c r="C704" s="108"/>
      <c r="D704" s="108"/>
      <c r="E704" s="108"/>
      <c r="F704" s="108"/>
      <c r="G704" s="108"/>
      <c r="H704" s="108"/>
      <c r="I704" s="108"/>
      <c r="J704" s="108"/>
      <c r="K704" s="108"/>
      <c r="L704" s="108"/>
      <c r="M704" s="108"/>
      <c r="N704" s="108"/>
      <c r="O704" s="108"/>
      <c r="P704" s="108"/>
      <c r="Q704" s="108"/>
      <c r="R704" s="108"/>
      <c r="S704" s="108"/>
      <c r="T704" s="108"/>
      <c r="U704" s="108"/>
      <c r="V704" s="108"/>
      <c r="W704" s="108"/>
      <c r="X704" s="108"/>
      <c r="Y704" s="108"/>
      <c r="Z704" s="108"/>
    </row>
    <row r="705" spans="1:26" ht="20.25" customHeight="1" x14ac:dyDescent="0.35">
      <c r="A705" s="108"/>
      <c r="B705" s="108"/>
      <c r="C705" s="108"/>
      <c r="D705" s="108"/>
      <c r="E705" s="108"/>
      <c r="F705" s="108"/>
      <c r="G705" s="108"/>
      <c r="H705" s="108"/>
      <c r="I705" s="108"/>
      <c r="J705" s="108"/>
      <c r="K705" s="108"/>
      <c r="L705" s="108"/>
      <c r="M705" s="108"/>
      <c r="N705" s="108"/>
      <c r="O705" s="108"/>
      <c r="P705" s="108"/>
      <c r="Q705" s="108"/>
      <c r="R705" s="108"/>
      <c r="S705" s="108"/>
      <c r="T705" s="108"/>
      <c r="U705" s="108"/>
      <c r="V705" s="108"/>
      <c r="W705" s="108"/>
      <c r="X705" s="108"/>
      <c r="Y705" s="108"/>
      <c r="Z705" s="108"/>
    </row>
    <row r="706" spans="1:26" ht="20.25" customHeight="1" x14ac:dyDescent="0.35">
      <c r="A706" s="108"/>
      <c r="B706" s="108"/>
      <c r="C706" s="108"/>
      <c r="D706" s="108"/>
      <c r="E706" s="108"/>
      <c r="F706" s="108"/>
      <c r="G706" s="108"/>
      <c r="H706" s="108"/>
      <c r="I706" s="108"/>
      <c r="J706" s="108"/>
      <c r="K706" s="108"/>
      <c r="L706" s="108"/>
      <c r="M706" s="108"/>
      <c r="N706" s="108"/>
      <c r="O706" s="108"/>
      <c r="P706" s="108"/>
      <c r="Q706" s="108"/>
      <c r="R706" s="108"/>
      <c r="S706" s="108"/>
      <c r="T706" s="108"/>
      <c r="U706" s="108"/>
      <c r="V706" s="108"/>
      <c r="W706" s="108"/>
      <c r="X706" s="108"/>
      <c r="Y706" s="108"/>
      <c r="Z706" s="108"/>
    </row>
    <row r="707" spans="1:26" ht="20.25" customHeight="1" x14ac:dyDescent="0.35">
      <c r="A707" s="108"/>
      <c r="B707" s="108"/>
      <c r="C707" s="108"/>
      <c r="D707" s="108"/>
      <c r="E707" s="108"/>
      <c r="F707" s="108"/>
      <c r="G707" s="108"/>
      <c r="H707" s="108"/>
      <c r="I707" s="108"/>
      <c r="J707" s="108"/>
      <c r="K707" s="108"/>
      <c r="L707" s="108"/>
      <c r="M707" s="108"/>
      <c r="N707" s="108"/>
      <c r="O707" s="108"/>
      <c r="P707" s="108"/>
      <c r="Q707" s="108"/>
      <c r="R707" s="108"/>
      <c r="S707" s="108"/>
      <c r="T707" s="108"/>
      <c r="U707" s="108"/>
      <c r="V707" s="108"/>
      <c r="W707" s="108"/>
      <c r="X707" s="108"/>
      <c r="Y707" s="108"/>
      <c r="Z707" s="108"/>
    </row>
    <row r="708" spans="1:26" ht="20.25" customHeight="1" x14ac:dyDescent="0.35">
      <c r="A708" s="108"/>
      <c r="B708" s="108"/>
      <c r="C708" s="108"/>
      <c r="D708" s="108"/>
      <c r="E708" s="108"/>
      <c r="F708" s="108"/>
      <c r="G708" s="108"/>
      <c r="H708" s="108"/>
      <c r="I708" s="108"/>
      <c r="J708" s="108"/>
      <c r="K708" s="108"/>
      <c r="L708" s="108"/>
      <c r="M708" s="108"/>
      <c r="N708" s="108"/>
      <c r="O708" s="108"/>
      <c r="P708" s="108"/>
      <c r="Q708" s="108"/>
      <c r="R708" s="108"/>
      <c r="S708" s="108"/>
      <c r="T708" s="108"/>
      <c r="U708" s="108"/>
      <c r="V708" s="108"/>
      <c r="W708" s="108"/>
      <c r="X708" s="108"/>
      <c r="Y708" s="108"/>
      <c r="Z708" s="108"/>
    </row>
    <row r="709" spans="1:26" ht="20.25" customHeight="1" x14ac:dyDescent="0.35">
      <c r="A709" s="108"/>
      <c r="B709" s="108"/>
      <c r="C709" s="108"/>
      <c r="D709" s="108"/>
      <c r="E709" s="108"/>
      <c r="F709" s="108"/>
      <c r="G709" s="108"/>
      <c r="H709" s="108"/>
      <c r="I709" s="108"/>
      <c r="J709" s="108"/>
      <c r="K709" s="108"/>
      <c r="L709" s="108"/>
      <c r="M709" s="108"/>
      <c r="N709" s="108"/>
      <c r="O709" s="108"/>
      <c r="P709" s="108"/>
      <c r="Q709" s="108"/>
      <c r="R709" s="108"/>
      <c r="S709" s="108"/>
      <c r="T709" s="108"/>
      <c r="U709" s="108"/>
      <c r="V709" s="108"/>
      <c r="W709" s="108"/>
      <c r="X709" s="108"/>
      <c r="Y709" s="108"/>
      <c r="Z709" s="108"/>
    </row>
    <row r="710" spans="1:26" ht="20.25" customHeight="1" x14ac:dyDescent="0.35">
      <c r="A710" s="108"/>
      <c r="B710" s="108"/>
      <c r="C710" s="108"/>
      <c r="D710" s="108"/>
      <c r="E710" s="108"/>
      <c r="F710" s="108"/>
      <c r="G710" s="108"/>
      <c r="H710" s="108"/>
      <c r="I710" s="108"/>
      <c r="J710" s="108"/>
      <c r="K710" s="108"/>
      <c r="L710" s="108"/>
      <c r="M710" s="108"/>
      <c r="N710" s="108"/>
      <c r="O710" s="108"/>
      <c r="P710" s="108"/>
      <c r="Q710" s="108"/>
      <c r="R710" s="108"/>
      <c r="S710" s="108"/>
      <c r="T710" s="108"/>
      <c r="U710" s="108"/>
      <c r="V710" s="108"/>
      <c r="W710" s="108"/>
      <c r="X710" s="108"/>
      <c r="Y710" s="108"/>
      <c r="Z710" s="108"/>
    </row>
    <row r="711" spans="1:26" ht="20.25" customHeight="1" x14ac:dyDescent="0.35">
      <c r="A711" s="108"/>
      <c r="B711" s="108"/>
      <c r="C711" s="108"/>
      <c r="D711" s="108"/>
      <c r="E711" s="108"/>
      <c r="F711" s="108"/>
      <c r="G711" s="108"/>
      <c r="H711" s="108"/>
      <c r="I711" s="108"/>
      <c r="J711" s="108"/>
      <c r="K711" s="108"/>
      <c r="L711" s="108"/>
      <c r="M711" s="108"/>
      <c r="N711" s="108"/>
      <c r="O711" s="108"/>
      <c r="P711" s="108"/>
      <c r="Q711" s="108"/>
      <c r="R711" s="108"/>
      <c r="S711" s="108"/>
      <c r="T711" s="108"/>
      <c r="U711" s="108"/>
      <c r="V711" s="108"/>
      <c r="W711" s="108"/>
      <c r="X711" s="108"/>
      <c r="Y711" s="108"/>
      <c r="Z711" s="108"/>
    </row>
    <row r="712" spans="1:26" ht="20.25" customHeight="1" x14ac:dyDescent="0.35">
      <c r="A712" s="108"/>
      <c r="B712" s="108"/>
      <c r="C712" s="108"/>
      <c r="D712" s="108"/>
      <c r="E712" s="108"/>
      <c r="F712" s="108"/>
      <c r="G712" s="108"/>
      <c r="H712" s="108"/>
      <c r="I712" s="108"/>
      <c r="J712" s="108"/>
      <c r="K712" s="108"/>
      <c r="L712" s="108"/>
      <c r="M712" s="108"/>
      <c r="N712" s="108"/>
      <c r="O712" s="108"/>
      <c r="P712" s="108"/>
      <c r="Q712" s="108"/>
      <c r="R712" s="108"/>
      <c r="S712" s="108"/>
      <c r="T712" s="108"/>
      <c r="U712" s="108"/>
      <c r="V712" s="108"/>
      <c r="W712" s="108"/>
      <c r="X712" s="108"/>
      <c r="Y712" s="108"/>
      <c r="Z712" s="108"/>
    </row>
    <row r="713" spans="1:26" ht="20.25" customHeight="1" x14ac:dyDescent="0.35">
      <c r="A713" s="108"/>
      <c r="B713" s="108"/>
      <c r="C713" s="108"/>
      <c r="D713" s="108"/>
      <c r="E713" s="108"/>
      <c r="F713" s="108"/>
      <c r="G713" s="108"/>
      <c r="H713" s="108"/>
      <c r="I713" s="108"/>
      <c r="J713" s="108"/>
      <c r="K713" s="108"/>
      <c r="L713" s="108"/>
      <c r="M713" s="108"/>
      <c r="N713" s="108"/>
      <c r="O713" s="108"/>
      <c r="P713" s="108"/>
      <c r="Q713" s="108"/>
      <c r="R713" s="108"/>
      <c r="S713" s="108"/>
      <c r="T713" s="108"/>
      <c r="U713" s="108"/>
      <c r="V713" s="108"/>
      <c r="W713" s="108"/>
      <c r="X713" s="108"/>
      <c r="Y713" s="108"/>
      <c r="Z713" s="108"/>
    </row>
    <row r="714" spans="1:26" ht="20.25" customHeight="1" x14ac:dyDescent="0.35">
      <c r="A714" s="108"/>
      <c r="B714" s="108"/>
      <c r="C714" s="108"/>
      <c r="D714" s="108"/>
      <c r="E714" s="108"/>
      <c r="F714" s="108"/>
      <c r="G714" s="108"/>
      <c r="H714" s="108"/>
      <c r="I714" s="108"/>
      <c r="J714" s="108"/>
      <c r="K714" s="108"/>
      <c r="L714" s="108"/>
      <c r="M714" s="108"/>
      <c r="N714" s="108"/>
      <c r="O714" s="108"/>
      <c r="P714" s="108"/>
      <c r="Q714" s="108"/>
      <c r="R714" s="108"/>
      <c r="S714" s="108"/>
      <c r="T714" s="108"/>
      <c r="U714" s="108"/>
      <c r="V714" s="108"/>
      <c r="W714" s="108"/>
      <c r="X714" s="108"/>
      <c r="Y714" s="108"/>
      <c r="Z714" s="108"/>
    </row>
    <row r="715" spans="1:26" ht="20.25" customHeight="1" x14ac:dyDescent="0.35">
      <c r="A715" s="108"/>
      <c r="B715" s="108"/>
      <c r="C715" s="108"/>
      <c r="D715" s="108"/>
      <c r="E715" s="108"/>
      <c r="F715" s="108"/>
      <c r="G715" s="108"/>
      <c r="H715" s="108"/>
      <c r="I715" s="108"/>
      <c r="J715" s="108"/>
      <c r="K715" s="108"/>
      <c r="L715" s="108"/>
      <c r="M715" s="108"/>
      <c r="N715" s="108"/>
      <c r="O715" s="108"/>
      <c r="P715" s="108"/>
      <c r="Q715" s="108"/>
      <c r="R715" s="108"/>
      <c r="S715" s="108"/>
      <c r="T715" s="108"/>
      <c r="U715" s="108"/>
      <c r="V715" s="108"/>
      <c r="W715" s="108"/>
      <c r="X715" s="108"/>
      <c r="Y715" s="108"/>
      <c r="Z715" s="108"/>
    </row>
    <row r="716" spans="1:26" ht="20.25" customHeight="1" x14ac:dyDescent="0.35">
      <c r="A716" s="108"/>
      <c r="B716" s="108"/>
      <c r="C716" s="108"/>
      <c r="D716" s="108"/>
      <c r="E716" s="108"/>
      <c r="F716" s="108"/>
      <c r="G716" s="108"/>
      <c r="H716" s="108"/>
      <c r="I716" s="108"/>
      <c r="J716" s="108"/>
      <c r="K716" s="108"/>
      <c r="L716" s="108"/>
      <c r="M716" s="108"/>
      <c r="N716" s="108"/>
      <c r="O716" s="108"/>
      <c r="P716" s="108"/>
      <c r="Q716" s="108"/>
      <c r="R716" s="108"/>
      <c r="S716" s="108"/>
      <c r="T716" s="108"/>
      <c r="U716" s="108"/>
      <c r="V716" s="108"/>
      <c r="W716" s="108"/>
      <c r="X716" s="108"/>
      <c r="Y716" s="108"/>
      <c r="Z716" s="108"/>
    </row>
    <row r="717" spans="1:26" ht="20.25" customHeight="1" x14ac:dyDescent="0.35">
      <c r="A717" s="108"/>
      <c r="B717" s="108"/>
      <c r="C717" s="108"/>
      <c r="D717" s="108"/>
      <c r="E717" s="108"/>
      <c r="F717" s="108"/>
      <c r="G717" s="108"/>
      <c r="H717" s="108"/>
      <c r="I717" s="108"/>
      <c r="J717" s="108"/>
      <c r="K717" s="108"/>
      <c r="L717" s="108"/>
      <c r="M717" s="108"/>
      <c r="N717" s="108"/>
      <c r="O717" s="108"/>
      <c r="P717" s="108"/>
      <c r="Q717" s="108"/>
      <c r="R717" s="108"/>
      <c r="S717" s="108"/>
      <c r="T717" s="108"/>
      <c r="U717" s="108"/>
      <c r="V717" s="108"/>
      <c r="W717" s="108"/>
      <c r="X717" s="108"/>
      <c r="Y717" s="108"/>
      <c r="Z717" s="108"/>
    </row>
    <row r="718" spans="1:26" ht="20.25" customHeight="1" x14ac:dyDescent="0.35">
      <c r="A718" s="108"/>
      <c r="B718" s="108"/>
      <c r="C718" s="108"/>
      <c r="D718" s="108"/>
      <c r="E718" s="108"/>
      <c r="F718" s="108"/>
      <c r="G718" s="108"/>
      <c r="H718" s="108"/>
      <c r="I718" s="108"/>
      <c r="J718" s="108"/>
      <c r="K718" s="108"/>
      <c r="L718" s="108"/>
      <c r="M718" s="108"/>
      <c r="N718" s="108"/>
      <c r="O718" s="108"/>
      <c r="P718" s="108"/>
      <c r="Q718" s="108"/>
      <c r="R718" s="108"/>
      <c r="S718" s="108"/>
      <c r="T718" s="108"/>
      <c r="U718" s="108"/>
      <c r="V718" s="108"/>
      <c r="W718" s="108"/>
      <c r="X718" s="108"/>
      <c r="Y718" s="108"/>
      <c r="Z718" s="108"/>
    </row>
    <row r="719" spans="1:26" ht="20.25" customHeight="1" x14ac:dyDescent="0.35">
      <c r="A719" s="108"/>
      <c r="B719" s="108"/>
      <c r="C719" s="108"/>
      <c r="D719" s="108"/>
      <c r="E719" s="108"/>
      <c r="F719" s="108"/>
      <c r="G719" s="108"/>
      <c r="H719" s="108"/>
      <c r="I719" s="108"/>
      <c r="J719" s="108"/>
      <c r="K719" s="108"/>
      <c r="L719" s="108"/>
      <c r="M719" s="108"/>
      <c r="N719" s="108"/>
      <c r="O719" s="108"/>
      <c r="P719" s="108"/>
      <c r="Q719" s="108"/>
      <c r="R719" s="108"/>
      <c r="S719" s="108"/>
      <c r="T719" s="108"/>
      <c r="U719" s="108"/>
      <c r="V719" s="108"/>
      <c r="W719" s="108"/>
      <c r="X719" s="108"/>
      <c r="Y719" s="108"/>
      <c r="Z719" s="108"/>
    </row>
    <row r="720" spans="1:26" ht="20.25" customHeight="1" x14ac:dyDescent="0.35">
      <c r="A720" s="108"/>
      <c r="B720" s="108"/>
      <c r="C720" s="108"/>
      <c r="D720" s="108"/>
      <c r="E720" s="108"/>
      <c r="F720" s="108"/>
      <c r="G720" s="108"/>
      <c r="H720" s="108"/>
      <c r="I720" s="108"/>
      <c r="J720" s="108"/>
      <c r="K720" s="108"/>
      <c r="L720" s="108"/>
      <c r="M720" s="108"/>
      <c r="N720" s="108"/>
      <c r="O720" s="108"/>
      <c r="P720" s="108"/>
      <c r="Q720" s="108"/>
      <c r="R720" s="108"/>
      <c r="S720" s="108"/>
      <c r="T720" s="108"/>
      <c r="U720" s="108"/>
      <c r="V720" s="108"/>
      <c r="W720" s="108"/>
      <c r="X720" s="108"/>
      <c r="Y720" s="108"/>
      <c r="Z720" s="108"/>
    </row>
    <row r="721" spans="1:26" ht="20.25" customHeight="1" x14ac:dyDescent="0.35">
      <c r="A721" s="108"/>
      <c r="B721" s="108"/>
      <c r="C721" s="108"/>
      <c r="D721" s="108"/>
      <c r="E721" s="108"/>
      <c r="F721" s="108"/>
      <c r="G721" s="108"/>
      <c r="H721" s="108"/>
      <c r="I721" s="108"/>
      <c r="J721" s="108"/>
      <c r="K721" s="108"/>
      <c r="L721" s="108"/>
      <c r="M721" s="108"/>
      <c r="N721" s="108"/>
      <c r="O721" s="108"/>
      <c r="P721" s="108"/>
      <c r="Q721" s="108"/>
      <c r="R721" s="108"/>
      <c r="S721" s="108"/>
      <c r="T721" s="108"/>
      <c r="U721" s="108"/>
      <c r="V721" s="108"/>
      <c r="W721" s="108"/>
      <c r="X721" s="108"/>
      <c r="Y721" s="108"/>
      <c r="Z721" s="108"/>
    </row>
    <row r="722" spans="1:26" ht="20.25" customHeight="1" x14ac:dyDescent="0.35">
      <c r="A722" s="108"/>
      <c r="B722" s="108"/>
      <c r="C722" s="108"/>
      <c r="D722" s="108"/>
      <c r="E722" s="108"/>
      <c r="F722" s="108"/>
      <c r="G722" s="108"/>
      <c r="H722" s="108"/>
      <c r="I722" s="108"/>
      <c r="J722" s="108"/>
      <c r="K722" s="108"/>
      <c r="L722" s="108"/>
      <c r="M722" s="108"/>
      <c r="N722" s="108"/>
      <c r="O722" s="108"/>
      <c r="P722" s="108"/>
      <c r="Q722" s="108"/>
      <c r="R722" s="108"/>
      <c r="S722" s="108"/>
      <c r="T722" s="108"/>
      <c r="U722" s="108"/>
      <c r="V722" s="108"/>
      <c r="W722" s="108"/>
      <c r="X722" s="108"/>
      <c r="Y722" s="108"/>
      <c r="Z722" s="108"/>
    </row>
    <row r="723" spans="1:26" ht="20.25" customHeight="1" x14ac:dyDescent="0.35">
      <c r="A723" s="108"/>
      <c r="B723" s="108"/>
      <c r="C723" s="108"/>
      <c r="D723" s="108"/>
      <c r="E723" s="108"/>
      <c r="F723" s="108"/>
      <c r="G723" s="108"/>
      <c r="H723" s="108"/>
      <c r="I723" s="108"/>
      <c r="J723" s="108"/>
      <c r="K723" s="108"/>
      <c r="L723" s="108"/>
      <c r="M723" s="108"/>
      <c r="N723" s="108"/>
      <c r="O723" s="108"/>
      <c r="P723" s="108"/>
      <c r="Q723" s="108"/>
      <c r="R723" s="108"/>
      <c r="S723" s="108"/>
      <c r="T723" s="108"/>
      <c r="U723" s="108"/>
      <c r="V723" s="108"/>
      <c r="W723" s="108"/>
      <c r="X723" s="108"/>
      <c r="Y723" s="108"/>
      <c r="Z723" s="108"/>
    </row>
    <row r="724" spans="1:26" ht="20.25" customHeight="1" x14ac:dyDescent="0.35">
      <c r="A724" s="108"/>
      <c r="B724" s="108"/>
      <c r="C724" s="108"/>
      <c r="D724" s="108"/>
      <c r="E724" s="108"/>
      <c r="F724" s="108"/>
      <c r="G724" s="108"/>
      <c r="H724" s="108"/>
      <c r="I724" s="108"/>
      <c r="J724" s="108"/>
      <c r="K724" s="108"/>
      <c r="L724" s="108"/>
      <c r="M724" s="108"/>
      <c r="N724" s="108"/>
      <c r="O724" s="108"/>
      <c r="P724" s="108"/>
      <c r="Q724" s="108"/>
      <c r="R724" s="108"/>
      <c r="S724" s="108"/>
      <c r="T724" s="108"/>
      <c r="U724" s="108"/>
      <c r="V724" s="108"/>
      <c r="W724" s="108"/>
      <c r="X724" s="108"/>
      <c r="Y724" s="108"/>
      <c r="Z724" s="108"/>
    </row>
    <row r="725" spans="1:26" ht="20.25" customHeight="1" x14ac:dyDescent="0.35">
      <c r="A725" s="108"/>
      <c r="B725" s="108"/>
      <c r="C725" s="108"/>
      <c r="D725" s="108"/>
      <c r="E725" s="108"/>
      <c r="F725" s="108"/>
      <c r="G725" s="108"/>
      <c r="H725" s="108"/>
      <c r="I725" s="108"/>
      <c r="J725" s="108"/>
      <c r="K725" s="108"/>
      <c r="L725" s="108"/>
      <c r="M725" s="108"/>
      <c r="N725" s="108"/>
      <c r="O725" s="108"/>
      <c r="P725" s="108"/>
      <c r="Q725" s="108"/>
      <c r="R725" s="108"/>
      <c r="S725" s="108"/>
      <c r="T725" s="108"/>
      <c r="U725" s="108"/>
      <c r="V725" s="108"/>
      <c r="W725" s="108"/>
      <c r="X725" s="108"/>
      <c r="Y725" s="108"/>
      <c r="Z725" s="108"/>
    </row>
    <row r="726" spans="1:26" ht="20.25" customHeight="1" x14ac:dyDescent="0.35">
      <c r="A726" s="108"/>
      <c r="B726" s="108"/>
      <c r="C726" s="108"/>
      <c r="D726" s="108"/>
      <c r="E726" s="108"/>
      <c r="F726" s="108"/>
      <c r="G726" s="108"/>
      <c r="H726" s="108"/>
      <c r="I726" s="108"/>
      <c r="J726" s="108"/>
      <c r="K726" s="108"/>
      <c r="L726" s="108"/>
      <c r="M726" s="108"/>
      <c r="N726" s="108"/>
      <c r="O726" s="108"/>
      <c r="P726" s="108"/>
      <c r="Q726" s="108"/>
      <c r="R726" s="108"/>
      <c r="S726" s="108"/>
      <c r="T726" s="108"/>
      <c r="U726" s="108"/>
      <c r="V726" s="108"/>
      <c r="W726" s="108"/>
      <c r="X726" s="108"/>
      <c r="Y726" s="108"/>
      <c r="Z726" s="108"/>
    </row>
    <row r="727" spans="1:26" ht="20.25" customHeight="1" x14ac:dyDescent="0.35">
      <c r="A727" s="108"/>
      <c r="B727" s="108"/>
      <c r="C727" s="108"/>
      <c r="D727" s="108"/>
      <c r="E727" s="108"/>
      <c r="F727" s="108"/>
      <c r="G727" s="108"/>
      <c r="H727" s="108"/>
      <c r="I727" s="108"/>
      <c r="J727" s="108"/>
      <c r="K727" s="108"/>
      <c r="L727" s="108"/>
      <c r="M727" s="108"/>
      <c r="N727" s="108"/>
      <c r="O727" s="108"/>
      <c r="P727" s="108"/>
      <c r="Q727" s="108"/>
      <c r="R727" s="108"/>
      <c r="S727" s="108"/>
      <c r="T727" s="108"/>
      <c r="U727" s="108"/>
      <c r="V727" s="108"/>
      <c r="W727" s="108"/>
      <c r="X727" s="108"/>
      <c r="Y727" s="108"/>
      <c r="Z727" s="108"/>
    </row>
    <row r="728" spans="1:26" ht="20.25" customHeight="1" x14ac:dyDescent="0.35">
      <c r="A728" s="108"/>
      <c r="B728" s="108"/>
      <c r="C728" s="108"/>
      <c r="D728" s="108"/>
      <c r="E728" s="108"/>
      <c r="F728" s="108"/>
      <c r="G728" s="108"/>
      <c r="H728" s="108"/>
      <c r="I728" s="108"/>
      <c r="J728" s="108"/>
      <c r="K728" s="108"/>
      <c r="L728" s="108"/>
      <c r="M728" s="108"/>
      <c r="N728" s="108"/>
      <c r="O728" s="108"/>
      <c r="P728" s="108"/>
      <c r="Q728" s="108"/>
      <c r="R728" s="108"/>
      <c r="S728" s="108"/>
      <c r="T728" s="108"/>
      <c r="U728" s="108"/>
      <c r="V728" s="108"/>
      <c r="W728" s="108"/>
      <c r="X728" s="108"/>
      <c r="Y728" s="108"/>
      <c r="Z728" s="108"/>
    </row>
    <row r="729" spans="1:26" ht="20.25" customHeight="1" x14ac:dyDescent="0.35">
      <c r="A729" s="108"/>
      <c r="B729" s="108"/>
      <c r="C729" s="108"/>
      <c r="D729" s="108"/>
      <c r="E729" s="108"/>
      <c r="F729" s="108"/>
      <c r="G729" s="108"/>
      <c r="H729" s="108"/>
      <c r="I729" s="108"/>
      <c r="J729" s="108"/>
      <c r="K729" s="108"/>
      <c r="L729" s="108"/>
      <c r="M729" s="108"/>
      <c r="N729" s="108"/>
      <c r="O729" s="108"/>
      <c r="P729" s="108"/>
      <c r="Q729" s="108"/>
      <c r="R729" s="108"/>
      <c r="S729" s="108"/>
      <c r="T729" s="108"/>
      <c r="U729" s="108"/>
      <c r="V729" s="108"/>
      <c r="W729" s="108"/>
      <c r="X729" s="108"/>
      <c r="Y729" s="108"/>
      <c r="Z729" s="108"/>
    </row>
    <row r="730" spans="1:26" ht="20.25" customHeight="1" x14ac:dyDescent="0.35">
      <c r="A730" s="108"/>
      <c r="B730" s="108"/>
      <c r="C730" s="108"/>
      <c r="D730" s="108"/>
      <c r="E730" s="108"/>
      <c r="F730" s="108"/>
      <c r="G730" s="108"/>
      <c r="H730" s="108"/>
      <c r="I730" s="108"/>
      <c r="J730" s="108"/>
      <c r="K730" s="108"/>
      <c r="L730" s="108"/>
      <c r="M730" s="108"/>
      <c r="N730" s="108"/>
      <c r="O730" s="108"/>
      <c r="P730" s="108"/>
      <c r="Q730" s="108"/>
      <c r="R730" s="108"/>
      <c r="S730" s="108"/>
      <c r="T730" s="108"/>
      <c r="U730" s="108"/>
      <c r="V730" s="108"/>
      <c r="W730" s="108"/>
      <c r="X730" s="108"/>
      <c r="Y730" s="108"/>
      <c r="Z730" s="108"/>
    </row>
    <row r="731" spans="1:26" ht="20.25" customHeight="1" x14ac:dyDescent="0.35">
      <c r="A731" s="108"/>
      <c r="B731" s="108"/>
      <c r="C731" s="108"/>
      <c r="D731" s="108"/>
      <c r="E731" s="108"/>
      <c r="F731" s="108"/>
      <c r="G731" s="108"/>
      <c r="H731" s="108"/>
      <c r="I731" s="108"/>
      <c r="J731" s="108"/>
      <c r="K731" s="108"/>
      <c r="L731" s="108"/>
      <c r="M731" s="108"/>
      <c r="N731" s="108"/>
      <c r="O731" s="108"/>
      <c r="P731" s="108"/>
      <c r="Q731" s="108"/>
      <c r="R731" s="108"/>
      <c r="S731" s="108"/>
      <c r="T731" s="108"/>
      <c r="U731" s="108"/>
      <c r="V731" s="108"/>
      <c r="W731" s="108"/>
      <c r="X731" s="108"/>
      <c r="Y731" s="108"/>
      <c r="Z731" s="108"/>
    </row>
    <row r="732" spans="1:26" ht="20.25" customHeight="1" x14ac:dyDescent="0.35">
      <c r="A732" s="108"/>
      <c r="B732" s="108"/>
      <c r="C732" s="108"/>
      <c r="D732" s="108"/>
      <c r="E732" s="108"/>
      <c r="F732" s="108"/>
      <c r="G732" s="108"/>
      <c r="H732" s="108"/>
      <c r="I732" s="108"/>
      <c r="J732" s="108"/>
      <c r="K732" s="108"/>
      <c r="L732" s="108"/>
      <c r="M732" s="108"/>
      <c r="N732" s="108"/>
      <c r="O732" s="108"/>
      <c r="P732" s="108"/>
      <c r="Q732" s="108"/>
      <c r="R732" s="108"/>
      <c r="S732" s="108"/>
      <c r="T732" s="108"/>
      <c r="U732" s="108"/>
      <c r="V732" s="108"/>
      <c r="W732" s="108"/>
      <c r="X732" s="108"/>
      <c r="Y732" s="108"/>
      <c r="Z732" s="108"/>
    </row>
    <row r="733" spans="1:26" ht="20.25" customHeight="1" x14ac:dyDescent="0.35">
      <c r="A733" s="108"/>
      <c r="B733" s="108"/>
      <c r="C733" s="108"/>
      <c r="D733" s="108"/>
      <c r="E733" s="108"/>
      <c r="F733" s="108"/>
      <c r="G733" s="108"/>
      <c r="H733" s="108"/>
      <c r="I733" s="108"/>
      <c r="J733" s="108"/>
      <c r="K733" s="108"/>
      <c r="L733" s="108"/>
      <c r="M733" s="108"/>
      <c r="N733" s="108"/>
      <c r="O733" s="108"/>
      <c r="P733" s="108"/>
      <c r="Q733" s="108"/>
      <c r="R733" s="108"/>
      <c r="S733" s="108"/>
      <c r="T733" s="108"/>
      <c r="U733" s="108"/>
      <c r="V733" s="108"/>
      <c r="W733" s="108"/>
      <c r="X733" s="108"/>
      <c r="Y733" s="108"/>
      <c r="Z733" s="108"/>
    </row>
    <row r="734" spans="1:26" ht="20.25" customHeight="1" x14ac:dyDescent="0.35">
      <c r="A734" s="108"/>
      <c r="B734" s="108"/>
      <c r="C734" s="108"/>
      <c r="D734" s="108"/>
      <c r="E734" s="108"/>
      <c r="F734" s="108"/>
      <c r="G734" s="108"/>
      <c r="H734" s="108"/>
      <c r="I734" s="108"/>
      <c r="J734" s="108"/>
      <c r="K734" s="108"/>
      <c r="L734" s="108"/>
      <c r="M734" s="108"/>
      <c r="N734" s="108"/>
      <c r="O734" s="108"/>
      <c r="P734" s="108"/>
      <c r="Q734" s="108"/>
      <c r="R734" s="108"/>
      <c r="S734" s="108"/>
      <c r="T734" s="108"/>
      <c r="U734" s="108"/>
      <c r="V734" s="108"/>
      <c r="W734" s="108"/>
      <c r="X734" s="108"/>
      <c r="Y734" s="108"/>
      <c r="Z734" s="108"/>
    </row>
    <row r="735" spans="1:26" ht="20.25" customHeight="1" x14ac:dyDescent="0.35">
      <c r="A735" s="108"/>
      <c r="B735" s="108"/>
      <c r="C735" s="108"/>
      <c r="D735" s="108"/>
      <c r="E735" s="108"/>
      <c r="F735" s="108"/>
      <c r="G735" s="108"/>
      <c r="H735" s="108"/>
      <c r="I735" s="108"/>
      <c r="J735" s="108"/>
      <c r="K735" s="108"/>
      <c r="L735" s="108"/>
      <c r="M735" s="108"/>
      <c r="N735" s="108"/>
      <c r="O735" s="108"/>
      <c r="P735" s="108"/>
      <c r="Q735" s="108"/>
      <c r="R735" s="108"/>
      <c r="S735" s="108"/>
      <c r="T735" s="108"/>
      <c r="U735" s="108"/>
      <c r="V735" s="108"/>
      <c r="W735" s="108"/>
      <c r="X735" s="108"/>
      <c r="Y735" s="108"/>
      <c r="Z735" s="108"/>
    </row>
    <row r="736" spans="1:26" ht="20.25" customHeight="1" x14ac:dyDescent="0.35">
      <c r="A736" s="108"/>
      <c r="B736" s="108"/>
      <c r="C736" s="108"/>
      <c r="D736" s="108"/>
      <c r="E736" s="108"/>
      <c r="F736" s="108"/>
      <c r="G736" s="108"/>
      <c r="H736" s="108"/>
      <c r="I736" s="108"/>
      <c r="J736" s="108"/>
      <c r="K736" s="108"/>
      <c r="L736" s="108"/>
      <c r="M736" s="108"/>
      <c r="N736" s="108"/>
      <c r="O736" s="108"/>
      <c r="P736" s="108"/>
      <c r="Q736" s="108"/>
      <c r="R736" s="108"/>
      <c r="S736" s="108"/>
      <c r="T736" s="108"/>
      <c r="U736" s="108"/>
      <c r="V736" s="108"/>
      <c r="W736" s="108"/>
      <c r="X736" s="108"/>
      <c r="Y736" s="108"/>
      <c r="Z736" s="108"/>
    </row>
    <row r="737" spans="1:26" ht="20.25" customHeight="1" x14ac:dyDescent="0.35">
      <c r="A737" s="108"/>
      <c r="B737" s="108"/>
      <c r="C737" s="108"/>
      <c r="D737" s="108"/>
      <c r="E737" s="108"/>
      <c r="F737" s="108"/>
      <c r="G737" s="108"/>
      <c r="H737" s="108"/>
      <c r="I737" s="108"/>
      <c r="J737" s="108"/>
      <c r="K737" s="108"/>
      <c r="L737" s="108"/>
      <c r="M737" s="108"/>
      <c r="N737" s="108"/>
      <c r="O737" s="108"/>
      <c r="P737" s="108"/>
      <c r="Q737" s="108"/>
      <c r="R737" s="108"/>
      <c r="S737" s="108"/>
      <c r="T737" s="108"/>
      <c r="U737" s="108"/>
      <c r="V737" s="108"/>
      <c r="W737" s="108"/>
      <c r="X737" s="108"/>
      <c r="Y737" s="108"/>
      <c r="Z737" s="108"/>
    </row>
    <row r="738" spans="1:26" ht="20.25" customHeight="1" x14ac:dyDescent="0.35">
      <c r="A738" s="108"/>
      <c r="B738" s="108"/>
      <c r="C738" s="108"/>
      <c r="D738" s="108"/>
      <c r="E738" s="108"/>
      <c r="F738" s="108"/>
      <c r="G738" s="108"/>
      <c r="H738" s="108"/>
      <c r="I738" s="108"/>
      <c r="J738" s="108"/>
      <c r="K738" s="108"/>
      <c r="L738" s="108"/>
      <c r="M738" s="108"/>
      <c r="N738" s="108"/>
      <c r="O738" s="108"/>
      <c r="P738" s="108"/>
      <c r="Q738" s="108"/>
      <c r="R738" s="108"/>
      <c r="S738" s="108"/>
      <c r="T738" s="108"/>
      <c r="U738" s="108"/>
      <c r="V738" s="108"/>
      <c r="W738" s="108"/>
      <c r="X738" s="108"/>
      <c r="Y738" s="108"/>
      <c r="Z738" s="108"/>
    </row>
    <row r="739" spans="1:26" ht="20.25" customHeight="1" x14ac:dyDescent="0.35">
      <c r="A739" s="108"/>
      <c r="B739" s="108"/>
      <c r="C739" s="108"/>
      <c r="D739" s="108"/>
      <c r="E739" s="108"/>
      <c r="F739" s="108"/>
      <c r="G739" s="108"/>
      <c r="H739" s="108"/>
      <c r="I739" s="108"/>
      <c r="J739" s="108"/>
      <c r="K739" s="108"/>
      <c r="L739" s="108"/>
      <c r="M739" s="108"/>
      <c r="N739" s="108"/>
      <c r="O739" s="108"/>
      <c r="P739" s="108"/>
      <c r="Q739" s="108"/>
      <c r="R739" s="108"/>
      <c r="S739" s="108"/>
      <c r="T739" s="108"/>
      <c r="U739" s="108"/>
      <c r="V739" s="108"/>
      <c r="W739" s="108"/>
      <c r="X739" s="108"/>
      <c r="Y739" s="108"/>
      <c r="Z739" s="108"/>
    </row>
    <row r="740" spans="1:26" ht="20.25" customHeight="1" x14ac:dyDescent="0.35">
      <c r="A740" s="108"/>
      <c r="B740" s="108"/>
      <c r="C740" s="108"/>
      <c r="D740" s="108"/>
      <c r="E740" s="108"/>
      <c r="F740" s="108"/>
      <c r="G740" s="108"/>
      <c r="H740" s="108"/>
      <c r="I740" s="108"/>
      <c r="J740" s="108"/>
      <c r="K740" s="108"/>
      <c r="L740" s="108"/>
      <c r="M740" s="108"/>
      <c r="N740" s="108"/>
      <c r="O740" s="108"/>
      <c r="P740" s="108"/>
      <c r="Q740" s="108"/>
      <c r="R740" s="108"/>
      <c r="S740" s="108"/>
      <c r="T740" s="108"/>
      <c r="U740" s="108"/>
      <c r="V740" s="108"/>
      <c r="W740" s="108"/>
      <c r="X740" s="108"/>
      <c r="Y740" s="108"/>
      <c r="Z740" s="108"/>
    </row>
    <row r="741" spans="1:26" ht="20.25" customHeight="1" x14ac:dyDescent="0.35">
      <c r="A741" s="108"/>
      <c r="B741" s="108"/>
      <c r="C741" s="108"/>
      <c r="D741" s="108"/>
      <c r="E741" s="108"/>
      <c r="F741" s="108"/>
      <c r="G741" s="108"/>
      <c r="H741" s="108"/>
      <c r="I741" s="108"/>
      <c r="J741" s="108"/>
      <c r="K741" s="108"/>
      <c r="L741" s="108"/>
      <c r="M741" s="108"/>
      <c r="N741" s="108"/>
      <c r="O741" s="108"/>
      <c r="P741" s="108"/>
      <c r="Q741" s="108"/>
      <c r="R741" s="108"/>
      <c r="S741" s="108"/>
      <c r="T741" s="108"/>
      <c r="U741" s="108"/>
      <c r="V741" s="108"/>
      <c r="W741" s="108"/>
      <c r="X741" s="108"/>
      <c r="Y741" s="108"/>
      <c r="Z741" s="108"/>
    </row>
    <row r="742" spans="1:26" ht="20.25" customHeight="1" x14ac:dyDescent="0.35">
      <c r="A742" s="108"/>
      <c r="B742" s="108"/>
      <c r="C742" s="108"/>
      <c r="D742" s="108"/>
      <c r="E742" s="108"/>
      <c r="F742" s="108"/>
      <c r="G742" s="108"/>
      <c r="H742" s="108"/>
      <c r="I742" s="108"/>
      <c r="J742" s="108"/>
      <c r="K742" s="108"/>
      <c r="L742" s="108"/>
      <c r="M742" s="108"/>
      <c r="N742" s="108"/>
      <c r="O742" s="108"/>
      <c r="P742" s="108"/>
      <c r="Q742" s="108"/>
      <c r="R742" s="108"/>
      <c r="S742" s="108"/>
      <c r="T742" s="108"/>
      <c r="U742" s="108"/>
      <c r="V742" s="108"/>
      <c r="W742" s="108"/>
      <c r="X742" s="108"/>
      <c r="Y742" s="108"/>
      <c r="Z742" s="108"/>
    </row>
    <row r="743" spans="1:26" ht="20.25" customHeight="1" x14ac:dyDescent="0.35">
      <c r="A743" s="108"/>
      <c r="B743" s="108"/>
      <c r="C743" s="108"/>
      <c r="D743" s="108"/>
      <c r="E743" s="108"/>
      <c r="F743" s="108"/>
      <c r="G743" s="108"/>
      <c r="H743" s="108"/>
      <c r="I743" s="108"/>
      <c r="J743" s="108"/>
      <c r="K743" s="108"/>
      <c r="L743" s="108"/>
      <c r="M743" s="108"/>
      <c r="N743" s="108"/>
      <c r="O743" s="108"/>
      <c r="P743" s="108"/>
      <c r="Q743" s="108"/>
      <c r="R743" s="108"/>
      <c r="S743" s="108"/>
      <c r="T743" s="108"/>
      <c r="U743" s="108"/>
      <c r="V743" s="108"/>
      <c r="W743" s="108"/>
      <c r="X743" s="108"/>
      <c r="Y743" s="108"/>
      <c r="Z743" s="108"/>
    </row>
    <row r="744" spans="1:26" ht="20.25" customHeight="1" x14ac:dyDescent="0.35">
      <c r="A744" s="108"/>
      <c r="B744" s="108"/>
      <c r="C744" s="108"/>
      <c r="D744" s="108"/>
      <c r="E744" s="108"/>
      <c r="F744" s="108"/>
      <c r="G744" s="108"/>
      <c r="H744" s="108"/>
      <c r="I744" s="108"/>
      <c r="J744" s="108"/>
      <c r="K744" s="108"/>
      <c r="L744" s="108"/>
      <c r="M744" s="108"/>
      <c r="N744" s="108"/>
      <c r="O744" s="108"/>
      <c r="P744" s="108"/>
      <c r="Q744" s="108"/>
      <c r="R744" s="108"/>
      <c r="S744" s="108"/>
      <c r="T744" s="108"/>
      <c r="U744" s="108"/>
      <c r="V744" s="108"/>
      <c r="W744" s="108"/>
      <c r="X744" s="108"/>
      <c r="Y744" s="108"/>
      <c r="Z744" s="108"/>
    </row>
    <row r="745" spans="1:26" ht="20.25" customHeight="1" x14ac:dyDescent="0.35">
      <c r="A745" s="108"/>
      <c r="B745" s="108"/>
      <c r="C745" s="108"/>
      <c r="D745" s="108"/>
      <c r="E745" s="108"/>
      <c r="F745" s="108"/>
      <c r="G745" s="108"/>
      <c r="H745" s="108"/>
      <c r="I745" s="108"/>
      <c r="J745" s="108"/>
      <c r="K745" s="108"/>
      <c r="L745" s="108"/>
      <c r="M745" s="108"/>
      <c r="N745" s="108"/>
      <c r="O745" s="108"/>
      <c r="P745" s="108"/>
      <c r="Q745" s="108"/>
      <c r="R745" s="108"/>
      <c r="S745" s="108"/>
      <c r="T745" s="108"/>
      <c r="U745" s="108"/>
      <c r="V745" s="108"/>
      <c r="W745" s="108"/>
      <c r="X745" s="108"/>
      <c r="Y745" s="108"/>
      <c r="Z745" s="108"/>
    </row>
    <row r="746" spans="1:26" ht="20.25" customHeight="1" x14ac:dyDescent="0.35">
      <c r="A746" s="108"/>
      <c r="B746" s="108"/>
      <c r="C746" s="108"/>
      <c r="D746" s="108"/>
      <c r="E746" s="108"/>
      <c r="F746" s="108"/>
      <c r="G746" s="108"/>
      <c r="H746" s="108"/>
      <c r="I746" s="108"/>
      <c r="J746" s="108"/>
      <c r="K746" s="108"/>
      <c r="L746" s="108"/>
      <c r="M746" s="108"/>
      <c r="N746" s="108"/>
      <c r="O746" s="108"/>
      <c r="P746" s="108"/>
      <c r="Q746" s="108"/>
      <c r="R746" s="108"/>
      <c r="S746" s="108"/>
      <c r="T746" s="108"/>
      <c r="U746" s="108"/>
      <c r="V746" s="108"/>
      <c r="W746" s="108"/>
      <c r="X746" s="108"/>
      <c r="Y746" s="108"/>
      <c r="Z746" s="108"/>
    </row>
    <row r="747" spans="1:26" ht="20.25" customHeight="1" x14ac:dyDescent="0.35">
      <c r="A747" s="108"/>
      <c r="B747" s="108"/>
      <c r="C747" s="108"/>
      <c r="D747" s="108"/>
      <c r="E747" s="108"/>
      <c r="F747" s="108"/>
      <c r="G747" s="108"/>
      <c r="H747" s="108"/>
      <c r="I747" s="108"/>
      <c r="J747" s="108"/>
      <c r="K747" s="108"/>
      <c r="L747" s="108"/>
      <c r="M747" s="108"/>
      <c r="N747" s="108"/>
      <c r="O747" s="108"/>
      <c r="P747" s="108"/>
      <c r="Q747" s="108"/>
      <c r="R747" s="108"/>
      <c r="S747" s="108"/>
      <c r="T747" s="108"/>
      <c r="U747" s="108"/>
      <c r="V747" s="108"/>
      <c r="W747" s="108"/>
      <c r="X747" s="108"/>
      <c r="Y747" s="108"/>
      <c r="Z747" s="108"/>
    </row>
    <row r="748" spans="1:26" ht="20.25" customHeight="1" x14ac:dyDescent="0.35">
      <c r="A748" s="108"/>
      <c r="B748" s="108"/>
      <c r="C748" s="108"/>
      <c r="D748" s="108"/>
      <c r="E748" s="108"/>
      <c r="F748" s="108"/>
      <c r="G748" s="108"/>
      <c r="H748" s="108"/>
      <c r="I748" s="108"/>
      <c r="J748" s="108"/>
      <c r="K748" s="108"/>
      <c r="L748" s="108"/>
      <c r="M748" s="108"/>
      <c r="N748" s="108"/>
      <c r="O748" s="108"/>
      <c r="P748" s="108"/>
      <c r="Q748" s="108"/>
      <c r="R748" s="108"/>
      <c r="S748" s="108"/>
      <c r="T748" s="108"/>
      <c r="U748" s="108"/>
      <c r="V748" s="108"/>
      <c r="W748" s="108"/>
      <c r="X748" s="108"/>
      <c r="Y748" s="108"/>
      <c r="Z748" s="108"/>
    </row>
    <row r="749" spans="1:26" ht="20.25" customHeight="1" x14ac:dyDescent="0.35">
      <c r="A749" s="108"/>
      <c r="B749" s="108"/>
      <c r="C749" s="108"/>
      <c r="D749" s="108"/>
      <c r="E749" s="108"/>
      <c r="F749" s="108"/>
      <c r="G749" s="108"/>
      <c r="H749" s="108"/>
      <c r="I749" s="108"/>
      <c r="J749" s="108"/>
      <c r="K749" s="108"/>
      <c r="L749" s="108"/>
      <c r="M749" s="108"/>
      <c r="N749" s="108"/>
      <c r="O749" s="108"/>
      <c r="P749" s="108"/>
      <c r="Q749" s="108"/>
      <c r="R749" s="108"/>
      <c r="S749" s="108"/>
      <c r="T749" s="108"/>
      <c r="U749" s="108"/>
      <c r="V749" s="108"/>
      <c r="W749" s="108"/>
      <c r="X749" s="108"/>
      <c r="Y749" s="108"/>
      <c r="Z749" s="108"/>
    </row>
    <row r="750" spans="1:26" ht="20.25" customHeight="1" x14ac:dyDescent="0.35">
      <c r="A750" s="108"/>
      <c r="B750" s="108"/>
      <c r="C750" s="108"/>
      <c r="D750" s="108"/>
      <c r="E750" s="108"/>
      <c r="F750" s="108"/>
      <c r="G750" s="108"/>
      <c r="H750" s="108"/>
      <c r="I750" s="108"/>
      <c r="J750" s="108"/>
      <c r="K750" s="108"/>
      <c r="L750" s="108"/>
      <c r="M750" s="108"/>
      <c r="N750" s="108"/>
      <c r="O750" s="108"/>
      <c r="P750" s="108"/>
      <c r="Q750" s="108"/>
      <c r="R750" s="108"/>
      <c r="S750" s="108"/>
      <c r="T750" s="108"/>
      <c r="U750" s="108"/>
      <c r="V750" s="108"/>
      <c r="W750" s="108"/>
      <c r="X750" s="108"/>
      <c r="Y750" s="108"/>
      <c r="Z750" s="108"/>
    </row>
    <row r="751" spans="1:26" ht="20.25" customHeight="1" x14ac:dyDescent="0.35">
      <c r="A751" s="108"/>
      <c r="B751" s="108"/>
      <c r="C751" s="108"/>
      <c r="D751" s="108"/>
      <c r="E751" s="108"/>
      <c r="F751" s="108"/>
      <c r="G751" s="108"/>
      <c r="H751" s="108"/>
      <c r="I751" s="108"/>
      <c r="J751" s="108"/>
      <c r="K751" s="108"/>
      <c r="L751" s="108"/>
      <c r="M751" s="108"/>
      <c r="N751" s="108"/>
      <c r="O751" s="108"/>
      <c r="P751" s="108"/>
      <c r="Q751" s="108"/>
      <c r="R751" s="108"/>
      <c r="S751" s="108"/>
      <c r="T751" s="108"/>
      <c r="U751" s="108"/>
      <c r="V751" s="108"/>
      <c r="W751" s="108"/>
      <c r="X751" s="108"/>
      <c r="Y751" s="108"/>
      <c r="Z751" s="108"/>
    </row>
    <row r="752" spans="1:26" ht="20.25" customHeight="1" x14ac:dyDescent="0.35">
      <c r="A752" s="108"/>
      <c r="B752" s="108"/>
      <c r="C752" s="108"/>
      <c r="D752" s="108"/>
      <c r="E752" s="108"/>
      <c r="F752" s="108"/>
      <c r="G752" s="108"/>
      <c r="H752" s="108"/>
      <c r="I752" s="108"/>
      <c r="J752" s="108"/>
      <c r="K752" s="108"/>
      <c r="L752" s="108"/>
      <c r="M752" s="108"/>
      <c r="N752" s="108"/>
      <c r="O752" s="108"/>
      <c r="P752" s="108"/>
      <c r="Q752" s="108"/>
      <c r="R752" s="108"/>
      <c r="S752" s="108"/>
      <c r="T752" s="108"/>
      <c r="U752" s="108"/>
      <c r="V752" s="108"/>
      <c r="W752" s="108"/>
      <c r="X752" s="108"/>
      <c r="Y752" s="108"/>
      <c r="Z752" s="108"/>
    </row>
    <row r="753" spans="1:26" ht="20.25" customHeight="1" x14ac:dyDescent="0.35">
      <c r="A753" s="108"/>
      <c r="B753" s="108"/>
      <c r="C753" s="108"/>
      <c r="D753" s="108"/>
      <c r="E753" s="108"/>
      <c r="F753" s="108"/>
      <c r="G753" s="108"/>
      <c r="H753" s="108"/>
      <c r="I753" s="108"/>
      <c r="J753" s="108"/>
      <c r="K753" s="108"/>
      <c r="L753" s="108"/>
      <c r="M753" s="108"/>
      <c r="N753" s="108"/>
      <c r="O753" s="108"/>
      <c r="P753" s="108"/>
      <c r="Q753" s="108"/>
      <c r="R753" s="108"/>
      <c r="S753" s="108"/>
      <c r="T753" s="108"/>
      <c r="U753" s="108"/>
      <c r="V753" s="108"/>
      <c r="W753" s="108"/>
      <c r="X753" s="108"/>
      <c r="Y753" s="108"/>
      <c r="Z753" s="108"/>
    </row>
    <row r="754" spans="1:26" ht="20.25" customHeight="1" x14ac:dyDescent="0.35">
      <c r="A754" s="108"/>
      <c r="B754" s="108"/>
      <c r="C754" s="108"/>
      <c r="D754" s="108"/>
      <c r="E754" s="108"/>
      <c r="F754" s="108"/>
      <c r="G754" s="108"/>
      <c r="H754" s="108"/>
      <c r="I754" s="108"/>
      <c r="J754" s="108"/>
      <c r="K754" s="108"/>
      <c r="L754" s="108"/>
      <c r="M754" s="108"/>
      <c r="N754" s="108"/>
      <c r="O754" s="108"/>
      <c r="P754" s="108"/>
      <c r="Q754" s="108"/>
      <c r="R754" s="108"/>
      <c r="S754" s="108"/>
      <c r="T754" s="108"/>
      <c r="U754" s="108"/>
      <c r="V754" s="108"/>
      <c r="W754" s="108"/>
      <c r="X754" s="108"/>
      <c r="Y754" s="108"/>
      <c r="Z754" s="108"/>
    </row>
    <row r="755" spans="1:26" ht="20.25" customHeight="1" x14ac:dyDescent="0.35">
      <c r="A755" s="108"/>
      <c r="B755" s="108"/>
      <c r="C755" s="108"/>
      <c r="D755" s="108"/>
      <c r="E755" s="108"/>
      <c r="F755" s="108"/>
      <c r="G755" s="108"/>
      <c r="H755" s="108"/>
      <c r="I755" s="108"/>
      <c r="J755" s="108"/>
      <c r="K755" s="108"/>
      <c r="L755" s="108"/>
      <c r="M755" s="108"/>
      <c r="N755" s="108"/>
      <c r="O755" s="108"/>
      <c r="P755" s="108"/>
      <c r="Q755" s="108"/>
      <c r="R755" s="108"/>
      <c r="S755" s="108"/>
      <c r="T755" s="108"/>
      <c r="U755" s="108"/>
      <c r="V755" s="108"/>
      <c r="W755" s="108"/>
      <c r="X755" s="108"/>
      <c r="Y755" s="108"/>
      <c r="Z755" s="108"/>
    </row>
    <row r="756" spans="1:26" ht="20.25" customHeight="1" x14ac:dyDescent="0.35">
      <c r="A756" s="108"/>
      <c r="B756" s="108"/>
      <c r="C756" s="108"/>
      <c r="D756" s="108"/>
      <c r="E756" s="108"/>
      <c r="F756" s="108"/>
      <c r="G756" s="108"/>
      <c r="H756" s="108"/>
      <c r="I756" s="108"/>
      <c r="J756" s="108"/>
      <c r="K756" s="108"/>
      <c r="L756" s="108"/>
      <c r="M756" s="108"/>
      <c r="N756" s="108"/>
      <c r="O756" s="108"/>
      <c r="P756" s="108"/>
      <c r="Q756" s="108"/>
      <c r="R756" s="108"/>
      <c r="S756" s="108"/>
      <c r="T756" s="108"/>
      <c r="U756" s="108"/>
      <c r="V756" s="108"/>
      <c r="W756" s="108"/>
      <c r="X756" s="108"/>
      <c r="Y756" s="108"/>
      <c r="Z756" s="108"/>
    </row>
    <row r="757" spans="1:26" ht="20.25" customHeight="1" x14ac:dyDescent="0.35">
      <c r="A757" s="108"/>
      <c r="B757" s="108"/>
      <c r="C757" s="108"/>
      <c r="D757" s="108"/>
      <c r="E757" s="108"/>
      <c r="F757" s="108"/>
      <c r="G757" s="108"/>
      <c r="H757" s="108"/>
      <c r="I757" s="108"/>
      <c r="J757" s="108"/>
      <c r="K757" s="108"/>
      <c r="L757" s="108"/>
      <c r="M757" s="108"/>
      <c r="N757" s="108"/>
      <c r="O757" s="108"/>
      <c r="P757" s="108"/>
      <c r="Q757" s="108"/>
      <c r="R757" s="108"/>
      <c r="S757" s="108"/>
      <c r="T757" s="108"/>
      <c r="U757" s="108"/>
      <c r="V757" s="108"/>
      <c r="W757" s="108"/>
      <c r="X757" s="108"/>
      <c r="Y757" s="108"/>
      <c r="Z757" s="108"/>
    </row>
    <row r="758" spans="1:26" ht="20.25" customHeight="1" x14ac:dyDescent="0.35">
      <c r="A758" s="108"/>
      <c r="B758" s="108"/>
      <c r="C758" s="108"/>
      <c r="D758" s="108"/>
      <c r="E758" s="108"/>
      <c r="F758" s="108"/>
      <c r="G758" s="108"/>
      <c r="H758" s="108"/>
      <c r="I758" s="108"/>
      <c r="J758" s="108"/>
      <c r="K758" s="108"/>
      <c r="L758" s="108"/>
      <c r="M758" s="108"/>
      <c r="N758" s="108"/>
      <c r="O758" s="108"/>
      <c r="P758" s="108"/>
      <c r="Q758" s="108"/>
      <c r="R758" s="108"/>
      <c r="S758" s="108"/>
      <c r="T758" s="108"/>
      <c r="U758" s="108"/>
      <c r="V758" s="108"/>
      <c r="W758" s="108"/>
      <c r="X758" s="108"/>
      <c r="Y758" s="108"/>
      <c r="Z758" s="108"/>
    </row>
    <row r="759" spans="1:26" ht="20.25" customHeight="1" x14ac:dyDescent="0.35">
      <c r="A759" s="108"/>
      <c r="B759" s="108"/>
      <c r="C759" s="108"/>
      <c r="D759" s="108"/>
      <c r="E759" s="108"/>
      <c r="F759" s="108"/>
      <c r="G759" s="108"/>
      <c r="H759" s="108"/>
      <c r="I759" s="108"/>
      <c r="J759" s="108"/>
      <c r="K759" s="108"/>
      <c r="L759" s="108"/>
      <c r="M759" s="108"/>
      <c r="N759" s="108"/>
      <c r="O759" s="108"/>
      <c r="P759" s="108"/>
      <c r="Q759" s="108"/>
      <c r="R759" s="108"/>
      <c r="S759" s="108"/>
      <c r="T759" s="108"/>
      <c r="U759" s="108"/>
      <c r="V759" s="108"/>
      <c r="W759" s="108"/>
      <c r="X759" s="108"/>
      <c r="Y759" s="108"/>
      <c r="Z759" s="108"/>
    </row>
    <row r="760" spans="1:26" ht="20.25" customHeight="1" x14ac:dyDescent="0.35">
      <c r="A760" s="108"/>
      <c r="B760" s="108"/>
      <c r="C760" s="108"/>
      <c r="D760" s="108"/>
      <c r="E760" s="108"/>
      <c r="F760" s="108"/>
      <c r="G760" s="108"/>
      <c r="H760" s="108"/>
      <c r="I760" s="108"/>
      <c r="J760" s="108"/>
      <c r="K760" s="108"/>
      <c r="L760" s="108"/>
      <c r="M760" s="108"/>
      <c r="N760" s="108"/>
      <c r="O760" s="108"/>
      <c r="P760" s="108"/>
      <c r="Q760" s="108"/>
      <c r="R760" s="108"/>
      <c r="S760" s="108"/>
      <c r="T760" s="108"/>
      <c r="U760" s="108"/>
      <c r="V760" s="108"/>
      <c r="W760" s="108"/>
      <c r="X760" s="108"/>
      <c r="Y760" s="108"/>
      <c r="Z760" s="108"/>
    </row>
    <row r="761" spans="1:26" ht="20.25" customHeight="1" x14ac:dyDescent="0.35">
      <c r="A761" s="108"/>
      <c r="B761" s="108"/>
      <c r="C761" s="108"/>
      <c r="D761" s="108"/>
      <c r="E761" s="108"/>
      <c r="F761" s="108"/>
      <c r="G761" s="108"/>
      <c r="H761" s="108"/>
      <c r="I761" s="108"/>
      <c r="J761" s="108"/>
      <c r="K761" s="108"/>
      <c r="L761" s="108"/>
      <c r="M761" s="108"/>
      <c r="N761" s="108"/>
      <c r="O761" s="108"/>
      <c r="P761" s="108"/>
      <c r="Q761" s="108"/>
      <c r="R761" s="108"/>
      <c r="S761" s="108"/>
      <c r="T761" s="108"/>
      <c r="U761" s="108"/>
      <c r="V761" s="108"/>
      <c r="W761" s="108"/>
      <c r="X761" s="108"/>
      <c r="Y761" s="108"/>
      <c r="Z761" s="108"/>
    </row>
    <row r="762" spans="1:26" ht="20.25" customHeight="1" x14ac:dyDescent="0.35">
      <c r="A762" s="108"/>
      <c r="B762" s="108"/>
      <c r="C762" s="108"/>
      <c r="D762" s="108"/>
      <c r="E762" s="108"/>
      <c r="F762" s="108"/>
      <c r="G762" s="108"/>
      <c r="H762" s="108"/>
      <c r="I762" s="108"/>
      <c r="J762" s="108"/>
      <c r="K762" s="108"/>
      <c r="L762" s="108"/>
      <c r="M762" s="108"/>
      <c r="N762" s="108"/>
      <c r="O762" s="108"/>
      <c r="P762" s="108"/>
      <c r="Q762" s="108"/>
      <c r="R762" s="108"/>
      <c r="S762" s="108"/>
      <c r="T762" s="108"/>
      <c r="U762" s="108"/>
      <c r="V762" s="108"/>
      <c r="W762" s="108"/>
      <c r="X762" s="108"/>
      <c r="Y762" s="108"/>
      <c r="Z762" s="108"/>
    </row>
    <row r="763" spans="1:26" ht="20.25" customHeight="1" x14ac:dyDescent="0.35">
      <c r="A763" s="108"/>
      <c r="B763" s="108"/>
      <c r="C763" s="108"/>
      <c r="D763" s="108"/>
      <c r="E763" s="108"/>
      <c r="F763" s="108"/>
      <c r="G763" s="108"/>
      <c r="H763" s="108"/>
      <c r="I763" s="108"/>
      <c r="J763" s="108"/>
      <c r="K763" s="108"/>
      <c r="L763" s="108"/>
      <c r="M763" s="108"/>
      <c r="N763" s="108"/>
      <c r="O763" s="108"/>
      <c r="P763" s="108"/>
      <c r="Q763" s="108"/>
      <c r="R763" s="108"/>
      <c r="S763" s="108"/>
      <c r="T763" s="108"/>
      <c r="U763" s="108"/>
      <c r="V763" s="108"/>
      <c r="W763" s="108"/>
      <c r="X763" s="108"/>
      <c r="Y763" s="108"/>
      <c r="Z763" s="108"/>
    </row>
    <row r="764" spans="1:26" ht="20.25" customHeight="1" x14ac:dyDescent="0.35">
      <c r="A764" s="108"/>
      <c r="B764" s="108"/>
      <c r="C764" s="108"/>
      <c r="D764" s="108"/>
      <c r="E764" s="108"/>
      <c r="F764" s="108"/>
      <c r="G764" s="108"/>
      <c r="H764" s="108"/>
      <c r="I764" s="108"/>
      <c r="J764" s="108"/>
      <c r="K764" s="108"/>
      <c r="L764" s="108"/>
      <c r="M764" s="108"/>
      <c r="N764" s="108"/>
      <c r="O764" s="108"/>
      <c r="P764" s="108"/>
      <c r="Q764" s="108"/>
      <c r="R764" s="108"/>
      <c r="S764" s="108"/>
      <c r="T764" s="108"/>
      <c r="U764" s="108"/>
      <c r="V764" s="108"/>
      <c r="W764" s="108"/>
      <c r="X764" s="108"/>
      <c r="Y764" s="108"/>
      <c r="Z764" s="108"/>
    </row>
    <row r="765" spans="1:26" ht="20.25" customHeight="1" x14ac:dyDescent="0.35">
      <c r="A765" s="108"/>
      <c r="B765" s="108"/>
      <c r="C765" s="108"/>
      <c r="D765" s="108"/>
      <c r="E765" s="108"/>
      <c r="F765" s="108"/>
      <c r="G765" s="108"/>
      <c r="H765" s="108"/>
      <c r="I765" s="108"/>
      <c r="J765" s="108"/>
      <c r="K765" s="108"/>
      <c r="L765" s="108"/>
      <c r="M765" s="108"/>
      <c r="N765" s="108"/>
      <c r="O765" s="108"/>
      <c r="P765" s="108"/>
      <c r="Q765" s="108"/>
      <c r="R765" s="108"/>
      <c r="S765" s="108"/>
      <c r="T765" s="108"/>
      <c r="U765" s="108"/>
      <c r="V765" s="108"/>
      <c r="W765" s="108"/>
      <c r="X765" s="108"/>
      <c r="Y765" s="108"/>
      <c r="Z765" s="108"/>
    </row>
    <row r="766" spans="1:26" ht="20.25" customHeight="1" x14ac:dyDescent="0.35">
      <c r="A766" s="108"/>
      <c r="B766" s="108"/>
      <c r="C766" s="108"/>
      <c r="D766" s="108"/>
      <c r="E766" s="108"/>
      <c r="F766" s="108"/>
      <c r="G766" s="108"/>
      <c r="H766" s="108"/>
      <c r="I766" s="108"/>
      <c r="J766" s="108"/>
      <c r="K766" s="108"/>
      <c r="L766" s="108"/>
      <c r="M766" s="108"/>
      <c r="N766" s="108"/>
      <c r="O766" s="108"/>
      <c r="P766" s="108"/>
      <c r="Q766" s="108"/>
      <c r="R766" s="108"/>
      <c r="S766" s="108"/>
      <c r="T766" s="108"/>
      <c r="U766" s="108"/>
      <c r="V766" s="108"/>
      <c r="W766" s="108"/>
      <c r="X766" s="108"/>
      <c r="Y766" s="108"/>
      <c r="Z766" s="108"/>
    </row>
    <row r="767" spans="1:26" ht="20.25" customHeight="1" x14ac:dyDescent="0.35">
      <c r="A767" s="108"/>
      <c r="B767" s="108"/>
      <c r="C767" s="108"/>
      <c r="D767" s="108"/>
      <c r="E767" s="108"/>
      <c r="F767" s="108"/>
      <c r="G767" s="108"/>
      <c r="H767" s="108"/>
      <c r="I767" s="108"/>
      <c r="J767" s="108"/>
      <c r="K767" s="108"/>
      <c r="L767" s="108"/>
      <c r="M767" s="108"/>
      <c r="N767" s="108"/>
      <c r="O767" s="108"/>
      <c r="P767" s="108"/>
      <c r="Q767" s="108"/>
      <c r="R767" s="108"/>
      <c r="S767" s="108"/>
      <c r="T767" s="108"/>
      <c r="U767" s="108"/>
      <c r="V767" s="108"/>
      <c r="W767" s="108"/>
      <c r="X767" s="108"/>
      <c r="Y767" s="108"/>
      <c r="Z767" s="108"/>
    </row>
    <row r="768" spans="1:26" ht="20.25" customHeight="1" x14ac:dyDescent="0.35">
      <c r="A768" s="108"/>
      <c r="B768" s="108"/>
      <c r="C768" s="108"/>
      <c r="D768" s="108"/>
      <c r="E768" s="108"/>
      <c r="F768" s="108"/>
      <c r="G768" s="108"/>
      <c r="H768" s="108"/>
      <c r="I768" s="108"/>
      <c r="J768" s="108"/>
      <c r="K768" s="108"/>
      <c r="L768" s="108"/>
      <c r="M768" s="108"/>
      <c r="N768" s="108"/>
      <c r="O768" s="108"/>
      <c r="P768" s="108"/>
      <c r="Q768" s="108"/>
      <c r="R768" s="108"/>
      <c r="S768" s="108"/>
      <c r="T768" s="108"/>
      <c r="U768" s="108"/>
      <c r="V768" s="108"/>
      <c r="W768" s="108"/>
      <c r="X768" s="108"/>
      <c r="Y768" s="108"/>
      <c r="Z768" s="108"/>
    </row>
    <row r="769" spans="1:26" ht="20.25" customHeight="1" x14ac:dyDescent="0.35">
      <c r="A769" s="108"/>
      <c r="B769" s="108"/>
      <c r="C769" s="108"/>
      <c r="D769" s="108"/>
      <c r="E769" s="108"/>
      <c r="F769" s="108"/>
      <c r="G769" s="108"/>
      <c r="H769" s="108"/>
      <c r="I769" s="108"/>
      <c r="J769" s="108"/>
      <c r="K769" s="108"/>
      <c r="L769" s="108"/>
      <c r="M769" s="108"/>
      <c r="N769" s="108"/>
      <c r="O769" s="108"/>
      <c r="P769" s="108"/>
      <c r="Q769" s="108"/>
      <c r="R769" s="108"/>
      <c r="S769" s="108"/>
      <c r="T769" s="108"/>
      <c r="U769" s="108"/>
      <c r="V769" s="108"/>
      <c r="W769" s="108"/>
      <c r="X769" s="108"/>
      <c r="Y769" s="108"/>
      <c r="Z769" s="108"/>
    </row>
    <row r="770" spans="1:26" ht="20.25" customHeight="1" x14ac:dyDescent="0.35">
      <c r="A770" s="108"/>
      <c r="B770" s="108"/>
      <c r="C770" s="108"/>
      <c r="D770" s="108"/>
      <c r="E770" s="108"/>
      <c r="F770" s="108"/>
      <c r="G770" s="108"/>
      <c r="H770" s="108"/>
      <c r="I770" s="108"/>
      <c r="J770" s="108"/>
      <c r="K770" s="108"/>
      <c r="L770" s="108"/>
      <c r="M770" s="108"/>
      <c r="N770" s="108"/>
      <c r="O770" s="108"/>
      <c r="P770" s="108"/>
      <c r="Q770" s="108"/>
      <c r="R770" s="108"/>
      <c r="S770" s="108"/>
      <c r="T770" s="108"/>
      <c r="U770" s="108"/>
      <c r="V770" s="108"/>
      <c r="W770" s="108"/>
      <c r="X770" s="108"/>
      <c r="Y770" s="108"/>
      <c r="Z770" s="108"/>
    </row>
    <row r="771" spans="1:26" ht="20.25" customHeight="1" x14ac:dyDescent="0.35">
      <c r="A771" s="108"/>
      <c r="B771" s="108"/>
      <c r="C771" s="108"/>
      <c r="D771" s="108"/>
      <c r="E771" s="108"/>
      <c r="F771" s="108"/>
      <c r="G771" s="108"/>
      <c r="H771" s="108"/>
      <c r="I771" s="108"/>
      <c r="J771" s="108"/>
      <c r="K771" s="108"/>
      <c r="L771" s="108"/>
      <c r="M771" s="108"/>
      <c r="N771" s="108"/>
      <c r="O771" s="108"/>
      <c r="P771" s="108"/>
      <c r="Q771" s="108"/>
      <c r="R771" s="108"/>
      <c r="S771" s="108"/>
      <c r="T771" s="108"/>
      <c r="U771" s="108"/>
      <c r="V771" s="108"/>
      <c r="W771" s="108"/>
      <c r="X771" s="108"/>
      <c r="Y771" s="108"/>
      <c r="Z771" s="108"/>
    </row>
    <row r="772" spans="1:26" ht="20.25" customHeight="1" x14ac:dyDescent="0.35">
      <c r="A772" s="108"/>
      <c r="B772" s="108"/>
      <c r="C772" s="108"/>
      <c r="D772" s="108"/>
      <c r="E772" s="108"/>
      <c r="F772" s="108"/>
      <c r="G772" s="108"/>
      <c r="H772" s="108"/>
      <c r="I772" s="108"/>
      <c r="J772" s="108"/>
      <c r="K772" s="108"/>
      <c r="L772" s="108"/>
      <c r="M772" s="108"/>
      <c r="N772" s="108"/>
      <c r="O772" s="108"/>
      <c r="P772" s="108"/>
      <c r="Q772" s="108"/>
      <c r="R772" s="108"/>
      <c r="S772" s="108"/>
      <c r="T772" s="108"/>
      <c r="U772" s="108"/>
      <c r="V772" s="108"/>
      <c r="W772" s="108"/>
      <c r="X772" s="108"/>
      <c r="Y772" s="108"/>
      <c r="Z772" s="108"/>
    </row>
    <row r="773" spans="1:26" ht="20.25" customHeight="1" x14ac:dyDescent="0.35">
      <c r="A773" s="108"/>
      <c r="B773" s="108"/>
      <c r="C773" s="108"/>
      <c r="D773" s="108"/>
      <c r="E773" s="108"/>
      <c r="F773" s="108"/>
      <c r="G773" s="108"/>
      <c r="H773" s="108"/>
      <c r="I773" s="108"/>
      <c r="J773" s="108"/>
      <c r="K773" s="108"/>
      <c r="L773" s="108"/>
      <c r="M773" s="108"/>
      <c r="N773" s="108"/>
      <c r="O773" s="108"/>
      <c r="P773" s="108"/>
      <c r="Q773" s="108"/>
      <c r="R773" s="108"/>
      <c r="S773" s="108"/>
      <c r="T773" s="108"/>
      <c r="U773" s="108"/>
      <c r="V773" s="108"/>
      <c r="W773" s="108"/>
      <c r="X773" s="108"/>
      <c r="Y773" s="108"/>
      <c r="Z773" s="108"/>
    </row>
    <row r="774" spans="1:26" ht="20.25" customHeight="1" x14ac:dyDescent="0.35">
      <c r="A774" s="108"/>
      <c r="B774" s="108"/>
      <c r="C774" s="108"/>
      <c r="D774" s="108"/>
      <c r="E774" s="108"/>
      <c r="F774" s="108"/>
      <c r="G774" s="108"/>
      <c r="H774" s="108"/>
      <c r="I774" s="108"/>
      <c r="J774" s="108"/>
      <c r="K774" s="108"/>
      <c r="L774" s="108"/>
      <c r="M774" s="108"/>
      <c r="N774" s="108"/>
      <c r="O774" s="108"/>
      <c r="P774" s="108"/>
      <c r="Q774" s="108"/>
      <c r="R774" s="108"/>
      <c r="S774" s="108"/>
      <c r="T774" s="108"/>
      <c r="U774" s="108"/>
      <c r="V774" s="108"/>
      <c r="W774" s="108"/>
      <c r="X774" s="108"/>
      <c r="Y774" s="108"/>
      <c r="Z774" s="108"/>
    </row>
    <row r="775" spans="1:26" ht="20.25" customHeight="1" x14ac:dyDescent="0.35">
      <c r="A775" s="108"/>
      <c r="B775" s="108"/>
      <c r="C775" s="108"/>
      <c r="D775" s="108"/>
      <c r="E775" s="108"/>
      <c r="F775" s="108"/>
      <c r="G775" s="108"/>
      <c r="H775" s="108"/>
      <c r="I775" s="108"/>
      <c r="J775" s="108"/>
      <c r="K775" s="108"/>
      <c r="L775" s="108"/>
      <c r="M775" s="108"/>
      <c r="N775" s="108"/>
      <c r="O775" s="108"/>
      <c r="P775" s="108"/>
      <c r="Q775" s="108"/>
      <c r="R775" s="108"/>
      <c r="S775" s="108"/>
      <c r="T775" s="108"/>
      <c r="U775" s="108"/>
      <c r="V775" s="108"/>
      <c r="W775" s="108"/>
      <c r="X775" s="108"/>
      <c r="Y775" s="108"/>
      <c r="Z775" s="108"/>
    </row>
    <row r="776" spans="1:26" ht="20.25" customHeight="1" x14ac:dyDescent="0.35">
      <c r="A776" s="108"/>
      <c r="B776" s="108"/>
      <c r="C776" s="108"/>
      <c r="D776" s="108"/>
      <c r="E776" s="108"/>
      <c r="F776" s="108"/>
      <c r="G776" s="108"/>
      <c r="H776" s="108"/>
      <c r="I776" s="108"/>
      <c r="J776" s="108"/>
      <c r="K776" s="108"/>
      <c r="L776" s="108"/>
      <c r="M776" s="108"/>
      <c r="N776" s="108"/>
      <c r="O776" s="108"/>
      <c r="P776" s="108"/>
      <c r="Q776" s="108"/>
      <c r="R776" s="108"/>
      <c r="S776" s="108"/>
      <c r="T776" s="108"/>
      <c r="U776" s="108"/>
      <c r="V776" s="108"/>
      <c r="W776" s="108"/>
      <c r="X776" s="108"/>
      <c r="Y776" s="108"/>
      <c r="Z776" s="108"/>
    </row>
    <row r="777" spans="1:26" ht="20.25" customHeight="1" x14ac:dyDescent="0.35">
      <c r="A777" s="108"/>
      <c r="B777" s="108"/>
      <c r="C777" s="108"/>
      <c r="D777" s="108"/>
      <c r="E777" s="108"/>
      <c r="F777" s="108"/>
      <c r="G777" s="108"/>
      <c r="H777" s="108"/>
      <c r="I777" s="108"/>
      <c r="J777" s="108"/>
      <c r="K777" s="108"/>
      <c r="L777" s="108"/>
      <c r="M777" s="108"/>
      <c r="N777" s="108"/>
      <c r="O777" s="108"/>
      <c r="P777" s="108"/>
      <c r="Q777" s="108"/>
      <c r="R777" s="108"/>
      <c r="S777" s="108"/>
      <c r="T777" s="108"/>
      <c r="U777" s="108"/>
      <c r="V777" s="108"/>
      <c r="W777" s="108"/>
      <c r="X777" s="108"/>
      <c r="Y777" s="108"/>
      <c r="Z777" s="108"/>
    </row>
    <row r="778" spans="1:26" ht="20.25" customHeight="1" x14ac:dyDescent="0.35">
      <c r="A778" s="108"/>
      <c r="B778" s="108"/>
      <c r="C778" s="108"/>
      <c r="D778" s="108"/>
      <c r="E778" s="108"/>
      <c r="F778" s="108"/>
      <c r="G778" s="108"/>
      <c r="H778" s="108"/>
      <c r="I778" s="108"/>
      <c r="J778" s="108"/>
      <c r="K778" s="108"/>
      <c r="L778" s="108"/>
      <c r="M778" s="108"/>
      <c r="N778" s="108"/>
      <c r="O778" s="108"/>
      <c r="P778" s="108"/>
      <c r="Q778" s="108"/>
      <c r="R778" s="108"/>
      <c r="S778" s="108"/>
      <c r="T778" s="108"/>
      <c r="U778" s="108"/>
      <c r="V778" s="108"/>
      <c r="W778" s="108"/>
      <c r="X778" s="108"/>
      <c r="Y778" s="108"/>
      <c r="Z778" s="108"/>
    </row>
    <row r="779" spans="1:26" ht="20.25" customHeight="1" x14ac:dyDescent="0.35">
      <c r="A779" s="108"/>
      <c r="B779" s="108"/>
      <c r="C779" s="108"/>
      <c r="D779" s="108"/>
      <c r="E779" s="108"/>
      <c r="F779" s="108"/>
      <c r="G779" s="108"/>
      <c r="H779" s="108"/>
      <c r="I779" s="108"/>
      <c r="J779" s="108"/>
      <c r="K779" s="108"/>
      <c r="L779" s="108"/>
      <c r="M779" s="108"/>
      <c r="N779" s="108"/>
      <c r="O779" s="108"/>
      <c r="P779" s="108"/>
      <c r="Q779" s="108"/>
      <c r="R779" s="108"/>
      <c r="S779" s="108"/>
      <c r="T779" s="108"/>
      <c r="U779" s="108"/>
      <c r="V779" s="108"/>
      <c r="W779" s="108"/>
      <c r="X779" s="108"/>
      <c r="Y779" s="108"/>
      <c r="Z779" s="108"/>
    </row>
    <row r="780" spans="1:26" ht="20.25" customHeight="1" x14ac:dyDescent="0.35">
      <c r="A780" s="108"/>
      <c r="B780" s="108"/>
      <c r="C780" s="108"/>
      <c r="D780" s="108"/>
      <c r="E780" s="108"/>
      <c r="F780" s="108"/>
      <c r="G780" s="108"/>
      <c r="H780" s="108"/>
      <c r="I780" s="108"/>
      <c r="J780" s="108"/>
      <c r="K780" s="108"/>
      <c r="L780" s="108"/>
      <c r="M780" s="108"/>
      <c r="N780" s="108"/>
      <c r="O780" s="108"/>
      <c r="P780" s="108"/>
      <c r="Q780" s="108"/>
      <c r="R780" s="108"/>
      <c r="S780" s="108"/>
      <c r="T780" s="108"/>
      <c r="U780" s="108"/>
      <c r="V780" s="108"/>
      <c r="W780" s="108"/>
      <c r="X780" s="108"/>
      <c r="Y780" s="108"/>
      <c r="Z780" s="108"/>
    </row>
    <row r="781" spans="1:26" ht="20.25" customHeight="1" x14ac:dyDescent="0.35">
      <c r="A781" s="108"/>
      <c r="B781" s="108"/>
      <c r="C781" s="108"/>
      <c r="D781" s="108"/>
      <c r="E781" s="108"/>
      <c r="F781" s="108"/>
      <c r="G781" s="108"/>
      <c r="H781" s="108"/>
      <c r="I781" s="108"/>
      <c r="J781" s="108"/>
      <c r="K781" s="108"/>
      <c r="L781" s="108"/>
      <c r="M781" s="108"/>
      <c r="N781" s="108"/>
      <c r="O781" s="108"/>
      <c r="P781" s="108"/>
      <c r="Q781" s="108"/>
      <c r="R781" s="108"/>
      <c r="S781" s="108"/>
      <c r="T781" s="108"/>
      <c r="U781" s="108"/>
      <c r="V781" s="108"/>
      <c r="W781" s="108"/>
      <c r="X781" s="108"/>
      <c r="Y781" s="108"/>
      <c r="Z781" s="108"/>
    </row>
    <row r="782" spans="1:26" ht="20.25" customHeight="1" x14ac:dyDescent="0.35">
      <c r="A782" s="108"/>
      <c r="B782" s="108"/>
      <c r="C782" s="108"/>
      <c r="D782" s="108"/>
      <c r="E782" s="108"/>
      <c r="F782" s="108"/>
      <c r="G782" s="108"/>
      <c r="H782" s="108"/>
      <c r="I782" s="108"/>
      <c r="J782" s="108"/>
      <c r="K782" s="108"/>
      <c r="L782" s="108"/>
      <c r="M782" s="108"/>
      <c r="N782" s="108"/>
      <c r="O782" s="108"/>
      <c r="P782" s="108"/>
      <c r="Q782" s="108"/>
      <c r="R782" s="108"/>
      <c r="S782" s="108"/>
      <c r="T782" s="108"/>
      <c r="U782" s="108"/>
      <c r="V782" s="108"/>
      <c r="W782" s="108"/>
      <c r="X782" s="108"/>
      <c r="Y782" s="108"/>
      <c r="Z782" s="108"/>
    </row>
    <row r="783" spans="1:26" ht="20.25" customHeight="1" x14ac:dyDescent="0.35">
      <c r="A783" s="108"/>
      <c r="B783" s="108"/>
      <c r="C783" s="108"/>
      <c r="D783" s="108"/>
      <c r="E783" s="108"/>
      <c r="F783" s="108"/>
      <c r="G783" s="108"/>
      <c r="H783" s="108"/>
      <c r="I783" s="108"/>
      <c r="J783" s="108"/>
      <c r="K783" s="108"/>
      <c r="L783" s="108"/>
      <c r="M783" s="108"/>
      <c r="N783" s="108"/>
      <c r="O783" s="108"/>
      <c r="P783" s="108"/>
      <c r="Q783" s="108"/>
      <c r="R783" s="108"/>
      <c r="S783" s="108"/>
      <c r="T783" s="108"/>
      <c r="U783" s="108"/>
      <c r="V783" s="108"/>
      <c r="W783" s="108"/>
      <c r="X783" s="108"/>
      <c r="Y783" s="108"/>
      <c r="Z783" s="108"/>
    </row>
    <row r="784" spans="1:26" ht="20.25" customHeight="1" x14ac:dyDescent="0.35">
      <c r="A784" s="108"/>
      <c r="B784" s="108"/>
      <c r="C784" s="108"/>
      <c r="D784" s="108"/>
      <c r="E784" s="108"/>
      <c r="F784" s="108"/>
      <c r="G784" s="108"/>
      <c r="H784" s="108"/>
      <c r="I784" s="108"/>
      <c r="J784" s="108"/>
      <c r="K784" s="108"/>
      <c r="L784" s="108"/>
      <c r="M784" s="108"/>
      <c r="N784" s="108"/>
      <c r="O784" s="108"/>
      <c r="P784" s="108"/>
      <c r="Q784" s="108"/>
      <c r="R784" s="108"/>
      <c r="S784" s="108"/>
      <c r="T784" s="108"/>
      <c r="U784" s="108"/>
      <c r="V784" s="108"/>
      <c r="W784" s="108"/>
      <c r="X784" s="108"/>
      <c r="Y784" s="108"/>
      <c r="Z784" s="108"/>
    </row>
    <row r="785" spans="1:26" ht="20.25" customHeight="1" x14ac:dyDescent="0.35">
      <c r="A785" s="108"/>
      <c r="B785" s="108"/>
      <c r="C785" s="108"/>
      <c r="D785" s="108"/>
      <c r="E785" s="108"/>
      <c r="F785" s="108"/>
      <c r="G785" s="108"/>
      <c r="H785" s="108"/>
      <c r="I785" s="108"/>
      <c r="J785" s="108"/>
      <c r="K785" s="108"/>
      <c r="L785" s="108"/>
      <c r="M785" s="108"/>
      <c r="N785" s="108"/>
      <c r="O785" s="108"/>
      <c r="P785" s="108"/>
      <c r="Q785" s="108"/>
      <c r="R785" s="108"/>
      <c r="S785" s="108"/>
      <c r="T785" s="108"/>
      <c r="U785" s="108"/>
      <c r="V785" s="108"/>
      <c r="W785" s="108"/>
      <c r="X785" s="108"/>
      <c r="Y785" s="108"/>
      <c r="Z785" s="108"/>
    </row>
    <row r="786" spans="1:26" ht="20.25" customHeight="1" x14ac:dyDescent="0.35">
      <c r="A786" s="108"/>
      <c r="B786" s="108"/>
      <c r="C786" s="108"/>
      <c r="D786" s="108"/>
      <c r="E786" s="108"/>
      <c r="F786" s="108"/>
      <c r="G786" s="108"/>
      <c r="H786" s="108"/>
      <c r="I786" s="108"/>
      <c r="J786" s="108"/>
      <c r="K786" s="108"/>
      <c r="L786" s="108"/>
      <c r="M786" s="108"/>
      <c r="N786" s="108"/>
      <c r="O786" s="108"/>
      <c r="P786" s="108"/>
      <c r="Q786" s="108"/>
      <c r="R786" s="108"/>
      <c r="S786" s="108"/>
      <c r="T786" s="108"/>
      <c r="U786" s="108"/>
      <c r="V786" s="108"/>
      <c r="W786" s="108"/>
      <c r="X786" s="108"/>
      <c r="Y786" s="108"/>
      <c r="Z786" s="108"/>
    </row>
    <row r="787" spans="1:26" ht="20.25" customHeight="1" x14ac:dyDescent="0.35">
      <c r="A787" s="108"/>
      <c r="B787" s="108"/>
      <c r="C787" s="108"/>
      <c r="D787" s="108"/>
      <c r="E787" s="108"/>
      <c r="F787" s="108"/>
      <c r="G787" s="108"/>
      <c r="H787" s="108"/>
      <c r="I787" s="108"/>
      <c r="J787" s="108"/>
      <c r="K787" s="108"/>
      <c r="L787" s="108"/>
      <c r="M787" s="108"/>
      <c r="N787" s="108"/>
      <c r="O787" s="108"/>
      <c r="P787" s="108"/>
      <c r="Q787" s="108"/>
      <c r="R787" s="108"/>
      <c r="S787" s="108"/>
      <c r="T787" s="108"/>
      <c r="U787" s="108"/>
      <c r="V787" s="108"/>
      <c r="W787" s="108"/>
      <c r="X787" s="108"/>
      <c r="Y787" s="108"/>
      <c r="Z787" s="108"/>
    </row>
    <row r="788" spans="1:26" ht="20.25" customHeight="1" x14ac:dyDescent="0.35">
      <c r="A788" s="108"/>
      <c r="B788" s="108"/>
      <c r="C788" s="108"/>
      <c r="D788" s="108"/>
      <c r="E788" s="108"/>
      <c r="F788" s="108"/>
      <c r="G788" s="108"/>
      <c r="H788" s="108"/>
      <c r="I788" s="108"/>
      <c r="J788" s="108"/>
      <c r="K788" s="108"/>
      <c r="L788" s="108"/>
      <c r="M788" s="108"/>
      <c r="N788" s="108"/>
      <c r="O788" s="108"/>
      <c r="P788" s="108"/>
      <c r="Q788" s="108"/>
      <c r="R788" s="108"/>
      <c r="S788" s="108"/>
      <c r="T788" s="108"/>
      <c r="U788" s="108"/>
      <c r="V788" s="108"/>
      <c r="W788" s="108"/>
      <c r="X788" s="108"/>
      <c r="Y788" s="108"/>
      <c r="Z788" s="108"/>
    </row>
    <row r="789" spans="1:26" ht="20.25" customHeight="1" x14ac:dyDescent="0.35">
      <c r="A789" s="108"/>
      <c r="B789" s="108"/>
      <c r="C789" s="108"/>
      <c r="D789" s="108"/>
      <c r="E789" s="108"/>
      <c r="F789" s="108"/>
      <c r="G789" s="108"/>
      <c r="H789" s="108"/>
      <c r="I789" s="108"/>
      <c r="J789" s="108"/>
      <c r="K789" s="108"/>
      <c r="L789" s="108"/>
      <c r="M789" s="108"/>
      <c r="N789" s="108"/>
      <c r="O789" s="108"/>
      <c r="P789" s="108"/>
      <c r="Q789" s="108"/>
      <c r="R789" s="108"/>
      <c r="S789" s="108"/>
      <c r="T789" s="108"/>
      <c r="U789" s="108"/>
      <c r="V789" s="108"/>
      <c r="W789" s="108"/>
      <c r="X789" s="108"/>
      <c r="Y789" s="108"/>
      <c r="Z789" s="108"/>
    </row>
    <row r="790" spans="1:26" ht="20.25" customHeight="1" x14ac:dyDescent="0.35">
      <c r="A790" s="108"/>
      <c r="B790" s="108"/>
      <c r="C790" s="108"/>
      <c r="D790" s="108"/>
      <c r="E790" s="108"/>
      <c r="F790" s="108"/>
      <c r="G790" s="108"/>
      <c r="H790" s="108"/>
      <c r="I790" s="108"/>
      <c r="J790" s="108"/>
      <c r="K790" s="108"/>
      <c r="L790" s="108"/>
      <c r="M790" s="108"/>
      <c r="N790" s="108"/>
      <c r="O790" s="108"/>
      <c r="P790" s="108"/>
      <c r="Q790" s="108"/>
      <c r="R790" s="108"/>
      <c r="S790" s="108"/>
      <c r="T790" s="108"/>
      <c r="U790" s="108"/>
      <c r="V790" s="108"/>
      <c r="W790" s="108"/>
      <c r="X790" s="108"/>
      <c r="Y790" s="108"/>
      <c r="Z790" s="108"/>
    </row>
    <row r="791" spans="1:26" ht="20.25" customHeight="1" x14ac:dyDescent="0.35">
      <c r="A791" s="108"/>
      <c r="B791" s="108"/>
      <c r="C791" s="108"/>
      <c r="D791" s="108"/>
      <c r="E791" s="108"/>
      <c r="F791" s="108"/>
      <c r="G791" s="108"/>
      <c r="H791" s="108"/>
      <c r="I791" s="108"/>
      <c r="J791" s="108"/>
      <c r="K791" s="108"/>
      <c r="L791" s="108"/>
      <c r="M791" s="108"/>
      <c r="N791" s="108"/>
      <c r="O791" s="108"/>
      <c r="P791" s="108"/>
      <c r="Q791" s="108"/>
      <c r="R791" s="108"/>
      <c r="S791" s="108"/>
      <c r="T791" s="108"/>
      <c r="U791" s="108"/>
      <c r="V791" s="108"/>
      <c r="W791" s="108"/>
      <c r="X791" s="108"/>
      <c r="Y791" s="108"/>
      <c r="Z791" s="108"/>
    </row>
    <row r="792" spans="1:26" ht="20.25" customHeight="1" x14ac:dyDescent="0.35">
      <c r="A792" s="108"/>
      <c r="B792" s="108"/>
      <c r="C792" s="108"/>
      <c r="D792" s="108"/>
      <c r="E792" s="108"/>
      <c r="F792" s="108"/>
      <c r="G792" s="108"/>
      <c r="H792" s="108"/>
      <c r="I792" s="108"/>
      <c r="J792" s="108"/>
      <c r="K792" s="108"/>
      <c r="L792" s="108"/>
      <c r="M792" s="108"/>
      <c r="N792" s="108"/>
      <c r="O792" s="108"/>
      <c r="P792" s="108"/>
      <c r="Q792" s="108"/>
      <c r="R792" s="108"/>
      <c r="S792" s="108"/>
      <c r="T792" s="108"/>
      <c r="U792" s="108"/>
      <c r="V792" s="108"/>
      <c r="W792" s="108"/>
      <c r="X792" s="108"/>
      <c r="Y792" s="108"/>
      <c r="Z792" s="108"/>
    </row>
    <row r="793" spans="1:26" ht="20.25" customHeight="1" x14ac:dyDescent="0.35">
      <c r="A793" s="108"/>
      <c r="B793" s="108"/>
      <c r="C793" s="108"/>
      <c r="D793" s="108"/>
      <c r="E793" s="108"/>
      <c r="F793" s="108"/>
      <c r="G793" s="108"/>
      <c r="H793" s="108"/>
      <c r="I793" s="108"/>
      <c r="J793" s="108"/>
      <c r="K793" s="108"/>
      <c r="L793" s="108"/>
      <c r="M793" s="108"/>
      <c r="N793" s="108"/>
      <c r="O793" s="108"/>
      <c r="P793" s="108"/>
      <c r="Q793" s="108"/>
      <c r="R793" s="108"/>
      <c r="S793" s="108"/>
      <c r="T793" s="108"/>
      <c r="U793" s="108"/>
      <c r="V793" s="108"/>
      <c r="W793" s="108"/>
      <c r="X793" s="108"/>
      <c r="Y793" s="108"/>
      <c r="Z793" s="108"/>
    </row>
    <row r="794" spans="1:26" ht="20.25" customHeight="1" x14ac:dyDescent="0.35">
      <c r="A794" s="108"/>
      <c r="B794" s="108"/>
      <c r="C794" s="108"/>
      <c r="D794" s="108"/>
      <c r="E794" s="108"/>
      <c r="F794" s="108"/>
      <c r="G794" s="108"/>
      <c r="H794" s="108"/>
      <c r="I794" s="108"/>
      <c r="J794" s="108"/>
      <c r="K794" s="108"/>
      <c r="L794" s="108"/>
      <c r="M794" s="108"/>
      <c r="N794" s="108"/>
      <c r="O794" s="108"/>
      <c r="P794" s="108"/>
      <c r="Q794" s="108"/>
      <c r="R794" s="108"/>
      <c r="S794" s="108"/>
      <c r="T794" s="108"/>
      <c r="U794" s="108"/>
      <c r="V794" s="108"/>
      <c r="W794" s="108"/>
      <c r="X794" s="108"/>
      <c r="Y794" s="108"/>
      <c r="Z794" s="108"/>
    </row>
    <row r="795" spans="1:26" ht="20.25" customHeight="1" x14ac:dyDescent="0.35">
      <c r="A795" s="108"/>
      <c r="B795" s="108"/>
      <c r="C795" s="108"/>
      <c r="D795" s="108"/>
      <c r="E795" s="108"/>
      <c r="F795" s="108"/>
      <c r="G795" s="108"/>
      <c r="H795" s="108"/>
      <c r="I795" s="108"/>
      <c r="J795" s="108"/>
      <c r="K795" s="108"/>
      <c r="L795" s="108"/>
      <c r="M795" s="108"/>
      <c r="N795" s="108"/>
      <c r="O795" s="108"/>
      <c r="P795" s="108"/>
      <c r="Q795" s="108"/>
      <c r="R795" s="108"/>
      <c r="S795" s="108"/>
      <c r="T795" s="108"/>
      <c r="U795" s="108"/>
      <c r="V795" s="108"/>
      <c r="W795" s="108"/>
      <c r="X795" s="108"/>
      <c r="Y795" s="108"/>
      <c r="Z795" s="108"/>
    </row>
    <row r="796" spans="1:26" ht="20.25" customHeight="1" x14ac:dyDescent="0.35">
      <c r="A796" s="108"/>
      <c r="B796" s="108"/>
      <c r="C796" s="108"/>
      <c r="D796" s="108"/>
      <c r="E796" s="108"/>
      <c r="F796" s="108"/>
      <c r="G796" s="108"/>
      <c r="H796" s="108"/>
      <c r="I796" s="108"/>
      <c r="J796" s="108"/>
      <c r="K796" s="108"/>
      <c r="L796" s="108"/>
      <c r="M796" s="108"/>
      <c r="N796" s="108"/>
      <c r="O796" s="108"/>
      <c r="P796" s="108"/>
      <c r="Q796" s="108"/>
      <c r="R796" s="108"/>
      <c r="S796" s="108"/>
      <c r="T796" s="108"/>
      <c r="U796" s="108"/>
      <c r="V796" s="108"/>
      <c r="W796" s="108"/>
      <c r="X796" s="108"/>
      <c r="Y796" s="108"/>
      <c r="Z796" s="108"/>
    </row>
    <row r="797" spans="1:26" ht="20.25" customHeight="1" x14ac:dyDescent="0.35">
      <c r="A797" s="108"/>
      <c r="B797" s="108"/>
      <c r="C797" s="108"/>
      <c r="D797" s="108"/>
      <c r="E797" s="108"/>
      <c r="F797" s="108"/>
      <c r="G797" s="108"/>
      <c r="H797" s="108"/>
      <c r="I797" s="108"/>
      <c r="J797" s="108"/>
      <c r="K797" s="108"/>
      <c r="L797" s="108"/>
      <c r="M797" s="108"/>
      <c r="N797" s="108"/>
      <c r="O797" s="108"/>
      <c r="P797" s="108"/>
      <c r="Q797" s="108"/>
      <c r="R797" s="108"/>
      <c r="S797" s="108"/>
      <c r="T797" s="108"/>
      <c r="U797" s="108"/>
      <c r="V797" s="108"/>
      <c r="W797" s="108"/>
      <c r="X797" s="108"/>
      <c r="Y797" s="108"/>
      <c r="Z797" s="108"/>
    </row>
    <row r="798" spans="1:26" ht="20.25" customHeight="1" x14ac:dyDescent="0.35">
      <c r="A798" s="108"/>
      <c r="B798" s="108"/>
      <c r="C798" s="108"/>
      <c r="D798" s="108"/>
      <c r="E798" s="108"/>
      <c r="F798" s="108"/>
      <c r="G798" s="108"/>
      <c r="H798" s="108"/>
      <c r="I798" s="108"/>
      <c r="J798" s="108"/>
      <c r="K798" s="108"/>
      <c r="L798" s="108"/>
      <c r="M798" s="108"/>
      <c r="N798" s="108"/>
      <c r="O798" s="108"/>
      <c r="P798" s="108"/>
      <c r="Q798" s="108"/>
      <c r="R798" s="108"/>
      <c r="S798" s="108"/>
      <c r="T798" s="108"/>
      <c r="U798" s="108"/>
      <c r="V798" s="108"/>
      <c r="W798" s="108"/>
      <c r="X798" s="108"/>
      <c r="Y798" s="108"/>
      <c r="Z798" s="108"/>
    </row>
    <row r="799" spans="1:26" ht="20.25" customHeight="1" x14ac:dyDescent="0.35">
      <c r="A799" s="108"/>
      <c r="B799" s="108"/>
      <c r="C799" s="108"/>
      <c r="D799" s="108"/>
      <c r="E799" s="108"/>
      <c r="F799" s="108"/>
      <c r="G799" s="108"/>
      <c r="H799" s="108"/>
      <c r="I799" s="108"/>
      <c r="J799" s="108"/>
      <c r="K799" s="108"/>
      <c r="L799" s="108"/>
      <c r="M799" s="108"/>
      <c r="N799" s="108"/>
      <c r="O799" s="108"/>
      <c r="P799" s="108"/>
      <c r="Q799" s="108"/>
      <c r="R799" s="108"/>
      <c r="S799" s="108"/>
      <c r="T799" s="108"/>
      <c r="U799" s="108"/>
      <c r="V799" s="108"/>
      <c r="W799" s="108"/>
      <c r="X799" s="108"/>
      <c r="Y799" s="108"/>
      <c r="Z799" s="108"/>
    </row>
    <row r="800" spans="1:26" ht="20.25" customHeight="1" x14ac:dyDescent="0.35">
      <c r="A800" s="108"/>
      <c r="B800" s="108"/>
      <c r="C800" s="108"/>
      <c r="D800" s="108"/>
      <c r="E800" s="108"/>
      <c r="F800" s="108"/>
      <c r="G800" s="108"/>
      <c r="H800" s="108"/>
      <c r="I800" s="108"/>
      <c r="J800" s="108"/>
      <c r="K800" s="108"/>
      <c r="L800" s="108"/>
      <c r="M800" s="108"/>
      <c r="N800" s="108"/>
      <c r="O800" s="108"/>
      <c r="P800" s="108"/>
      <c r="Q800" s="108"/>
      <c r="R800" s="108"/>
      <c r="S800" s="108"/>
      <c r="T800" s="108"/>
      <c r="U800" s="108"/>
      <c r="V800" s="108"/>
      <c r="W800" s="108"/>
      <c r="X800" s="108"/>
      <c r="Y800" s="108"/>
      <c r="Z800" s="108"/>
    </row>
    <row r="801" spans="1:26" ht="20.25" customHeight="1" x14ac:dyDescent="0.35">
      <c r="A801" s="108"/>
      <c r="B801" s="108"/>
      <c r="C801" s="108"/>
      <c r="D801" s="108"/>
      <c r="E801" s="108"/>
      <c r="F801" s="108"/>
      <c r="G801" s="108"/>
      <c r="H801" s="108"/>
      <c r="I801" s="108"/>
      <c r="J801" s="108"/>
      <c r="K801" s="108"/>
      <c r="L801" s="108"/>
      <c r="M801" s="108"/>
      <c r="N801" s="108"/>
      <c r="O801" s="108"/>
      <c r="P801" s="108"/>
      <c r="Q801" s="108"/>
      <c r="R801" s="108"/>
      <c r="S801" s="108"/>
      <c r="T801" s="108"/>
      <c r="U801" s="108"/>
      <c r="V801" s="108"/>
      <c r="W801" s="108"/>
      <c r="X801" s="108"/>
      <c r="Y801" s="108"/>
      <c r="Z801" s="108"/>
    </row>
    <row r="802" spans="1:26" ht="20.25" customHeight="1" x14ac:dyDescent="0.35">
      <c r="A802" s="108"/>
      <c r="B802" s="108"/>
      <c r="C802" s="108"/>
      <c r="D802" s="108"/>
      <c r="E802" s="108"/>
      <c r="F802" s="108"/>
      <c r="G802" s="108"/>
      <c r="H802" s="108"/>
      <c r="I802" s="108"/>
      <c r="J802" s="108"/>
      <c r="K802" s="108"/>
      <c r="L802" s="108"/>
      <c r="M802" s="108"/>
      <c r="N802" s="108"/>
      <c r="O802" s="108"/>
      <c r="P802" s="108"/>
      <c r="Q802" s="108"/>
      <c r="R802" s="108"/>
      <c r="S802" s="108"/>
      <c r="T802" s="108"/>
      <c r="U802" s="108"/>
      <c r="V802" s="108"/>
      <c r="W802" s="108"/>
      <c r="X802" s="108"/>
      <c r="Y802" s="108"/>
      <c r="Z802" s="108"/>
    </row>
    <row r="803" spans="1:26" ht="20.25" customHeight="1" x14ac:dyDescent="0.35">
      <c r="A803" s="108"/>
      <c r="B803" s="108"/>
      <c r="C803" s="108"/>
      <c r="D803" s="108"/>
      <c r="E803" s="108"/>
      <c r="F803" s="108"/>
      <c r="G803" s="108"/>
      <c r="H803" s="108"/>
      <c r="I803" s="108"/>
      <c r="J803" s="108"/>
      <c r="K803" s="108"/>
      <c r="L803" s="108"/>
      <c r="M803" s="108"/>
      <c r="N803" s="108"/>
      <c r="O803" s="108"/>
      <c r="P803" s="108"/>
      <c r="Q803" s="108"/>
      <c r="R803" s="108"/>
      <c r="S803" s="108"/>
      <c r="T803" s="108"/>
      <c r="U803" s="108"/>
      <c r="V803" s="108"/>
      <c r="W803" s="108"/>
      <c r="X803" s="108"/>
      <c r="Y803" s="108"/>
      <c r="Z803" s="108"/>
    </row>
    <row r="804" spans="1:26" ht="20.25" customHeight="1" x14ac:dyDescent="0.35">
      <c r="A804" s="108"/>
      <c r="B804" s="108"/>
      <c r="C804" s="108"/>
      <c r="D804" s="108"/>
      <c r="E804" s="108"/>
      <c r="F804" s="108"/>
      <c r="G804" s="108"/>
      <c r="H804" s="108"/>
      <c r="I804" s="108"/>
      <c r="J804" s="108"/>
      <c r="K804" s="108"/>
      <c r="L804" s="108"/>
      <c r="M804" s="108"/>
      <c r="N804" s="108"/>
      <c r="O804" s="108"/>
      <c r="P804" s="108"/>
      <c r="Q804" s="108"/>
      <c r="R804" s="108"/>
      <c r="S804" s="108"/>
      <c r="T804" s="108"/>
      <c r="U804" s="108"/>
      <c r="V804" s="108"/>
      <c r="W804" s="108"/>
      <c r="X804" s="108"/>
      <c r="Y804" s="108"/>
      <c r="Z804" s="108"/>
    </row>
    <row r="805" spans="1:26" ht="20.25" customHeight="1" x14ac:dyDescent="0.35">
      <c r="A805" s="108"/>
      <c r="B805" s="108"/>
      <c r="C805" s="108"/>
      <c r="D805" s="108"/>
      <c r="E805" s="108"/>
      <c r="F805" s="108"/>
      <c r="G805" s="108"/>
      <c r="H805" s="108"/>
      <c r="I805" s="108"/>
      <c r="J805" s="108"/>
      <c r="K805" s="108"/>
      <c r="L805" s="108"/>
      <c r="M805" s="108"/>
      <c r="N805" s="108"/>
      <c r="O805" s="108"/>
      <c r="P805" s="108"/>
      <c r="Q805" s="108"/>
      <c r="R805" s="108"/>
      <c r="S805" s="108"/>
      <c r="T805" s="108"/>
      <c r="U805" s="108"/>
      <c r="V805" s="108"/>
      <c r="W805" s="108"/>
      <c r="X805" s="108"/>
      <c r="Y805" s="108"/>
      <c r="Z805" s="108"/>
    </row>
    <row r="806" spans="1:26" ht="20.25" customHeight="1" x14ac:dyDescent="0.35">
      <c r="A806" s="108"/>
      <c r="B806" s="108"/>
      <c r="C806" s="108"/>
      <c r="D806" s="108"/>
      <c r="E806" s="108"/>
      <c r="F806" s="108"/>
      <c r="G806" s="108"/>
      <c r="H806" s="108"/>
      <c r="I806" s="108"/>
      <c r="J806" s="108"/>
      <c r="K806" s="108"/>
      <c r="L806" s="108"/>
      <c r="M806" s="108"/>
      <c r="N806" s="108"/>
      <c r="O806" s="108"/>
      <c r="P806" s="108"/>
      <c r="Q806" s="108"/>
      <c r="R806" s="108"/>
      <c r="S806" s="108"/>
      <c r="T806" s="108"/>
      <c r="U806" s="108"/>
      <c r="V806" s="108"/>
      <c r="W806" s="108"/>
      <c r="X806" s="108"/>
      <c r="Y806" s="108"/>
      <c r="Z806" s="108"/>
    </row>
    <row r="807" spans="1:26" ht="20.25" customHeight="1" x14ac:dyDescent="0.35">
      <c r="A807" s="108"/>
      <c r="B807" s="108"/>
      <c r="C807" s="108"/>
      <c r="D807" s="108"/>
      <c r="E807" s="108"/>
      <c r="F807" s="108"/>
      <c r="G807" s="108"/>
      <c r="H807" s="108"/>
      <c r="I807" s="108"/>
      <c r="J807" s="108"/>
      <c r="K807" s="108"/>
      <c r="L807" s="108"/>
      <c r="M807" s="108"/>
      <c r="N807" s="108"/>
      <c r="O807" s="108"/>
      <c r="P807" s="108"/>
      <c r="Q807" s="108"/>
      <c r="R807" s="108"/>
      <c r="S807" s="108"/>
      <c r="T807" s="108"/>
      <c r="U807" s="108"/>
      <c r="V807" s="108"/>
      <c r="W807" s="108"/>
      <c r="X807" s="108"/>
      <c r="Y807" s="108"/>
      <c r="Z807" s="108"/>
    </row>
    <row r="808" spans="1:26" ht="20.25" customHeight="1" x14ac:dyDescent="0.35">
      <c r="A808" s="108"/>
      <c r="B808" s="108"/>
      <c r="C808" s="108"/>
      <c r="D808" s="108"/>
      <c r="E808" s="108"/>
      <c r="F808" s="108"/>
      <c r="G808" s="108"/>
      <c r="H808" s="108"/>
      <c r="I808" s="108"/>
      <c r="J808" s="108"/>
      <c r="K808" s="108"/>
      <c r="L808" s="108"/>
      <c r="M808" s="108"/>
      <c r="N808" s="108"/>
      <c r="O808" s="108"/>
      <c r="P808" s="108"/>
      <c r="Q808" s="108"/>
      <c r="R808" s="108"/>
      <c r="S808" s="108"/>
      <c r="T808" s="108"/>
      <c r="U808" s="108"/>
      <c r="V808" s="108"/>
      <c r="W808" s="108"/>
      <c r="X808" s="108"/>
      <c r="Y808" s="108"/>
      <c r="Z808" s="108"/>
    </row>
    <row r="809" spans="1:26" ht="20.25" customHeight="1" x14ac:dyDescent="0.35">
      <c r="A809" s="108"/>
      <c r="B809" s="108"/>
      <c r="C809" s="108"/>
      <c r="D809" s="108"/>
      <c r="E809" s="108"/>
      <c r="F809" s="108"/>
      <c r="G809" s="108"/>
      <c r="H809" s="108"/>
      <c r="I809" s="108"/>
      <c r="J809" s="108"/>
      <c r="K809" s="108"/>
      <c r="L809" s="108"/>
      <c r="M809" s="108"/>
      <c r="N809" s="108"/>
      <c r="O809" s="108"/>
      <c r="P809" s="108"/>
      <c r="Q809" s="108"/>
      <c r="R809" s="108"/>
      <c r="S809" s="108"/>
      <c r="T809" s="108"/>
      <c r="U809" s="108"/>
      <c r="V809" s="108"/>
      <c r="W809" s="108"/>
      <c r="X809" s="108"/>
      <c r="Y809" s="108"/>
      <c r="Z809" s="108"/>
    </row>
    <row r="810" spans="1:26" ht="20.25" customHeight="1" x14ac:dyDescent="0.35">
      <c r="A810" s="108"/>
      <c r="B810" s="108"/>
      <c r="C810" s="108"/>
      <c r="D810" s="108"/>
      <c r="E810" s="108"/>
      <c r="F810" s="108"/>
      <c r="G810" s="108"/>
      <c r="H810" s="108"/>
      <c r="I810" s="108"/>
      <c r="J810" s="108"/>
      <c r="K810" s="108"/>
      <c r="L810" s="108"/>
      <c r="M810" s="108"/>
      <c r="N810" s="108"/>
      <c r="O810" s="108"/>
      <c r="P810" s="108"/>
      <c r="Q810" s="108"/>
      <c r="R810" s="108"/>
      <c r="S810" s="108"/>
      <c r="T810" s="108"/>
      <c r="U810" s="108"/>
      <c r="V810" s="108"/>
      <c r="W810" s="108"/>
      <c r="X810" s="108"/>
      <c r="Y810" s="108"/>
      <c r="Z810" s="108"/>
    </row>
    <row r="811" spans="1:26" ht="20.25" customHeight="1" x14ac:dyDescent="0.35">
      <c r="A811" s="108"/>
      <c r="B811" s="108"/>
      <c r="C811" s="108"/>
      <c r="D811" s="108"/>
      <c r="E811" s="108"/>
      <c r="F811" s="108"/>
      <c r="G811" s="108"/>
      <c r="H811" s="108"/>
      <c r="I811" s="108"/>
      <c r="J811" s="108"/>
      <c r="K811" s="108"/>
      <c r="L811" s="108"/>
      <c r="M811" s="108"/>
      <c r="N811" s="108"/>
      <c r="O811" s="108"/>
      <c r="P811" s="108"/>
      <c r="Q811" s="108"/>
      <c r="R811" s="108"/>
      <c r="S811" s="108"/>
      <c r="T811" s="108"/>
      <c r="U811" s="108"/>
      <c r="V811" s="108"/>
      <c r="W811" s="108"/>
      <c r="X811" s="108"/>
      <c r="Y811" s="108"/>
      <c r="Z811" s="108"/>
    </row>
    <row r="812" spans="1:26" ht="20.25" customHeight="1" x14ac:dyDescent="0.35">
      <c r="A812" s="108"/>
      <c r="B812" s="108"/>
      <c r="C812" s="108"/>
      <c r="D812" s="108"/>
      <c r="E812" s="108"/>
      <c r="F812" s="108"/>
      <c r="G812" s="108"/>
      <c r="H812" s="108"/>
      <c r="I812" s="108"/>
      <c r="J812" s="108"/>
      <c r="K812" s="108"/>
      <c r="L812" s="108"/>
      <c r="M812" s="108"/>
      <c r="N812" s="108"/>
      <c r="O812" s="108"/>
      <c r="P812" s="108"/>
      <c r="Q812" s="108"/>
      <c r="R812" s="108"/>
      <c r="S812" s="108"/>
      <c r="T812" s="108"/>
      <c r="U812" s="108"/>
      <c r="V812" s="108"/>
      <c r="W812" s="108"/>
      <c r="X812" s="108"/>
      <c r="Y812" s="108"/>
      <c r="Z812" s="108"/>
    </row>
    <row r="813" spans="1:26" ht="20.25" customHeight="1" x14ac:dyDescent="0.35">
      <c r="A813" s="108"/>
      <c r="B813" s="108"/>
      <c r="C813" s="108"/>
      <c r="D813" s="108"/>
      <c r="E813" s="108"/>
      <c r="F813" s="108"/>
      <c r="G813" s="108"/>
      <c r="H813" s="108"/>
      <c r="I813" s="108"/>
      <c r="J813" s="108"/>
      <c r="K813" s="108"/>
      <c r="L813" s="108"/>
      <c r="M813" s="108"/>
      <c r="N813" s="108"/>
      <c r="O813" s="108"/>
      <c r="P813" s="108"/>
      <c r="Q813" s="108"/>
      <c r="R813" s="108"/>
      <c r="S813" s="108"/>
      <c r="T813" s="108"/>
      <c r="U813" s="108"/>
      <c r="V813" s="108"/>
      <c r="W813" s="108"/>
      <c r="X813" s="108"/>
      <c r="Y813" s="108"/>
      <c r="Z813" s="108"/>
    </row>
    <row r="814" spans="1:26" ht="20.25" customHeight="1" x14ac:dyDescent="0.35">
      <c r="A814" s="108"/>
      <c r="B814" s="108"/>
      <c r="C814" s="108"/>
      <c r="D814" s="108"/>
      <c r="E814" s="108"/>
      <c r="F814" s="108"/>
      <c r="G814" s="108"/>
      <c r="H814" s="108"/>
      <c r="I814" s="108"/>
      <c r="J814" s="108"/>
      <c r="K814" s="108"/>
      <c r="L814" s="108"/>
      <c r="M814" s="108"/>
      <c r="N814" s="108"/>
      <c r="O814" s="108"/>
      <c r="P814" s="108"/>
      <c r="Q814" s="108"/>
      <c r="R814" s="108"/>
      <c r="S814" s="108"/>
      <c r="T814" s="108"/>
      <c r="U814" s="108"/>
      <c r="V814" s="108"/>
      <c r="W814" s="108"/>
      <c r="X814" s="108"/>
      <c r="Y814" s="108"/>
      <c r="Z814" s="108"/>
    </row>
    <row r="815" spans="1:26" ht="20.25" customHeight="1" x14ac:dyDescent="0.35">
      <c r="A815" s="108"/>
      <c r="B815" s="108"/>
      <c r="C815" s="108"/>
      <c r="D815" s="108"/>
      <c r="E815" s="108"/>
      <c r="F815" s="108"/>
      <c r="G815" s="108"/>
      <c r="H815" s="108"/>
      <c r="I815" s="108"/>
      <c r="J815" s="108"/>
      <c r="K815" s="108"/>
      <c r="L815" s="108"/>
      <c r="M815" s="108"/>
      <c r="N815" s="108"/>
      <c r="O815" s="108"/>
      <c r="P815" s="108"/>
      <c r="Q815" s="108"/>
      <c r="R815" s="108"/>
      <c r="S815" s="108"/>
      <c r="T815" s="108"/>
      <c r="U815" s="108"/>
      <c r="V815" s="108"/>
      <c r="W815" s="108"/>
      <c r="X815" s="108"/>
      <c r="Y815" s="108"/>
      <c r="Z815" s="108"/>
    </row>
    <row r="816" spans="1:26" ht="20.25" customHeight="1" x14ac:dyDescent="0.35">
      <c r="A816" s="108"/>
      <c r="B816" s="108"/>
      <c r="C816" s="108"/>
      <c r="D816" s="108"/>
      <c r="E816" s="108"/>
      <c r="F816" s="108"/>
      <c r="G816" s="108"/>
      <c r="H816" s="108"/>
      <c r="I816" s="108"/>
      <c r="J816" s="108"/>
      <c r="K816" s="108"/>
      <c r="L816" s="108"/>
      <c r="M816" s="108"/>
      <c r="N816" s="108"/>
      <c r="O816" s="108"/>
      <c r="P816" s="108"/>
      <c r="Q816" s="108"/>
      <c r="R816" s="108"/>
      <c r="S816" s="108"/>
      <c r="T816" s="108"/>
      <c r="U816" s="108"/>
      <c r="V816" s="108"/>
      <c r="W816" s="108"/>
      <c r="X816" s="108"/>
      <c r="Y816" s="108"/>
      <c r="Z816" s="108"/>
    </row>
    <row r="817" spans="1:26" ht="20.25" customHeight="1" x14ac:dyDescent="0.35">
      <c r="A817" s="108"/>
      <c r="B817" s="108"/>
      <c r="C817" s="108"/>
      <c r="D817" s="108"/>
      <c r="E817" s="108"/>
      <c r="F817" s="108"/>
      <c r="G817" s="108"/>
      <c r="H817" s="108"/>
      <c r="I817" s="108"/>
      <c r="J817" s="108"/>
      <c r="K817" s="108"/>
      <c r="L817" s="108"/>
      <c r="M817" s="108"/>
      <c r="N817" s="108"/>
      <c r="O817" s="108"/>
      <c r="P817" s="108"/>
      <c r="Q817" s="108"/>
      <c r="R817" s="108"/>
      <c r="S817" s="108"/>
      <c r="T817" s="108"/>
      <c r="U817" s="108"/>
      <c r="V817" s="108"/>
      <c r="W817" s="108"/>
      <c r="X817" s="108"/>
      <c r="Y817" s="108"/>
      <c r="Z817" s="108"/>
    </row>
    <row r="818" spans="1:26" ht="20.25" customHeight="1" x14ac:dyDescent="0.35">
      <c r="A818" s="108"/>
      <c r="B818" s="108"/>
      <c r="C818" s="108"/>
      <c r="D818" s="108"/>
      <c r="E818" s="108"/>
      <c r="F818" s="108"/>
      <c r="G818" s="108"/>
      <c r="H818" s="108"/>
      <c r="I818" s="108"/>
      <c r="J818" s="108"/>
      <c r="K818" s="108"/>
      <c r="L818" s="108"/>
      <c r="M818" s="108"/>
      <c r="N818" s="108"/>
      <c r="O818" s="108"/>
      <c r="P818" s="108"/>
      <c r="Q818" s="108"/>
      <c r="R818" s="108"/>
      <c r="S818" s="108"/>
      <c r="T818" s="108"/>
      <c r="U818" s="108"/>
      <c r="V818" s="108"/>
      <c r="W818" s="108"/>
      <c r="X818" s="108"/>
      <c r="Y818" s="108"/>
      <c r="Z818" s="108"/>
    </row>
    <row r="819" spans="1:26" ht="20.25" customHeight="1" x14ac:dyDescent="0.35">
      <c r="A819" s="108"/>
      <c r="B819" s="108"/>
      <c r="C819" s="108"/>
      <c r="D819" s="108"/>
      <c r="E819" s="108"/>
      <c r="F819" s="108"/>
      <c r="G819" s="108"/>
      <c r="H819" s="108"/>
      <c r="I819" s="108"/>
      <c r="J819" s="108"/>
      <c r="K819" s="108"/>
      <c r="L819" s="108"/>
      <c r="M819" s="108"/>
      <c r="N819" s="108"/>
      <c r="O819" s="108"/>
      <c r="P819" s="108"/>
      <c r="Q819" s="108"/>
      <c r="R819" s="108"/>
      <c r="S819" s="108"/>
      <c r="T819" s="108"/>
      <c r="U819" s="108"/>
      <c r="V819" s="108"/>
      <c r="W819" s="108"/>
      <c r="X819" s="108"/>
      <c r="Y819" s="108"/>
      <c r="Z819" s="108"/>
    </row>
    <row r="820" spans="1:26" ht="20.25" customHeight="1" x14ac:dyDescent="0.35">
      <c r="A820" s="108"/>
      <c r="B820" s="108"/>
      <c r="C820" s="108"/>
      <c r="D820" s="108"/>
      <c r="E820" s="108"/>
      <c r="F820" s="108"/>
      <c r="G820" s="108"/>
      <c r="H820" s="108"/>
      <c r="I820" s="108"/>
      <c r="J820" s="108"/>
      <c r="K820" s="108"/>
      <c r="L820" s="108"/>
      <c r="M820" s="108"/>
      <c r="N820" s="108"/>
      <c r="O820" s="108"/>
      <c r="P820" s="108"/>
      <c r="Q820" s="108"/>
      <c r="R820" s="108"/>
      <c r="S820" s="108"/>
      <c r="T820" s="108"/>
      <c r="U820" s="108"/>
      <c r="V820" s="108"/>
      <c r="W820" s="108"/>
      <c r="X820" s="108"/>
      <c r="Y820" s="108"/>
      <c r="Z820" s="108"/>
    </row>
    <row r="821" spans="1:26" ht="20.25" customHeight="1" x14ac:dyDescent="0.35">
      <c r="A821" s="108"/>
      <c r="B821" s="108"/>
      <c r="C821" s="108"/>
      <c r="D821" s="108"/>
      <c r="E821" s="108"/>
      <c r="F821" s="108"/>
      <c r="G821" s="108"/>
      <c r="H821" s="108"/>
      <c r="I821" s="108"/>
      <c r="J821" s="108"/>
      <c r="K821" s="108"/>
      <c r="L821" s="108"/>
      <c r="M821" s="108"/>
      <c r="N821" s="108"/>
      <c r="O821" s="108"/>
      <c r="P821" s="108"/>
      <c r="Q821" s="108"/>
      <c r="R821" s="108"/>
      <c r="S821" s="108"/>
      <c r="T821" s="108"/>
      <c r="U821" s="108"/>
      <c r="V821" s="108"/>
      <c r="W821" s="108"/>
      <c r="X821" s="108"/>
      <c r="Y821" s="108"/>
      <c r="Z821" s="108"/>
    </row>
    <row r="822" spans="1:26" ht="20.25" customHeight="1" x14ac:dyDescent="0.35">
      <c r="A822" s="108"/>
      <c r="B822" s="108"/>
      <c r="C822" s="108"/>
      <c r="D822" s="108"/>
      <c r="E822" s="108"/>
      <c r="F822" s="108"/>
      <c r="G822" s="108"/>
      <c r="H822" s="108"/>
      <c r="I822" s="108"/>
      <c r="J822" s="108"/>
      <c r="K822" s="108"/>
      <c r="L822" s="108"/>
      <c r="M822" s="108"/>
      <c r="N822" s="108"/>
      <c r="O822" s="108"/>
      <c r="P822" s="108"/>
      <c r="Q822" s="108"/>
      <c r="R822" s="108"/>
      <c r="S822" s="108"/>
      <c r="T822" s="108"/>
      <c r="U822" s="108"/>
      <c r="V822" s="108"/>
      <c r="W822" s="108"/>
      <c r="X822" s="108"/>
      <c r="Y822" s="108"/>
      <c r="Z822" s="108"/>
    </row>
    <row r="823" spans="1:26" ht="20.25" customHeight="1" x14ac:dyDescent="0.35">
      <c r="A823" s="108"/>
      <c r="B823" s="108"/>
      <c r="C823" s="108"/>
      <c r="D823" s="108"/>
      <c r="E823" s="108"/>
      <c r="F823" s="108"/>
      <c r="G823" s="108"/>
      <c r="H823" s="108"/>
      <c r="I823" s="108"/>
      <c r="J823" s="108"/>
      <c r="K823" s="108"/>
      <c r="L823" s="108"/>
      <c r="M823" s="108"/>
      <c r="N823" s="108"/>
      <c r="O823" s="108"/>
      <c r="P823" s="108"/>
      <c r="Q823" s="108"/>
      <c r="R823" s="108"/>
      <c r="S823" s="108"/>
      <c r="T823" s="108"/>
      <c r="U823" s="108"/>
      <c r="V823" s="108"/>
      <c r="W823" s="108"/>
      <c r="X823" s="108"/>
      <c r="Y823" s="108"/>
      <c r="Z823" s="108"/>
    </row>
    <row r="824" spans="1:26" ht="20.25" customHeight="1" x14ac:dyDescent="0.35">
      <c r="A824" s="108"/>
      <c r="B824" s="108"/>
      <c r="C824" s="108"/>
      <c r="D824" s="108"/>
      <c r="E824" s="108"/>
      <c r="F824" s="108"/>
      <c r="G824" s="108"/>
      <c r="H824" s="108"/>
      <c r="I824" s="108"/>
      <c r="J824" s="108"/>
      <c r="K824" s="108"/>
      <c r="L824" s="108"/>
      <c r="M824" s="108"/>
      <c r="N824" s="108"/>
      <c r="O824" s="108"/>
      <c r="P824" s="108"/>
      <c r="Q824" s="108"/>
      <c r="R824" s="108"/>
      <c r="S824" s="108"/>
      <c r="T824" s="108"/>
      <c r="U824" s="108"/>
      <c r="V824" s="108"/>
      <c r="W824" s="108"/>
      <c r="X824" s="108"/>
      <c r="Y824" s="108"/>
      <c r="Z824" s="108"/>
    </row>
    <row r="825" spans="1:26" ht="20.25" customHeight="1" x14ac:dyDescent="0.35">
      <c r="A825" s="108"/>
      <c r="B825" s="108"/>
      <c r="C825" s="108"/>
      <c r="D825" s="108"/>
      <c r="E825" s="108"/>
      <c r="F825" s="108"/>
      <c r="G825" s="108"/>
      <c r="H825" s="108"/>
      <c r="I825" s="108"/>
      <c r="J825" s="108"/>
      <c r="K825" s="108"/>
      <c r="L825" s="108"/>
      <c r="M825" s="108"/>
      <c r="N825" s="108"/>
      <c r="O825" s="108"/>
      <c r="P825" s="108"/>
      <c r="Q825" s="108"/>
      <c r="R825" s="108"/>
      <c r="S825" s="108"/>
      <c r="T825" s="108"/>
      <c r="U825" s="108"/>
      <c r="V825" s="108"/>
      <c r="W825" s="108"/>
      <c r="X825" s="108"/>
      <c r="Y825" s="108"/>
      <c r="Z825" s="108"/>
    </row>
    <row r="826" spans="1:26" ht="20.25" customHeight="1" x14ac:dyDescent="0.35">
      <c r="A826" s="108"/>
      <c r="B826" s="108"/>
      <c r="C826" s="108"/>
      <c r="D826" s="108"/>
      <c r="E826" s="108"/>
      <c r="F826" s="108"/>
      <c r="G826" s="108"/>
      <c r="H826" s="108"/>
      <c r="I826" s="108"/>
      <c r="J826" s="108"/>
      <c r="K826" s="108"/>
      <c r="L826" s="108"/>
      <c r="M826" s="108"/>
      <c r="N826" s="108"/>
      <c r="O826" s="108"/>
      <c r="P826" s="108"/>
      <c r="Q826" s="108"/>
      <c r="R826" s="108"/>
      <c r="S826" s="108"/>
      <c r="T826" s="108"/>
      <c r="U826" s="108"/>
      <c r="V826" s="108"/>
      <c r="W826" s="108"/>
      <c r="X826" s="108"/>
      <c r="Y826" s="108"/>
      <c r="Z826" s="108"/>
    </row>
    <row r="827" spans="1:26" ht="20.25" customHeight="1" x14ac:dyDescent="0.35">
      <c r="A827" s="108"/>
      <c r="B827" s="108"/>
      <c r="C827" s="108"/>
      <c r="D827" s="108"/>
      <c r="E827" s="108"/>
      <c r="F827" s="108"/>
      <c r="G827" s="108"/>
      <c r="H827" s="108"/>
      <c r="I827" s="108"/>
      <c r="J827" s="108"/>
      <c r="K827" s="108"/>
      <c r="L827" s="108"/>
      <c r="M827" s="108"/>
      <c r="N827" s="108"/>
      <c r="O827" s="108"/>
      <c r="P827" s="108"/>
      <c r="Q827" s="108"/>
      <c r="R827" s="108"/>
      <c r="S827" s="108"/>
      <c r="T827" s="108"/>
      <c r="U827" s="108"/>
      <c r="V827" s="108"/>
      <c r="W827" s="108"/>
      <c r="X827" s="108"/>
      <c r="Y827" s="108"/>
      <c r="Z827" s="108"/>
    </row>
    <row r="828" spans="1:26" ht="20.25" customHeight="1" x14ac:dyDescent="0.35">
      <c r="A828" s="108"/>
      <c r="B828" s="108"/>
      <c r="C828" s="108"/>
      <c r="D828" s="108"/>
      <c r="E828" s="108"/>
      <c r="F828" s="108"/>
      <c r="G828" s="108"/>
      <c r="H828" s="108"/>
      <c r="I828" s="108"/>
      <c r="J828" s="108"/>
      <c r="K828" s="108"/>
      <c r="L828" s="108"/>
      <c r="M828" s="108"/>
      <c r="N828" s="108"/>
      <c r="O828" s="108"/>
      <c r="P828" s="108"/>
      <c r="Q828" s="108"/>
      <c r="R828" s="108"/>
      <c r="S828" s="108"/>
      <c r="T828" s="108"/>
      <c r="U828" s="108"/>
      <c r="V828" s="108"/>
      <c r="W828" s="108"/>
      <c r="X828" s="108"/>
      <c r="Y828" s="108"/>
      <c r="Z828" s="108"/>
    </row>
    <row r="829" spans="1:26" ht="20.25" customHeight="1" x14ac:dyDescent="0.35">
      <c r="A829" s="108"/>
      <c r="B829" s="108"/>
      <c r="C829" s="108"/>
      <c r="D829" s="108"/>
      <c r="E829" s="108"/>
      <c r="F829" s="108"/>
      <c r="G829" s="108"/>
      <c r="H829" s="108"/>
      <c r="I829" s="108"/>
      <c r="J829" s="108"/>
      <c r="K829" s="108"/>
      <c r="L829" s="108"/>
      <c r="M829" s="108"/>
      <c r="N829" s="108"/>
      <c r="O829" s="108"/>
      <c r="P829" s="108"/>
      <c r="Q829" s="108"/>
      <c r="R829" s="108"/>
      <c r="S829" s="108"/>
      <c r="T829" s="108"/>
      <c r="U829" s="108"/>
      <c r="V829" s="108"/>
      <c r="W829" s="108"/>
      <c r="X829" s="108"/>
      <c r="Y829" s="108"/>
      <c r="Z829" s="108"/>
    </row>
    <row r="830" spans="1:26" ht="20.25" customHeight="1" x14ac:dyDescent="0.35">
      <c r="A830" s="108"/>
      <c r="B830" s="108"/>
      <c r="C830" s="108"/>
      <c r="D830" s="108"/>
      <c r="E830" s="108"/>
      <c r="F830" s="108"/>
      <c r="G830" s="108"/>
      <c r="H830" s="108"/>
      <c r="I830" s="108"/>
      <c r="J830" s="108"/>
      <c r="K830" s="108"/>
      <c r="L830" s="108"/>
      <c r="M830" s="108"/>
      <c r="N830" s="108"/>
      <c r="O830" s="108"/>
      <c r="P830" s="108"/>
      <c r="Q830" s="108"/>
      <c r="R830" s="108"/>
      <c r="S830" s="108"/>
      <c r="T830" s="108"/>
      <c r="U830" s="108"/>
      <c r="V830" s="108"/>
      <c r="W830" s="108"/>
      <c r="X830" s="108"/>
      <c r="Y830" s="108"/>
      <c r="Z830" s="108"/>
    </row>
    <row r="831" spans="1:26" ht="20.25" customHeight="1" x14ac:dyDescent="0.35">
      <c r="A831" s="108"/>
      <c r="B831" s="108"/>
      <c r="C831" s="108"/>
      <c r="D831" s="108"/>
      <c r="E831" s="108"/>
      <c r="F831" s="108"/>
      <c r="G831" s="108"/>
      <c r="H831" s="108"/>
      <c r="I831" s="108"/>
      <c r="J831" s="108"/>
      <c r="K831" s="108"/>
      <c r="L831" s="108"/>
      <c r="M831" s="108"/>
      <c r="N831" s="108"/>
      <c r="O831" s="108"/>
      <c r="P831" s="108"/>
      <c r="Q831" s="108"/>
      <c r="R831" s="108"/>
      <c r="S831" s="108"/>
      <c r="T831" s="108"/>
      <c r="U831" s="108"/>
      <c r="V831" s="108"/>
      <c r="W831" s="108"/>
      <c r="X831" s="108"/>
      <c r="Y831" s="108"/>
      <c r="Z831" s="108"/>
    </row>
    <row r="832" spans="1:26" ht="20.25" customHeight="1" x14ac:dyDescent="0.35">
      <c r="A832" s="108"/>
      <c r="B832" s="108"/>
      <c r="C832" s="108"/>
      <c r="D832" s="108"/>
      <c r="E832" s="108"/>
      <c r="F832" s="108"/>
      <c r="G832" s="108"/>
      <c r="H832" s="108"/>
      <c r="I832" s="108"/>
      <c r="J832" s="108"/>
      <c r="K832" s="108"/>
      <c r="L832" s="108"/>
      <c r="M832" s="108"/>
      <c r="N832" s="108"/>
      <c r="O832" s="108"/>
      <c r="P832" s="108"/>
      <c r="Q832" s="108"/>
      <c r="R832" s="108"/>
      <c r="S832" s="108"/>
      <c r="T832" s="108"/>
      <c r="U832" s="108"/>
      <c r="V832" s="108"/>
      <c r="W832" s="108"/>
      <c r="X832" s="108"/>
      <c r="Y832" s="108"/>
      <c r="Z832" s="108"/>
    </row>
    <row r="833" spans="1:26" ht="20.25" customHeight="1" x14ac:dyDescent="0.35">
      <c r="A833" s="108"/>
      <c r="B833" s="108"/>
      <c r="C833" s="108"/>
      <c r="D833" s="108"/>
      <c r="E833" s="108"/>
      <c r="F833" s="108"/>
      <c r="G833" s="108"/>
      <c r="H833" s="108"/>
      <c r="I833" s="108"/>
      <c r="J833" s="108"/>
      <c r="K833" s="108"/>
      <c r="L833" s="108"/>
      <c r="M833" s="108"/>
      <c r="N833" s="108"/>
      <c r="O833" s="108"/>
      <c r="P833" s="108"/>
      <c r="Q833" s="108"/>
      <c r="R833" s="108"/>
      <c r="S833" s="108"/>
      <c r="T833" s="108"/>
      <c r="U833" s="108"/>
      <c r="V833" s="108"/>
      <c r="W833" s="108"/>
      <c r="X833" s="108"/>
      <c r="Y833" s="108"/>
      <c r="Z833" s="108"/>
    </row>
    <row r="834" spans="1:26" ht="20.25" customHeight="1" x14ac:dyDescent="0.35">
      <c r="A834" s="108"/>
      <c r="B834" s="108"/>
      <c r="C834" s="108"/>
      <c r="D834" s="108"/>
      <c r="E834" s="108"/>
      <c r="F834" s="108"/>
      <c r="G834" s="108"/>
      <c r="H834" s="108"/>
      <c r="I834" s="108"/>
      <c r="J834" s="108"/>
      <c r="K834" s="108"/>
      <c r="L834" s="108"/>
      <c r="M834" s="108"/>
      <c r="N834" s="108"/>
      <c r="O834" s="108"/>
      <c r="P834" s="108"/>
      <c r="Q834" s="108"/>
      <c r="R834" s="108"/>
      <c r="S834" s="108"/>
      <c r="T834" s="108"/>
      <c r="U834" s="108"/>
      <c r="V834" s="108"/>
      <c r="W834" s="108"/>
      <c r="X834" s="108"/>
      <c r="Y834" s="108"/>
      <c r="Z834" s="108"/>
    </row>
    <row r="835" spans="1:26" ht="20.25" customHeight="1" x14ac:dyDescent="0.35">
      <c r="A835" s="108"/>
      <c r="B835" s="108"/>
      <c r="C835" s="108"/>
      <c r="D835" s="108"/>
      <c r="E835" s="108"/>
      <c r="F835" s="108"/>
      <c r="G835" s="108"/>
      <c r="H835" s="108"/>
      <c r="I835" s="108"/>
      <c r="J835" s="108"/>
      <c r="K835" s="108"/>
      <c r="L835" s="108"/>
      <c r="M835" s="108"/>
      <c r="N835" s="108"/>
      <c r="O835" s="108"/>
      <c r="P835" s="108"/>
      <c r="Q835" s="108"/>
      <c r="R835" s="108"/>
      <c r="S835" s="108"/>
      <c r="T835" s="108"/>
      <c r="U835" s="108"/>
      <c r="V835" s="108"/>
      <c r="W835" s="108"/>
      <c r="X835" s="108"/>
      <c r="Y835" s="108"/>
      <c r="Z835" s="108"/>
    </row>
    <row r="836" spans="1:26" ht="20.25" customHeight="1" x14ac:dyDescent="0.35">
      <c r="A836" s="108"/>
      <c r="B836" s="108"/>
      <c r="C836" s="108"/>
      <c r="D836" s="108"/>
      <c r="E836" s="108"/>
      <c r="F836" s="108"/>
      <c r="G836" s="108"/>
      <c r="H836" s="108"/>
      <c r="I836" s="108"/>
      <c r="J836" s="108"/>
      <c r="K836" s="108"/>
      <c r="L836" s="108"/>
      <c r="M836" s="108"/>
      <c r="N836" s="108"/>
      <c r="O836" s="108"/>
      <c r="P836" s="108"/>
      <c r="Q836" s="108"/>
      <c r="R836" s="108"/>
      <c r="S836" s="108"/>
      <c r="T836" s="108"/>
      <c r="U836" s="108"/>
      <c r="V836" s="108"/>
      <c r="W836" s="108"/>
      <c r="X836" s="108"/>
      <c r="Y836" s="108"/>
      <c r="Z836" s="108"/>
    </row>
    <row r="837" spans="1:26" ht="20.25" customHeight="1" x14ac:dyDescent="0.35">
      <c r="A837" s="108"/>
      <c r="B837" s="108"/>
      <c r="C837" s="108"/>
      <c r="D837" s="108"/>
      <c r="E837" s="108"/>
      <c r="F837" s="108"/>
      <c r="G837" s="108"/>
      <c r="H837" s="108"/>
      <c r="I837" s="108"/>
      <c r="J837" s="108"/>
      <c r="K837" s="108"/>
      <c r="L837" s="108"/>
      <c r="M837" s="108"/>
      <c r="N837" s="108"/>
      <c r="O837" s="108"/>
      <c r="P837" s="108"/>
      <c r="Q837" s="108"/>
      <c r="R837" s="108"/>
      <c r="S837" s="108"/>
      <c r="T837" s="108"/>
      <c r="U837" s="108"/>
      <c r="V837" s="108"/>
      <c r="W837" s="108"/>
      <c r="X837" s="108"/>
      <c r="Y837" s="108"/>
      <c r="Z837" s="108"/>
    </row>
    <row r="838" spans="1:26" ht="20.25" customHeight="1" x14ac:dyDescent="0.35">
      <c r="A838" s="108"/>
      <c r="B838" s="108"/>
      <c r="C838" s="108"/>
      <c r="D838" s="108"/>
      <c r="E838" s="108"/>
      <c r="F838" s="108"/>
      <c r="G838" s="108"/>
      <c r="H838" s="108"/>
      <c r="I838" s="108"/>
      <c r="J838" s="108"/>
      <c r="K838" s="108"/>
      <c r="L838" s="108"/>
      <c r="M838" s="108"/>
      <c r="N838" s="108"/>
      <c r="O838" s="108"/>
      <c r="P838" s="108"/>
      <c r="Q838" s="108"/>
      <c r="R838" s="108"/>
      <c r="S838" s="108"/>
      <c r="T838" s="108"/>
      <c r="U838" s="108"/>
      <c r="V838" s="108"/>
      <c r="W838" s="108"/>
      <c r="X838" s="108"/>
      <c r="Y838" s="108"/>
      <c r="Z838" s="108"/>
    </row>
    <row r="839" spans="1:26" ht="20.25" customHeight="1" x14ac:dyDescent="0.35">
      <c r="A839" s="108"/>
      <c r="B839" s="108"/>
      <c r="C839" s="108"/>
      <c r="D839" s="108"/>
      <c r="E839" s="108"/>
      <c r="F839" s="108"/>
      <c r="G839" s="108"/>
      <c r="H839" s="108"/>
      <c r="I839" s="108"/>
      <c r="J839" s="108"/>
      <c r="K839" s="108"/>
      <c r="L839" s="108"/>
      <c r="M839" s="108"/>
      <c r="N839" s="108"/>
      <c r="O839" s="108"/>
      <c r="P839" s="108"/>
      <c r="Q839" s="108"/>
      <c r="R839" s="108"/>
      <c r="S839" s="108"/>
      <c r="T839" s="108"/>
      <c r="U839" s="108"/>
      <c r="V839" s="108"/>
      <c r="W839" s="108"/>
      <c r="X839" s="108"/>
      <c r="Y839" s="108"/>
      <c r="Z839" s="108"/>
    </row>
    <row r="840" spans="1:26" ht="20.25" customHeight="1" x14ac:dyDescent="0.35">
      <c r="A840" s="108"/>
      <c r="B840" s="108"/>
      <c r="C840" s="108"/>
      <c r="D840" s="108"/>
      <c r="E840" s="108"/>
      <c r="F840" s="108"/>
      <c r="G840" s="108"/>
      <c r="H840" s="108"/>
      <c r="I840" s="108"/>
      <c r="J840" s="108"/>
      <c r="K840" s="108"/>
      <c r="L840" s="108"/>
      <c r="M840" s="108"/>
      <c r="N840" s="108"/>
      <c r="O840" s="108"/>
      <c r="P840" s="108"/>
      <c r="Q840" s="108"/>
      <c r="R840" s="108"/>
      <c r="S840" s="108"/>
      <c r="T840" s="108"/>
      <c r="U840" s="108"/>
      <c r="V840" s="108"/>
      <c r="W840" s="108"/>
      <c r="X840" s="108"/>
      <c r="Y840" s="108"/>
      <c r="Z840" s="108"/>
    </row>
    <row r="841" spans="1:26" ht="20.25" customHeight="1" x14ac:dyDescent="0.35">
      <c r="A841" s="108"/>
      <c r="B841" s="108"/>
      <c r="C841" s="108"/>
      <c r="D841" s="108"/>
      <c r="E841" s="108"/>
      <c r="F841" s="108"/>
      <c r="G841" s="108"/>
      <c r="H841" s="108"/>
      <c r="I841" s="108"/>
      <c r="J841" s="108"/>
      <c r="K841" s="108"/>
      <c r="L841" s="108"/>
      <c r="M841" s="108"/>
      <c r="N841" s="108"/>
      <c r="O841" s="108"/>
      <c r="P841" s="108"/>
      <c r="Q841" s="108"/>
      <c r="R841" s="108"/>
      <c r="S841" s="108"/>
      <c r="T841" s="108"/>
      <c r="U841" s="108"/>
      <c r="V841" s="108"/>
      <c r="W841" s="108"/>
      <c r="X841" s="108"/>
      <c r="Y841" s="108"/>
      <c r="Z841" s="108"/>
    </row>
    <row r="842" spans="1:26" ht="20.25" customHeight="1" x14ac:dyDescent="0.35">
      <c r="A842" s="108"/>
      <c r="B842" s="108"/>
      <c r="C842" s="108"/>
      <c r="D842" s="108"/>
      <c r="E842" s="108"/>
      <c r="F842" s="108"/>
      <c r="G842" s="108"/>
      <c r="H842" s="108"/>
      <c r="I842" s="108"/>
      <c r="J842" s="108"/>
      <c r="K842" s="108"/>
      <c r="L842" s="108"/>
      <c r="M842" s="108"/>
      <c r="N842" s="108"/>
      <c r="O842" s="108"/>
      <c r="P842" s="108"/>
      <c r="Q842" s="108"/>
      <c r="R842" s="108"/>
      <c r="S842" s="108"/>
      <c r="T842" s="108"/>
      <c r="U842" s="108"/>
      <c r="V842" s="108"/>
      <c r="W842" s="108"/>
      <c r="X842" s="108"/>
      <c r="Y842" s="108"/>
      <c r="Z842" s="108"/>
    </row>
    <row r="843" spans="1:26" ht="20.25" customHeight="1" x14ac:dyDescent="0.35">
      <c r="A843" s="108"/>
      <c r="B843" s="108"/>
      <c r="C843" s="108"/>
      <c r="D843" s="108"/>
      <c r="E843" s="108"/>
      <c r="F843" s="108"/>
      <c r="G843" s="108"/>
      <c r="H843" s="108"/>
      <c r="I843" s="108"/>
      <c r="J843" s="108"/>
      <c r="K843" s="108"/>
      <c r="L843" s="108"/>
      <c r="M843" s="108"/>
      <c r="N843" s="108"/>
      <c r="O843" s="108"/>
      <c r="P843" s="108"/>
      <c r="Q843" s="108"/>
      <c r="R843" s="108"/>
      <c r="S843" s="108"/>
      <c r="T843" s="108"/>
      <c r="U843" s="108"/>
      <c r="V843" s="108"/>
      <c r="W843" s="108"/>
      <c r="X843" s="108"/>
      <c r="Y843" s="108"/>
      <c r="Z843" s="108"/>
    </row>
    <row r="844" spans="1:26" ht="20.25" customHeight="1" x14ac:dyDescent="0.35">
      <c r="A844" s="108"/>
      <c r="B844" s="108"/>
      <c r="C844" s="108"/>
      <c r="D844" s="108"/>
      <c r="E844" s="108"/>
      <c r="F844" s="108"/>
      <c r="G844" s="108"/>
      <c r="H844" s="108"/>
      <c r="I844" s="108"/>
      <c r="J844" s="108"/>
      <c r="K844" s="108"/>
      <c r="L844" s="108"/>
      <c r="M844" s="108"/>
      <c r="N844" s="108"/>
      <c r="O844" s="108"/>
      <c r="P844" s="108"/>
      <c r="Q844" s="108"/>
      <c r="R844" s="108"/>
      <c r="S844" s="108"/>
      <c r="T844" s="108"/>
      <c r="U844" s="108"/>
      <c r="V844" s="108"/>
      <c r="W844" s="108"/>
      <c r="X844" s="108"/>
      <c r="Y844" s="108"/>
      <c r="Z844" s="108"/>
    </row>
    <row r="845" spans="1:26" ht="20.25" customHeight="1" x14ac:dyDescent="0.35">
      <c r="A845" s="108"/>
      <c r="B845" s="108"/>
      <c r="C845" s="108"/>
      <c r="D845" s="108"/>
      <c r="E845" s="108"/>
      <c r="F845" s="108"/>
      <c r="G845" s="108"/>
      <c r="H845" s="108"/>
      <c r="I845" s="108"/>
      <c r="J845" s="108"/>
      <c r="K845" s="108"/>
      <c r="L845" s="108"/>
      <c r="M845" s="108"/>
      <c r="N845" s="108"/>
      <c r="O845" s="108"/>
      <c r="P845" s="108"/>
      <c r="Q845" s="108"/>
      <c r="R845" s="108"/>
      <c r="S845" s="108"/>
      <c r="T845" s="108"/>
      <c r="U845" s="108"/>
      <c r="V845" s="108"/>
      <c r="W845" s="108"/>
      <c r="X845" s="108"/>
      <c r="Y845" s="108"/>
      <c r="Z845" s="108"/>
    </row>
    <row r="846" spans="1:26" ht="20.25" customHeight="1" x14ac:dyDescent="0.35">
      <c r="A846" s="108"/>
      <c r="B846" s="108"/>
      <c r="C846" s="108"/>
      <c r="D846" s="108"/>
      <c r="E846" s="108"/>
      <c r="F846" s="108"/>
      <c r="G846" s="108"/>
      <c r="H846" s="108"/>
      <c r="I846" s="108"/>
      <c r="J846" s="108"/>
      <c r="K846" s="108"/>
      <c r="L846" s="108"/>
      <c r="M846" s="108"/>
      <c r="N846" s="108"/>
      <c r="O846" s="108"/>
      <c r="P846" s="108"/>
      <c r="Q846" s="108"/>
      <c r="R846" s="108"/>
      <c r="S846" s="108"/>
      <c r="T846" s="108"/>
      <c r="U846" s="108"/>
      <c r="V846" s="108"/>
      <c r="W846" s="108"/>
      <c r="X846" s="108"/>
      <c r="Y846" s="108"/>
      <c r="Z846" s="108"/>
    </row>
    <row r="847" spans="1:26" ht="20.25" customHeight="1" x14ac:dyDescent="0.35">
      <c r="A847" s="108"/>
      <c r="B847" s="108"/>
      <c r="C847" s="108"/>
      <c r="D847" s="108"/>
      <c r="E847" s="108"/>
      <c r="F847" s="108"/>
      <c r="G847" s="108"/>
      <c r="H847" s="108"/>
      <c r="I847" s="108"/>
      <c r="J847" s="108"/>
      <c r="K847" s="108"/>
      <c r="L847" s="108"/>
      <c r="M847" s="108"/>
      <c r="N847" s="108"/>
      <c r="O847" s="108"/>
      <c r="P847" s="108"/>
      <c r="Q847" s="108"/>
      <c r="R847" s="108"/>
      <c r="S847" s="108"/>
      <c r="T847" s="108"/>
      <c r="U847" s="108"/>
      <c r="V847" s="108"/>
      <c r="W847" s="108"/>
      <c r="X847" s="108"/>
      <c r="Y847" s="108"/>
      <c r="Z847" s="108"/>
    </row>
    <row r="848" spans="1:26" ht="20.25" customHeight="1" x14ac:dyDescent="0.35">
      <c r="A848" s="108"/>
      <c r="B848" s="108"/>
      <c r="C848" s="108"/>
      <c r="D848" s="108"/>
      <c r="E848" s="108"/>
      <c r="F848" s="108"/>
      <c r="G848" s="108"/>
      <c r="H848" s="108"/>
      <c r="I848" s="108"/>
      <c r="J848" s="108"/>
      <c r="K848" s="108"/>
      <c r="L848" s="108"/>
      <c r="M848" s="108"/>
      <c r="N848" s="108"/>
      <c r="O848" s="108"/>
      <c r="P848" s="108"/>
      <c r="Q848" s="108"/>
      <c r="R848" s="108"/>
      <c r="S848" s="108"/>
      <c r="T848" s="108"/>
      <c r="U848" s="108"/>
      <c r="V848" s="108"/>
      <c r="W848" s="108"/>
      <c r="X848" s="108"/>
      <c r="Y848" s="108"/>
      <c r="Z848" s="108"/>
    </row>
    <row r="849" spans="1:26" ht="20.25" customHeight="1" x14ac:dyDescent="0.35">
      <c r="A849" s="108"/>
      <c r="B849" s="108"/>
      <c r="C849" s="108"/>
      <c r="D849" s="108"/>
      <c r="E849" s="108"/>
      <c r="F849" s="108"/>
      <c r="G849" s="108"/>
      <c r="H849" s="108"/>
      <c r="I849" s="108"/>
      <c r="J849" s="108"/>
      <c r="K849" s="108"/>
      <c r="L849" s="108"/>
      <c r="M849" s="108"/>
      <c r="N849" s="108"/>
      <c r="O849" s="108"/>
      <c r="P849" s="108"/>
      <c r="Q849" s="108"/>
      <c r="R849" s="108"/>
      <c r="S849" s="108"/>
      <c r="T849" s="108"/>
      <c r="U849" s="108"/>
      <c r="V849" s="108"/>
      <c r="W849" s="108"/>
      <c r="X849" s="108"/>
      <c r="Y849" s="108"/>
      <c r="Z849" s="108"/>
    </row>
    <row r="850" spans="1:26" ht="20.25" customHeight="1" x14ac:dyDescent="0.35">
      <c r="A850" s="108"/>
      <c r="B850" s="108"/>
      <c r="C850" s="108"/>
      <c r="D850" s="108"/>
      <c r="E850" s="108"/>
      <c r="F850" s="108"/>
      <c r="G850" s="108"/>
      <c r="H850" s="108"/>
      <c r="I850" s="108"/>
      <c r="J850" s="108"/>
      <c r="K850" s="108"/>
      <c r="L850" s="108"/>
      <c r="M850" s="108"/>
      <c r="N850" s="108"/>
      <c r="O850" s="108"/>
      <c r="P850" s="108"/>
      <c r="Q850" s="108"/>
      <c r="R850" s="108"/>
      <c r="S850" s="108"/>
      <c r="T850" s="108"/>
      <c r="U850" s="108"/>
      <c r="V850" s="108"/>
      <c r="W850" s="108"/>
      <c r="X850" s="108"/>
      <c r="Y850" s="108"/>
      <c r="Z850" s="108"/>
    </row>
    <row r="851" spans="1:26" ht="20.25" customHeight="1" x14ac:dyDescent="0.35">
      <c r="A851" s="108"/>
      <c r="B851" s="108"/>
      <c r="C851" s="108"/>
      <c r="D851" s="108"/>
      <c r="E851" s="108"/>
      <c r="F851" s="108"/>
      <c r="G851" s="108"/>
      <c r="H851" s="108"/>
      <c r="I851" s="108"/>
      <c r="J851" s="108"/>
      <c r="K851" s="108"/>
      <c r="L851" s="108"/>
      <c r="M851" s="108"/>
      <c r="N851" s="108"/>
      <c r="O851" s="108"/>
      <c r="P851" s="108"/>
      <c r="Q851" s="108"/>
      <c r="R851" s="108"/>
      <c r="S851" s="108"/>
      <c r="T851" s="108"/>
      <c r="U851" s="108"/>
      <c r="V851" s="108"/>
      <c r="W851" s="108"/>
      <c r="X851" s="108"/>
      <c r="Y851" s="108"/>
      <c r="Z851" s="108"/>
    </row>
    <row r="852" spans="1:26" ht="20.25" customHeight="1" x14ac:dyDescent="0.35">
      <c r="A852" s="108"/>
      <c r="B852" s="108"/>
      <c r="C852" s="108"/>
      <c r="D852" s="108"/>
      <c r="E852" s="108"/>
      <c r="F852" s="108"/>
      <c r="G852" s="108"/>
      <c r="H852" s="108"/>
      <c r="I852" s="108"/>
      <c r="J852" s="108"/>
      <c r="K852" s="108"/>
      <c r="L852" s="108"/>
      <c r="M852" s="108"/>
      <c r="N852" s="108"/>
      <c r="O852" s="108"/>
      <c r="P852" s="108"/>
      <c r="Q852" s="108"/>
      <c r="R852" s="108"/>
      <c r="S852" s="108"/>
      <c r="T852" s="108"/>
      <c r="U852" s="108"/>
      <c r="V852" s="108"/>
      <c r="W852" s="108"/>
      <c r="X852" s="108"/>
      <c r="Y852" s="108"/>
      <c r="Z852" s="108"/>
    </row>
    <row r="853" spans="1:26" ht="20.25" customHeight="1" x14ac:dyDescent="0.35">
      <c r="A853" s="108"/>
      <c r="B853" s="108"/>
      <c r="C853" s="108"/>
      <c r="D853" s="108"/>
      <c r="E853" s="108"/>
      <c r="F853" s="108"/>
      <c r="G853" s="108"/>
      <c r="H853" s="108"/>
      <c r="I853" s="108"/>
      <c r="J853" s="108"/>
      <c r="K853" s="108"/>
      <c r="L853" s="108"/>
      <c r="M853" s="108"/>
      <c r="N853" s="108"/>
      <c r="O853" s="108"/>
      <c r="P853" s="108"/>
      <c r="Q853" s="108"/>
      <c r="R853" s="108"/>
      <c r="S853" s="108"/>
      <c r="T853" s="108"/>
      <c r="U853" s="108"/>
      <c r="V853" s="108"/>
      <c r="W853" s="108"/>
      <c r="X853" s="108"/>
      <c r="Y853" s="108"/>
      <c r="Z853" s="108"/>
    </row>
    <row r="854" spans="1:26" ht="20.25" customHeight="1" x14ac:dyDescent="0.35">
      <c r="A854" s="108"/>
      <c r="B854" s="108"/>
      <c r="C854" s="108"/>
      <c r="D854" s="108"/>
      <c r="E854" s="108"/>
      <c r="F854" s="108"/>
      <c r="G854" s="108"/>
      <c r="H854" s="108"/>
      <c r="I854" s="108"/>
      <c r="J854" s="108"/>
      <c r="K854" s="108"/>
      <c r="L854" s="108"/>
      <c r="M854" s="108"/>
      <c r="N854" s="108"/>
      <c r="O854" s="108"/>
      <c r="P854" s="108"/>
      <c r="Q854" s="108"/>
      <c r="R854" s="108"/>
      <c r="S854" s="108"/>
      <c r="T854" s="108"/>
      <c r="U854" s="108"/>
      <c r="V854" s="108"/>
      <c r="W854" s="108"/>
      <c r="X854" s="108"/>
      <c r="Y854" s="108"/>
      <c r="Z854" s="108"/>
    </row>
    <row r="855" spans="1:26" ht="20.25" customHeight="1" x14ac:dyDescent="0.35">
      <c r="A855" s="108"/>
      <c r="B855" s="108"/>
      <c r="C855" s="108"/>
      <c r="D855" s="108"/>
      <c r="E855" s="108"/>
      <c r="F855" s="108"/>
      <c r="G855" s="108"/>
      <c r="H855" s="108"/>
      <c r="I855" s="108"/>
      <c r="J855" s="108"/>
      <c r="K855" s="108"/>
      <c r="L855" s="108"/>
      <c r="M855" s="108"/>
      <c r="N855" s="108"/>
      <c r="O855" s="108"/>
      <c r="P855" s="108"/>
      <c r="Q855" s="108"/>
      <c r="R855" s="108"/>
      <c r="S855" s="108"/>
      <c r="T855" s="108"/>
      <c r="U855" s="108"/>
      <c r="V855" s="108"/>
      <c r="W855" s="108"/>
      <c r="X855" s="108"/>
      <c r="Y855" s="108"/>
      <c r="Z855" s="108"/>
    </row>
    <row r="856" spans="1:26" ht="20.25" customHeight="1" x14ac:dyDescent="0.35">
      <c r="A856" s="108"/>
      <c r="B856" s="108"/>
      <c r="C856" s="108"/>
      <c r="D856" s="108"/>
      <c r="E856" s="108"/>
      <c r="F856" s="108"/>
      <c r="G856" s="108"/>
      <c r="H856" s="108"/>
      <c r="I856" s="108"/>
      <c r="J856" s="108"/>
      <c r="K856" s="108"/>
      <c r="L856" s="108"/>
      <c r="M856" s="108"/>
      <c r="N856" s="108"/>
      <c r="O856" s="108"/>
      <c r="P856" s="108"/>
      <c r="Q856" s="108"/>
      <c r="R856" s="108"/>
      <c r="S856" s="108"/>
      <c r="T856" s="108"/>
      <c r="U856" s="108"/>
      <c r="V856" s="108"/>
      <c r="W856" s="108"/>
      <c r="X856" s="108"/>
      <c r="Y856" s="108"/>
      <c r="Z856" s="108"/>
    </row>
    <row r="857" spans="1:26" ht="20.25" customHeight="1" x14ac:dyDescent="0.35">
      <c r="A857" s="108"/>
      <c r="B857" s="108"/>
      <c r="C857" s="108"/>
      <c r="D857" s="108"/>
      <c r="E857" s="108"/>
      <c r="F857" s="108"/>
      <c r="G857" s="108"/>
      <c r="H857" s="108"/>
      <c r="I857" s="108"/>
      <c r="J857" s="108"/>
      <c r="K857" s="108"/>
      <c r="L857" s="108"/>
      <c r="M857" s="108"/>
      <c r="N857" s="108"/>
      <c r="O857" s="108"/>
      <c r="P857" s="108"/>
      <c r="Q857" s="108"/>
      <c r="R857" s="108"/>
      <c r="S857" s="108"/>
      <c r="T857" s="108"/>
      <c r="U857" s="108"/>
      <c r="V857" s="108"/>
      <c r="W857" s="108"/>
      <c r="X857" s="108"/>
      <c r="Y857" s="108"/>
      <c r="Z857" s="108"/>
    </row>
    <row r="858" spans="1:26" ht="20.25" customHeight="1" x14ac:dyDescent="0.35">
      <c r="A858" s="108"/>
      <c r="B858" s="108"/>
      <c r="C858" s="108"/>
      <c r="D858" s="108"/>
      <c r="E858" s="108"/>
      <c r="F858" s="108"/>
      <c r="G858" s="108"/>
      <c r="H858" s="108"/>
      <c r="I858" s="108"/>
      <c r="J858" s="108"/>
      <c r="K858" s="108"/>
      <c r="L858" s="108"/>
      <c r="M858" s="108"/>
      <c r="N858" s="108"/>
      <c r="O858" s="108"/>
      <c r="P858" s="108"/>
      <c r="Q858" s="108"/>
      <c r="R858" s="108"/>
      <c r="S858" s="108"/>
      <c r="T858" s="108"/>
      <c r="U858" s="108"/>
      <c r="V858" s="108"/>
      <c r="W858" s="108"/>
      <c r="X858" s="108"/>
      <c r="Y858" s="108"/>
      <c r="Z858" s="108"/>
    </row>
    <row r="859" spans="1:26" ht="20.25" customHeight="1" x14ac:dyDescent="0.35">
      <c r="A859" s="108"/>
      <c r="B859" s="108"/>
      <c r="C859" s="108"/>
      <c r="D859" s="108"/>
      <c r="E859" s="108"/>
      <c r="F859" s="108"/>
      <c r="G859" s="108"/>
      <c r="H859" s="108"/>
      <c r="I859" s="108"/>
      <c r="J859" s="108"/>
      <c r="K859" s="108"/>
      <c r="L859" s="108"/>
      <c r="M859" s="108"/>
      <c r="N859" s="108"/>
      <c r="O859" s="108"/>
      <c r="P859" s="108"/>
      <c r="Q859" s="108"/>
      <c r="R859" s="108"/>
      <c r="S859" s="108"/>
      <c r="T859" s="108"/>
      <c r="U859" s="108"/>
      <c r="V859" s="108"/>
      <c r="W859" s="108"/>
      <c r="X859" s="108"/>
      <c r="Y859" s="108"/>
      <c r="Z859" s="108"/>
    </row>
    <row r="860" spans="1:26" ht="20.25" customHeight="1" x14ac:dyDescent="0.35">
      <c r="A860" s="108"/>
      <c r="B860" s="108"/>
      <c r="C860" s="108"/>
      <c r="D860" s="108"/>
      <c r="E860" s="108"/>
      <c r="F860" s="108"/>
      <c r="G860" s="108"/>
      <c r="H860" s="108"/>
      <c r="I860" s="108"/>
      <c r="J860" s="108"/>
      <c r="K860" s="108"/>
      <c r="L860" s="108"/>
      <c r="M860" s="108"/>
      <c r="N860" s="108"/>
      <c r="O860" s="108"/>
      <c r="P860" s="108"/>
      <c r="Q860" s="108"/>
      <c r="R860" s="108"/>
      <c r="S860" s="108"/>
      <c r="T860" s="108"/>
      <c r="U860" s="108"/>
      <c r="V860" s="108"/>
      <c r="W860" s="108"/>
      <c r="X860" s="108"/>
      <c r="Y860" s="108"/>
      <c r="Z860" s="108"/>
    </row>
    <row r="861" spans="1:26" ht="20.25" customHeight="1" x14ac:dyDescent="0.35">
      <c r="A861" s="108"/>
      <c r="B861" s="108"/>
      <c r="C861" s="108"/>
      <c r="D861" s="108"/>
      <c r="E861" s="108"/>
      <c r="F861" s="108"/>
      <c r="G861" s="108"/>
      <c r="H861" s="108"/>
      <c r="I861" s="108"/>
      <c r="J861" s="108"/>
      <c r="K861" s="108"/>
      <c r="L861" s="108"/>
      <c r="M861" s="108"/>
      <c r="N861" s="108"/>
      <c r="O861" s="108"/>
      <c r="P861" s="108"/>
      <c r="Q861" s="108"/>
      <c r="R861" s="108"/>
      <c r="S861" s="108"/>
      <c r="T861" s="108"/>
      <c r="U861" s="108"/>
      <c r="V861" s="108"/>
      <c r="W861" s="108"/>
      <c r="X861" s="108"/>
      <c r="Y861" s="108"/>
      <c r="Z861" s="108"/>
    </row>
    <row r="862" spans="1:26" ht="20.25" customHeight="1" x14ac:dyDescent="0.35">
      <c r="A862" s="108"/>
      <c r="B862" s="108"/>
      <c r="C862" s="108"/>
      <c r="D862" s="108"/>
      <c r="E862" s="108"/>
      <c r="F862" s="108"/>
      <c r="G862" s="108"/>
      <c r="H862" s="108"/>
      <c r="I862" s="108"/>
      <c r="J862" s="108"/>
      <c r="K862" s="108"/>
      <c r="L862" s="108"/>
      <c r="M862" s="108"/>
      <c r="N862" s="108"/>
      <c r="O862" s="108"/>
      <c r="P862" s="108"/>
      <c r="Q862" s="108"/>
      <c r="R862" s="108"/>
      <c r="S862" s="108"/>
      <c r="T862" s="108"/>
      <c r="U862" s="108"/>
      <c r="V862" s="108"/>
      <c r="W862" s="108"/>
      <c r="X862" s="108"/>
      <c r="Y862" s="108"/>
      <c r="Z862" s="108"/>
    </row>
    <row r="863" spans="1:26" ht="20.25" customHeight="1" x14ac:dyDescent="0.35">
      <c r="A863" s="108"/>
      <c r="B863" s="108"/>
      <c r="C863" s="108"/>
      <c r="D863" s="108"/>
      <c r="E863" s="108"/>
      <c r="F863" s="108"/>
      <c r="G863" s="108"/>
      <c r="H863" s="108"/>
      <c r="I863" s="108"/>
      <c r="J863" s="108"/>
      <c r="K863" s="108"/>
      <c r="L863" s="108"/>
      <c r="M863" s="108"/>
      <c r="N863" s="108"/>
      <c r="O863" s="108"/>
      <c r="P863" s="108"/>
      <c r="Q863" s="108"/>
      <c r="R863" s="108"/>
      <c r="S863" s="108"/>
      <c r="T863" s="108"/>
      <c r="U863" s="108"/>
      <c r="V863" s="108"/>
      <c r="W863" s="108"/>
      <c r="X863" s="108"/>
      <c r="Y863" s="108"/>
      <c r="Z863" s="108"/>
    </row>
    <row r="864" spans="1:26" ht="20.25" customHeight="1" x14ac:dyDescent="0.35">
      <c r="A864" s="108"/>
      <c r="B864" s="108"/>
      <c r="C864" s="108"/>
      <c r="D864" s="108"/>
      <c r="E864" s="108"/>
      <c r="F864" s="108"/>
      <c r="G864" s="108"/>
      <c r="H864" s="108"/>
      <c r="I864" s="108"/>
      <c r="J864" s="108"/>
      <c r="K864" s="108"/>
      <c r="L864" s="108"/>
      <c r="M864" s="108"/>
      <c r="N864" s="108"/>
      <c r="O864" s="108"/>
      <c r="P864" s="108"/>
      <c r="Q864" s="108"/>
      <c r="R864" s="108"/>
      <c r="S864" s="108"/>
      <c r="T864" s="108"/>
      <c r="U864" s="108"/>
      <c r="V864" s="108"/>
      <c r="W864" s="108"/>
      <c r="X864" s="108"/>
      <c r="Y864" s="108"/>
      <c r="Z864" s="108"/>
    </row>
    <row r="865" spans="1:26" ht="20.25" customHeight="1" x14ac:dyDescent="0.35">
      <c r="A865" s="108"/>
      <c r="B865" s="108"/>
      <c r="C865" s="108"/>
      <c r="D865" s="108"/>
      <c r="E865" s="108"/>
      <c r="F865" s="108"/>
      <c r="G865" s="108"/>
      <c r="H865" s="108"/>
      <c r="I865" s="108"/>
      <c r="J865" s="108"/>
      <c r="K865" s="108"/>
      <c r="L865" s="108"/>
      <c r="M865" s="108"/>
      <c r="N865" s="108"/>
      <c r="O865" s="108"/>
      <c r="P865" s="108"/>
      <c r="Q865" s="108"/>
      <c r="R865" s="108"/>
      <c r="S865" s="108"/>
      <c r="T865" s="108"/>
      <c r="U865" s="108"/>
      <c r="V865" s="108"/>
      <c r="W865" s="108"/>
      <c r="X865" s="108"/>
      <c r="Y865" s="108"/>
      <c r="Z865" s="108"/>
    </row>
    <row r="866" spans="1:26" ht="20.25" customHeight="1" x14ac:dyDescent="0.35">
      <c r="A866" s="108"/>
      <c r="B866" s="108"/>
      <c r="C866" s="108"/>
      <c r="D866" s="108"/>
      <c r="E866" s="108"/>
      <c r="F866" s="108"/>
      <c r="G866" s="108"/>
      <c r="H866" s="108"/>
      <c r="I866" s="108"/>
      <c r="J866" s="108"/>
      <c r="K866" s="108"/>
      <c r="L866" s="108"/>
      <c r="M866" s="108"/>
      <c r="N866" s="108"/>
      <c r="O866" s="108"/>
      <c r="P866" s="108"/>
      <c r="Q866" s="108"/>
      <c r="R866" s="108"/>
      <c r="S866" s="108"/>
      <c r="T866" s="108"/>
      <c r="U866" s="108"/>
      <c r="V866" s="108"/>
      <c r="W866" s="108"/>
      <c r="X866" s="108"/>
      <c r="Y866" s="108"/>
      <c r="Z866" s="108"/>
    </row>
    <row r="867" spans="1:26" ht="20.25" customHeight="1" x14ac:dyDescent="0.35">
      <c r="A867" s="108"/>
      <c r="B867" s="108"/>
      <c r="C867" s="108"/>
      <c r="D867" s="108"/>
      <c r="E867" s="108"/>
      <c r="F867" s="108"/>
      <c r="G867" s="108"/>
      <c r="H867" s="108"/>
      <c r="I867" s="108"/>
      <c r="J867" s="108"/>
      <c r="K867" s="108"/>
      <c r="L867" s="108"/>
      <c r="M867" s="108"/>
      <c r="N867" s="108"/>
      <c r="O867" s="108"/>
      <c r="P867" s="108"/>
      <c r="Q867" s="108"/>
      <c r="R867" s="108"/>
      <c r="S867" s="108"/>
      <c r="T867" s="108"/>
      <c r="U867" s="108"/>
      <c r="V867" s="108"/>
      <c r="W867" s="108"/>
      <c r="X867" s="108"/>
      <c r="Y867" s="108"/>
      <c r="Z867" s="108"/>
    </row>
    <row r="868" spans="1:26" ht="20.25" customHeight="1" x14ac:dyDescent="0.35">
      <c r="A868" s="108"/>
      <c r="B868" s="108"/>
      <c r="C868" s="108"/>
      <c r="D868" s="108"/>
      <c r="E868" s="108"/>
      <c r="F868" s="108"/>
      <c r="G868" s="108"/>
      <c r="H868" s="108"/>
      <c r="I868" s="108"/>
      <c r="J868" s="108"/>
      <c r="K868" s="108"/>
      <c r="L868" s="108"/>
      <c r="M868" s="108"/>
      <c r="N868" s="108"/>
      <c r="O868" s="108"/>
      <c r="P868" s="108"/>
      <c r="Q868" s="108"/>
      <c r="R868" s="108"/>
      <c r="S868" s="108"/>
      <c r="T868" s="108"/>
      <c r="U868" s="108"/>
      <c r="V868" s="108"/>
      <c r="W868" s="108"/>
      <c r="X868" s="108"/>
      <c r="Y868" s="108"/>
      <c r="Z868" s="108"/>
    </row>
    <row r="869" spans="1:26" ht="20.25" customHeight="1" x14ac:dyDescent="0.35">
      <c r="A869" s="108"/>
      <c r="B869" s="108"/>
      <c r="C869" s="108"/>
      <c r="D869" s="108"/>
      <c r="E869" s="108"/>
      <c r="F869" s="108"/>
      <c r="G869" s="108"/>
      <c r="H869" s="108"/>
      <c r="I869" s="108"/>
      <c r="J869" s="108"/>
      <c r="K869" s="108"/>
      <c r="L869" s="108"/>
      <c r="M869" s="108"/>
      <c r="N869" s="108"/>
      <c r="O869" s="108"/>
      <c r="P869" s="108"/>
      <c r="Q869" s="108"/>
      <c r="R869" s="108"/>
      <c r="S869" s="108"/>
      <c r="T869" s="108"/>
      <c r="U869" s="108"/>
      <c r="V869" s="108"/>
      <c r="W869" s="108"/>
      <c r="X869" s="108"/>
      <c r="Y869" s="108"/>
      <c r="Z869" s="108"/>
    </row>
    <row r="870" spans="1:26" ht="20.25" customHeight="1" x14ac:dyDescent="0.35">
      <c r="A870" s="108"/>
      <c r="B870" s="108"/>
      <c r="C870" s="108"/>
      <c r="D870" s="108"/>
      <c r="E870" s="108"/>
      <c r="F870" s="108"/>
      <c r="G870" s="108"/>
      <c r="H870" s="108"/>
      <c r="I870" s="108"/>
      <c r="J870" s="108"/>
      <c r="K870" s="108"/>
      <c r="L870" s="108"/>
      <c r="M870" s="108"/>
      <c r="N870" s="108"/>
      <c r="O870" s="108"/>
      <c r="P870" s="108"/>
      <c r="Q870" s="108"/>
      <c r="R870" s="108"/>
      <c r="S870" s="108"/>
      <c r="T870" s="108"/>
      <c r="U870" s="108"/>
      <c r="V870" s="108"/>
      <c r="W870" s="108"/>
      <c r="X870" s="108"/>
      <c r="Y870" s="108"/>
      <c r="Z870" s="108"/>
    </row>
    <row r="871" spans="1:26" ht="20.25" customHeight="1" x14ac:dyDescent="0.35">
      <c r="A871" s="108"/>
      <c r="B871" s="108"/>
      <c r="C871" s="108"/>
      <c r="D871" s="108"/>
      <c r="E871" s="108"/>
      <c r="F871" s="108"/>
      <c r="G871" s="108"/>
      <c r="H871" s="108"/>
      <c r="I871" s="108"/>
      <c r="J871" s="108"/>
      <c r="K871" s="108"/>
      <c r="L871" s="108"/>
      <c r="M871" s="108"/>
      <c r="N871" s="108"/>
      <c r="O871" s="108"/>
      <c r="P871" s="108"/>
      <c r="Q871" s="108"/>
      <c r="R871" s="108"/>
      <c r="S871" s="108"/>
      <c r="T871" s="108"/>
      <c r="U871" s="108"/>
      <c r="V871" s="108"/>
      <c r="W871" s="108"/>
      <c r="X871" s="108"/>
      <c r="Y871" s="108"/>
      <c r="Z871" s="108"/>
    </row>
    <row r="872" spans="1:26" ht="20.25" customHeight="1" x14ac:dyDescent="0.35">
      <c r="A872" s="108"/>
      <c r="B872" s="108"/>
      <c r="C872" s="108"/>
      <c r="D872" s="108"/>
      <c r="E872" s="108"/>
      <c r="F872" s="108"/>
      <c r="G872" s="108"/>
      <c r="H872" s="108"/>
      <c r="I872" s="108"/>
      <c r="J872" s="108"/>
      <c r="K872" s="108"/>
      <c r="L872" s="108"/>
      <c r="M872" s="108"/>
      <c r="N872" s="108"/>
      <c r="O872" s="108"/>
      <c r="P872" s="108"/>
      <c r="Q872" s="108"/>
      <c r="R872" s="108"/>
      <c r="S872" s="108"/>
      <c r="T872" s="108"/>
      <c r="U872" s="108"/>
      <c r="V872" s="108"/>
      <c r="W872" s="108"/>
      <c r="X872" s="108"/>
      <c r="Y872" s="108"/>
      <c r="Z872" s="108"/>
    </row>
    <row r="873" spans="1:26" ht="20.25" customHeight="1" x14ac:dyDescent="0.35">
      <c r="A873" s="108"/>
      <c r="B873" s="108"/>
      <c r="C873" s="108"/>
      <c r="D873" s="108"/>
      <c r="E873" s="108"/>
      <c r="F873" s="108"/>
      <c r="G873" s="108"/>
      <c r="H873" s="108"/>
      <c r="I873" s="108"/>
      <c r="J873" s="108"/>
      <c r="K873" s="108"/>
      <c r="L873" s="108"/>
      <c r="M873" s="108"/>
      <c r="N873" s="108"/>
      <c r="O873" s="108"/>
      <c r="P873" s="108"/>
      <c r="Q873" s="108"/>
      <c r="R873" s="108"/>
      <c r="S873" s="108"/>
      <c r="T873" s="108"/>
      <c r="U873" s="108"/>
      <c r="V873" s="108"/>
      <c r="W873" s="108"/>
      <c r="X873" s="108"/>
      <c r="Y873" s="108"/>
      <c r="Z873" s="108"/>
    </row>
    <row r="874" spans="1:26" ht="20.25" customHeight="1" x14ac:dyDescent="0.35">
      <c r="A874" s="108"/>
      <c r="B874" s="108"/>
      <c r="C874" s="108"/>
      <c r="D874" s="108"/>
      <c r="E874" s="108"/>
      <c r="F874" s="108"/>
      <c r="G874" s="108"/>
      <c r="H874" s="108"/>
      <c r="I874" s="108"/>
      <c r="J874" s="108"/>
      <c r="K874" s="108"/>
      <c r="L874" s="108"/>
      <c r="M874" s="108"/>
      <c r="N874" s="108"/>
      <c r="O874" s="108"/>
      <c r="P874" s="108"/>
      <c r="Q874" s="108"/>
      <c r="R874" s="108"/>
      <c r="S874" s="108"/>
      <c r="T874" s="108"/>
      <c r="U874" s="108"/>
      <c r="V874" s="108"/>
      <c r="W874" s="108"/>
      <c r="X874" s="108"/>
      <c r="Y874" s="108"/>
      <c r="Z874" s="108"/>
    </row>
    <row r="875" spans="1:26" ht="20.25" customHeight="1" x14ac:dyDescent="0.35">
      <c r="A875" s="108"/>
      <c r="B875" s="108"/>
      <c r="C875" s="108"/>
      <c r="D875" s="108"/>
      <c r="E875" s="108"/>
      <c r="F875" s="108"/>
      <c r="G875" s="108"/>
      <c r="H875" s="108"/>
      <c r="I875" s="108"/>
      <c r="J875" s="108"/>
      <c r="K875" s="108"/>
      <c r="L875" s="108"/>
      <c r="M875" s="108"/>
      <c r="N875" s="108"/>
      <c r="O875" s="108"/>
      <c r="P875" s="108"/>
      <c r="Q875" s="108"/>
      <c r="R875" s="108"/>
      <c r="S875" s="108"/>
      <c r="T875" s="108"/>
      <c r="U875" s="108"/>
      <c r="V875" s="108"/>
      <c r="W875" s="108"/>
      <c r="X875" s="108"/>
      <c r="Y875" s="108"/>
      <c r="Z875" s="108"/>
    </row>
    <row r="876" spans="1:26" ht="20.25" customHeight="1" x14ac:dyDescent="0.35">
      <c r="A876" s="108"/>
      <c r="B876" s="108"/>
      <c r="C876" s="108"/>
      <c r="D876" s="108"/>
      <c r="E876" s="108"/>
      <c r="F876" s="108"/>
      <c r="G876" s="108"/>
      <c r="H876" s="108"/>
      <c r="I876" s="108"/>
      <c r="J876" s="108"/>
      <c r="K876" s="108"/>
      <c r="L876" s="108"/>
      <c r="M876" s="108"/>
      <c r="N876" s="108"/>
      <c r="O876" s="108"/>
      <c r="P876" s="108"/>
      <c r="Q876" s="108"/>
      <c r="R876" s="108"/>
      <c r="S876" s="108"/>
      <c r="T876" s="108"/>
      <c r="U876" s="108"/>
      <c r="V876" s="108"/>
      <c r="W876" s="108"/>
      <c r="X876" s="108"/>
      <c r="Y876" s="108"/>
      <c r="Z876" s="108"/>
    </row>
    <row r="877" spans="1:26" ht="20.25" customHeight="1" x14ac:dyDescent="0.35">
      <c r="A877" s="108"/>
      <c r="B877" s="108"/>
      <c r="C877" s="108"/>
      <c r="D877" s="108"/>
      <c r="E877" s="108"/>
      <c r="F877" s="108"/>
      <c r="G877" s="108"/>
      <c r="H877" s="108"/>
      <c r="I877" s="108"/>
      <c r="J877" s="108"/>
      <c r="K877" s="108"/>
      <c r="L877" s="108"/>
      <c r="M877" s="108"/>
      <c r="N877" s="108"/>
      <c r="O877" s="108"/>
      <c r="P877" s="108"/>
      <c r="Q877" s="108"/>
      <c r="R877" s="108"/>
      <c r="S877" s="108"/>
      <c r="T877" s="108"/>
      <c r="U877" s="108"/>
      <c r="V877" s="108"/>
      <c r="W877" s="108"/>
      <c r="X877" s="108"/>
      <c r="Y877" s="108"/>
      <c r="Z877" s="108"/>
    </row>
    <row r="878" spans="1:26" ht="20.25" customHeight="1" x14ac:dyDescent="0.35">
      <c r="A878" s="108"/>
      <c r="B878" s="108"/>
      <c r="C878" s="108"/>
      <c r="D878" s="108"/>
      <c r="E878" s="108"/>
      <c r="F878" s="108"/>
      <c r="G878" s="108"/>
      <c r="H878" s="108"/>
      <c r="I878" s="108"/>
      <c r="J878" s="108"/>
      <c r="K878" s="108"/>
      <c r="L878" s="108"/>
      <c r="M878" s="108"/>
      <c r="N878" s="108"/>
      <c r="O878" s="108"/>
      <c r="P878" s="108"/>
      <c r="Q878" s="108"/>
      <c r="R878" s="108"/>
      <c r="S878" s="108"/>
      <c r="T878" s="108"/>
      <c r="U878" s="108"/>
      <c r="V878" s="108"/>
      <c r="W878" s="108"/>
      <c r="X878" s="108"/>
      <c r="Y878" s="108"/>
      <c r="Z878" s="108"/>
    </row>
    <row r="879" spans="1:26" ht="20.25" customHeight="1" x14ac:dyDescent="0.35">
      <c r="A879" s="108"/>
      <c r="B879" s="108"/>
      <c r="C879" s="108"/>
      <c r="D879" s="108"/>
      <c r="E879" s="108"/>
      <c r="F879" s="108"/>
      <c r="G879" s="108"/>
      <c r="H879" s="108"/>
      <c r="I879" s="108"/>
      <c r="J879" s="108"/>
      <c r="K879" s="108"/>
      <c r="L879" s="108"/>
      <c r="M879" s="108"/>
      <c r="N879" s="108"/>
      <c r="O879" s="108"/>
      <c r="P879" s="108"/>
      <c r="Q879" s="108"/>
      <c r="R879" s="108"/>
      <c r="S879" s="108"/>
      <c r="T879" s="108"/>
      <c r="U879" s="108"/>
      <c r="V879" s="108"/>
      <c r="W879" s="108"/>
      <c r="X879" s="108"/>
      <c r="Y879" s="108"/>
      <c r="Z879" s="108"/>
    </row>
    <row r="880" spans="1:26" ht="20.25" customHeight="1" x14ac:dyDescent="0.35">
      <c r="A880" s="108"/>
      <c r="B880" s="108"/>
      <c r="C880" s="108"/>
      <c r="D880" s="108"/>
      <c r="E880" s="108"/>
      <c r="F880" s="108"/>
      <c r="G880" s="108"/>
      <c r="H880" s="108"/>
      <c r="I880" s="108"/>
      <c r="J880" s="108"/>
      <c r="K880" s="108"/>
      <c r="L880" s="108"/>
      <c r="M880" s="108"/>
      <c r="N880" s="108"/>
      <c r="O880" s="108"/>
      <c r="P880" s="108"/>
      <c r="Q880" s="108"/>
      <c r="R880" s="108"/>
      <c r="S880" s="108"/>
      <c r="T880" s="108"/>
      <c r="U880" s="108"/>
      <c r="V880" s="108"/>
      <c r="W880" s="108"/>
      <c r="X880" s="108"/>
      <c r="Y880" s="108"/>
      <c r="Z880" s="108"/>
    </row>
    <row r="881" spans="1:26" ht="20.25" customHeight="1" x14ac:dyDescent="0.35">
      <c r="A881" s="108"/>
      <c r="B881" s="108"/>
      <c r="C881" s="108"/>
      <c r="D881" s="108"/>
      <c r="E881" s="108"/>
      <c r="F881" s="108"/>
      <c r="G881" s="108"/>
      <c r="H881" s="108"/>
      <c r="I881" s="108"/>
      <c r="J881" s="108"/>
      <c r="K881" s="108"/>
      <c r="L881" s="108"/>
      <c r="M881" s="108"/>
      <c r="N881" s="108"/>
      <c r="O881" s="108"/>
      <c r="P881" s="108"/>
      <c r="Q881" s="108"/>
      <c r="R881" s="108"/>
      <c r="S881" s="108"/>
      <c r="T881" s="108"/>
      <c r="U881" s="108"/>
      <c r="V881" s="108"/>
      <c r="W881" s="108"/>
      <c r="X881" s="108"/>
      <c r="Y881" s="108"/>
      <c r="Z881" s="108"/>
    </row>
    <row r="882" spans="1:26" ht="20.25" customHeight="1" x14ac:dyDescent="0.35">
      <c r="A882" s="108"/>
      <c r="B882" s="108"/>
      <c r="C882" s="108"/>
      <c r="D882" s="108"/>
      <c r="E882" s="108"/>
      <c r="F882" s="108"/>
      <c r="G882" s="108"/>
      <c r="H882" s="108"/>
      <c r="I882" s="108"/>
      <c r="J882" s="108"/>
      <c r="K882" s="108"/>
      <c r="L882" s="108"/>
      <c r="M882" s="108"/>
      <c r="N882" s="108"/>
      <c r="O882" s="108"/>
      <c r="P882" s="108"/>
      <c r="Q882" s="108"/>
      <c r="R882" s="108"/>
      <c r="S882" s="108"/>
      <c r="T882" s="108"/>
      <c r="U882" s="108"/>
      <c r="V882" s="108"/>
      <c r="W882" s="108"/>
      <c r="X882" s="108"/>
      <c r="Y882" s="108"/>
      <c r="Z882" s="108"/>
    </row>
    <row r="883" spans="1:26" ht="20.25" customHeight="1" x14ac:dyDescent="0.35">
      <c r="A883" s="108"/>
      <c r="B883" s="108"/>
      <c r="C883" s="108"/>
      <c r="D883" s="108"/>
      <c r="E883" s="108"/>
      <c r="F883" s="108"/>
      <c r="G883" s="108"/>
      <c r="H883" s="108"/>
      <c r="I883" s="108"/>
      <c r="J883" s="108"/>
      <c r="K883" s="108"/>
      <c r="L883" s="108"/>
      <c r="M883" s="108"/>
      <c r="N883" s="108"/>
      <c r="O883" s="108"/>
      <c r="P883" s="108"/>
      <c r="Q883" s="108"/>
      <c r="R883" s="108"/>
      <c r="S883" s="108"/>
      <c r="T883" s="108"/>
      <c r="U883" s="108"/>
      <c r="V883" s="108"/>
      <c r="W883" s="108"/>
      <c r="X883" s="108"/>
      <c r="Y883" s="108"/>
      <c r="Z883" s="108"/>
    </row>
    <row r="884" spans="1:26" ht="20.25" customHeight="1" x14ac:dyDescent="0.35">
      <c r="A884" s="108"/>
      <c r="B884" s="108"/>
      <c r="C884" s="108"/>
      <c r="D884" s="108"/>
      <c r="E884" s="108"/>
      <c r="F884" s="108"/>
      <c r="G884" s="108"/>
      <c r="H884" s="108"/>
      <c r="I884" s="108"/>
      <c r="J884" s="108"/>
      <c r="K884" s="108"/>
      <c r="L884" s="108"/>
      <c r="M884" s="108"/>
      <c r="N884" s="108"/>
      <c r="O884" s="108"/>
      <c r="P884" s="108"/>
      <c r="Q884" s="108"/>
      <c r="R884" s="108"/>
      <c r="S884" s="108"/>
      <c r="T884" s="108"/>
      <c r="U884" s="108"/>
      <c r="V884" s="108"/>
      <c r="W884" s="108"/>
      <c r="X884" s="108"/>
      <c r="Y884" s="108"/>
      <c r="Z884" s="108"/>
    </row>
    <row r="885" spans="1:26" ht="20.25" customHeight="1" x14ac:dyDescent="0.35">
      <c r="A885" s="108"/>
      <c r="B885" s="108"/>
      <c r="C885" s="108"/>
      <c r="D885" s="108"/>
      <c r="E885" s="108"/>
      <c r="F885" s="108"/>
      <c r="G885" s="108"/>
      <c r="H885" s="108"/>
      <c r="I885" s="108"/>
      <c r="J885" s="108"/>
      <c r="K885" s="108"/>
      <c r="L885" s="108"/>
      <c r="M885" s="108"/>
      <c r="N885" s="108"/>
      <c r="O885" s="108"/>
      <c r="P885" s="108"/>
      <c r="Q885" s="108"/>
      <c r="R885" s="108"/>
      <c r="S885" s="108"/>
      <c r="T885" s="108"/>
      <c r="U885" s="108"/>
      <c r="V885" s="108"/>
      <c r="W885" s="108"/>
      <c r="X885" s="108"/>
      <c r="Y885" s="108"/>
      <c r="Z885" s="108"/>
    </row>
    <row r="886" spans="1:26" ht="20.25" customHeight="1" x14ac:dyDescent="0.35">
      <c r="A886" s="108"/>
      <c r="B886" s="108"/>
      <c r="C886" s="108"/>
      <c r="D886" s="108"/>
      <c r="E886" s="108"/>
      <c r="F886" s="108"/>
      <c r="G886" s="108"/>
      <c r="H886" s="108"/>
      <c r="I886" s="108"/>
      <c r="J886" s="108"/>
      <c r="K886" s="108"/>
      <c r="L886" s="108"/>
      <c r="M886" s="108"/>
      <c r="N886" s="108"/>
      <c r="O886" s="108"/>
      <c r="P886" s="108"/>
      <c r="Q886" s="108"/>
      <c r="R886" s="108"/>
      <c r="S886" s="108"/>
      <c r="T886" s="108"/>
      <c r="U886" s="108"/>
      <c r="V886" s="108"/>
      <c r="W886" s="108"/>
      <c r="X886" s="108"/>
      <c r="Y886" s="108"/>
      <c r="Z886" s="108"/>
    </row>
    <row r="887" spans="1:26" ht="20.25" customHeight="1" x14ac:dyDescent="0.35">
      <c r="A887" s="108"/>
      <c r="B887" s="108"/>
      <c r="C887" s="108"/>
      <c r="D887" s="108"/>
      <c r="E887" s="108"/>
      <c r="F887" s="108"/>
      <c r="G887" s="108"/>
      <c r="H887" s="108"/>
      <c r="I887" s="108"/>
      <c r="J887" s="108"/>
      <c r="K887" s="108"/>
      <c r="L887" s="108"/>
      <c r="M887" s="108"/>
      <c r="N887" s="108"/>
      <c r="O887" s="108"/>
      <c r="P887" s="108"/>
      <c r="Q887" s="108"/>
      <c r="R887" s="108"/>
      <c r="S887" s="108"/>
      <c r="T887" s="108"/>
      <c r="U887" s="108"/>
      <c r="V887" s="108"/>
      <c r="W887" s="108"/>
      <c r="X887" s="108"/>
      <c r="Y887" s="108"/>
      <c r="Z887" s="108"/>
    </row>
    <row r="888" spans="1:26" ht="20.25" customHeight="1" x14ac:dyDescent="0.35">
      <c r="A888" s="108"/>
      <c r="B888" s="108"/>
      <c r="C888" s="108"/>
      <c r="D888" s="108"/>
      <c r="E888" s="108"/>
      <c r="F888" s="108"/>
      <c r="G888" s="108"/>
      <c r="H888" s="108"/>
      <c r="I888" s="108"/>
      <c r="J888" s="108"/>
      <c r="K888" s="108"/>
      <c r="L888" s="108"/>
      <c r="M888" s="108"/>
      <c r="N888" s="108"/>
      <c r="O888" s="108"/>
      <c r="P888" s="108"/>
      <c r="Q888" s="108"/>
      <c r="R888" s="108"/>
      <c r="S888" s="108"/>
      <c r="T888" s="108"/>
      <c r="U888" s="108"/>
      <c r="V888" s="108"/>
      <c r="W888" s="108"/>
      <c r="X888" s="108"/>
      <c r="Y888" s="108"/>
      <c r="Z888" s="108"/>
    </row>
    <row r="889" spans="1:26" ht="20.25" customHeight="1" x14ac:dyDescent="0.35">
      <c r="A889" s="108"/>
      <c r="B889" s="108"/>
      <c r="C889" s="108"/>
      <c r="D889" s="108"/>
      <c r="E889" s="108"/>
      <c r="F889" s="108"/>
      <c r="G889" s="108"/>
      <c r="H889" s="108"/>
      <c r="I889" s="108"/>
      <c r="J889" s="108"/>
      <c r="K889" s="108"/>
      <c r="L889" s="108"/>
      <c r="M889" s="108"/>
      <c r="N889" s="108"/>
      <c r="O889" s="108"/>
      <c r="P889" s="108"/>
      <c r="Q889" s="108"/>
      <c r="R889" s="108"/>
      <c r="S889" s="108"/>
      <c r="T889" s="108"/>
      <c r="U889" s="108"/>
      <c r="V889" s="108"/>
      <c r="W889" s="108"/>
      <c r="X889" s="108"/>
      <c r="Y889" s="108"/>
      <c r="Z889" s="108"/>
    </row>
    <row r="890" spans="1:26" ht="20.25" customHeight="1" x14ac:dyDescent="0.35">
      <c r="A890" s="108"/>
      <c r="B890" s="108"/>
      <c r="C890" s="108"/>
      <c r="D890" s="108"/>
      <c r="E890" s="108"/>
      <c r="F890" s="108"/>
      <c r="G890" s="108"/>
      <c r="H890" s="108"/>
      <c r="I890" s="108"/>
      <c r="J890" s="108"/>
      <c r="K890" s="108"/>
      <c r="L890" s="108"/>
      <c r="M890" s="108"/>
      <c r="N890" s="108"/>
      <c r="O890" s="108"/>
      <c r="P890" s="108"/>
      <c r="Q890" s="108"/>
      <c r="R890" s="108"/>
      <c r="S890" s="108"/>
      <c r="T890" s="108"/>
      <c r="U890" s="108"/>
      <c r="V890" s="108"/>
      <c r="W890" s="108"/>
      <c r="X890" s="108"/>
      <c r="Y890" s="108"/>
      <c r="Z890" s="108"/>
    </row>
    <row r="891" spans="1:26" ht="20.25" customHeight="1" x14ac:dyDescent="0.35">
      <c r="A891" s="108"/>
      <c r="B891" s="108"/>
      <c r="C891" s="108"/>
      <c r="D891" s="108"/>
      <c r="E891" s="108"/>
      <c r="F891" s="108"/>
      <c r="G891" s="108"/>
      <c r="H891" s="108"/>
      <c r="I891" s="108"/>
      <c r="J891" s="108"/>
      <c r="K891" s="108"/>
      <c r="L891" s="108"/>
      <c r="M891" s="108"/>
      <c r="N891" s="108"/>
      <c r="O891" s="108"/>
      <c r="P891" s="108"/>
      <c r="Q891" s="108"/>
      <c r="R891" s="108"/>
      <c r="S891" s="108"/>
      <c r="T891" s="108"/>
      <c r="U891" s="108"/>
      <c r="V891" s="108"/>
      <c r="W891" s="108"/>
      <c r="X891" s="108"/>
      <c r="Y891" s="108"/>
      <c r="Z891" s="108"/>
    </row>
    <row r="892" spans="1:26" ht="20.25" customHeight="1" x14ac:dyDescent="0.35">
      <c r="A892" s="108"/>
      <c r="B892" s="108"/>
      <c r="C892" s="108"/>
      <c r="D892" s="108"/>
      <c r="E892" s="108"/>
      <c r="F892" s="108"/>
      <c r="G892" s="108"/>
      <c r="H892" s="108"/>
      <c r="I892" s="108"/>
      <c r="J892" s="108"/>
      <c r="K892" s="108"/>
      <c r="L892" s="108"/>
      <c r="M892" s="108"/>
      <c r="N892" s="108"/>
      <c r="O892" s="108"/>
      <c r="P892" s="108"/>
      <c r="Q892" s="108"/>
      <c r="R892" s="108"/>
      <c r="S892" s="108"/>
      <c r="T892" s="108"/>
      <c r="U892" s="108"/>
      <c r="V892" s="108"/>
      <c r="W892" s="108"/>
      <c r="X892" s="108"/>
      <c r="Y892" s="108"/>
      <c r="Z892" s="108"/>
    </row>
    <row r="893" spans="1:26" ht="20.25" customHeight="1" x14ac:dyDescent="0.35">
      <c r="A893" s="108"/>
      <c r="B893" s="108"/>
      <c r="C893" s="108"/>
      <c r="D893" s="108"/>
      <c r="E893" s="108"/>
      <c r="F893" s="108"/>
      <c r="G893" s="108"/>
      <c r="H893" s="108"/>
      <c r="I893" s="108"/>
      <c r="J893" s="108"/>
      <c r="K893" s="108"/>
      <c r="L893" s="108"/>
      <c r="M893" s="108"/>
      <c r="N893" s="108"/>
      <c r="O893" s="108"/>
      <c r="P893" s="108"/>
      <c r="Q893" s="108"/>
      <c r="R893" s="108"/>
      <c r="S893" s="108"/>
      <c r="T893" s="108"/>
      <c r="U893" s="108"/>
      <c r="V893" s="108"/>
      <c r="W893" s="108"/>
      <c r="X893" s="108"/>
      <c r="Y893" s="108"/>
      <c r="Z893" s="108"/>
    </row>
    <row r="894" spans="1:26" ht="20.25" customHeight="1" x14ac:dyDescent="0.35">
      <c r="A894" s="108"/>
      <c r="B894" s="108"/>
      <c r="C894" s="108"/>
      <c r="D894" s="108"/>
      <c r="E894" s="108"/>
      <c r="F894" s="108"/>
      <c r="G894" s="108"/>
      <c r="H894" s="108"/>
      <c r="I894" s="108"/>
      <c r="J894" s="108"/>
      <c r="K894" s="108"/>
      <c r="L894" s="108"/>
      <c r="M894" s="108"/>
      <c r="N894" s="108"/>
      <c r="O894" s="108"/>
      <c r="P894" s="108"/>
      <c r="Q894" s="108"/>
      <c r="R894" s="108"/>
      <c r="S894" s="108"/>
      <c r="T894" s="108"/>
      <c r="U894" s="108"/>
      <c r="V894" s="108"/>
      <c r="W894" s="108"/>
      <c r="X894" s="108"/>
      <c r="Y894" s="108"/>
      <c r="Z894" s="108"/>
    </row>
    <row r="895" spans="1:26" ht="20.25" customHeight="1" x14ac:dyDescent="0.35">
      <c r="A895" s="108"/>
      <c r="B895" s="108"/>
      <c r="C895" s="108"/>
      <c r="D895" s="108"/>
      <c r="E895" s="108"/>
      <c r="F895" s="108"/>
      <c r="G895" s="108"/>
      <c r="H895" s="108"/>
      <c r="I895" s="108"/>
      <c r="J895" s="108"/>
      <c r="K895" s="108"/>
      <c r="L895" s="108"/>
      <c r="M895" s="108"/>
      <c r="N895" s="108"/>
      <c r="O895" s="108"/>
      <c r="P895" s="108"/>
      <c r="Q895" s="108"/>
      <c r="R895" s="108"/>
      <c r="S895" s="108"/>
      <c r="T895" s="108"/>
      <c r="U895" s="108"/>
      <c r="V895" s="108"/>
      <c r="W895" s="108"/>
      <c r="X895" s="108"/>
      <c r="Y895" s="108"/>
      <c r="Z895" s="108"/>
    </row>
    <row r="896" spans="1:26" ht="20.25" customHeight="1" x14ac:dyDescent="0.35">
      <c r="A896" s="108"/>
      <c r="B896" s="108"/>
      <c r="C896" s="108"/>
      <c r="D896" s="108"/>
      <c r="E896" s="108"/>
      <c r="F896" s="108"/>
      <c r="G896" s="108"/>
      <c r="H896" s="108"/>
      <c r="I896" s="108"/>
      <c r="J896" s="108"/>
      <c r="K896" s="108"/>
      <c r="L896" s="108"/>
      <c r="M896" s="108"/>
      <c r="N896" s="108"/>
      <c r="O896" s="108"/>
      <c r="P896" s="108"/>
      <c r="Q896" s="108"/>
      <c r="R896" s="108"/>
      <c r="S896" s="108"/>
      <c r="T896" s="108"/>
      <c r="U896" s="108"/>
      <c r="V896" s="108"/>
      <c r="W896" s="108"/>
      <c r="X896" s="108"/>
      <c r="Y896" s="108"/>
      <c r="Z896" s="108"/>
    </row>
    <row r="897" spans="1:26" ht="20.25" customHeight="1" x14ac:dyDescent="0.35">
      <c r="A897" s="108"/>
      <c r="B897" s="108"/>
      <c r="C897" s="108"/>
      <c r="D897" s="108"/>
      <c r="E897" s="108"/>
      <c r="F897" s="108"/>
      <c r="G897" s="108"/>
      <c r="H897" s="108"/>
      <c r="I897" s="108"/>
      <c r="J897" s="108"/>
      <c r="K897" s="108"/>
      <c r="L897" s="108"/>
      <c r="M897" s="108"/>
      <c r="N897" s="108"/>
      <c r="O897" s="108"/>
      <c r="P897" s="108"/>
      <c r="Q897" s="108"/>
      <c r="R897" s="108"/>
      <c r="S897" s="108"/>
      <c r="T897" s="108"/>
      <c r="U897" s="108"/>
      <c r="V897" s="108"/>
      <c r="W897" s="108"/>
      <c r="X897" s="108"/>
      <c r="Y897" s="108"/>
      <c r="Z897" s="108"/>
    </row>
    <row r="898" spans="1:26" ht="20.25" customHeight="1" x14ac:dyDescent="0.35">
      <c r="A898" s="108"/>
      <c r="B898" s="108"/>
      <c r="C898" s="108"/>
      <c r="D898" s="108"/>
      <c r="E898" s="108"/>
      <c r="F898" s="108"/>
      <c r="G898" s="108"/>
      <c r="H898" s="108"/>
      <c r="I898" s="108"/>
      <c r="J898" s="108"/>
      <c r="K898" s="108"/>
      <c r="L898" s="108"/>
      <c r="M898" s="108"/>
      <c r="N898" s="108"/>
      <c r="O898" s="108"/>
      <c r="P898" s="108"/>
      <c r="Q898" s="108"/>
      <c r="R898" s="108"/>
      <c r="S898" s="108"/>
      <c r="T898" s="108"/>
      <c r="U898" s="108"/>
      <c r="V898" s="108"/>
      <c r="W898" s="108"/>
      <c r="X898" s="108"/>
      <c r="Y898" s="108"/>
      <c r="Z898" s="108"/>
    </row>
    <row r="899" spans="1:26" ht="20.25" customHeight="1" x14ac:dyDescent="0.35">
      <c r="A899" s="108"/>
      <c r="B899" s="108"/>
      <c r="C899" s="108"/>
      <c r="D899" s="108"/>
      <c r="E899" s="108"/>
      <c r="F899" s="108"/>
      <c r="G899" s="108"/>
      <c r="H899" s="108"/>
      <c r="I899" s="108"/>
      <c r="J899" s="108"/>
      <c r="K899" s="108"/>
      <c r="L899" s="108"/>
      <c r="M899" s="108"/>
      <c r="N899" s="108"/>
      <c r="O899" s="108"/>
      <c r="P899" s="108"/>
      <c r="Q899" s="108"/>
      <c r="R899" s="108"/>
      <c r="S899" s="108"/>
      <c r="T899" s="108"/>
      <c r="U899" s="108"/>
      <c r="V899" s="108"/>
      <c r="W899" s="108"/>
      <c r="X899" s="108"/>
      <c r="Y899" s="108"/>
      <c r="Z899" s="108"/>
    </row>
    <row r="900" spans="1:26" ht="20.25" customHeight="1" x14ac:dyDescent="0.35">
      <c r="A900" s="108"/>
      <c r="B900" s="108"/>
      <c r="C900" s="108"/>
      <c r="D900" s="108"/>
      <c r="E900" s="108"/>
      <c r="F900" s="108"/>
      <c r="G900" s="108"/>
      <c r="H900" s="108"/>
      <c r="I900" s="108"/>
      <c r="J900" s="108"/>
      <c r="K900" s="108"/>
      <c r="L900" s="108"/>
      <c r="M900" s="108"/>
      <c r="N900" s="108"/>
      <c r="O900" s="108"/>
      <c r="P900" s="108"/>
      <c r="Q900" s="108"/>
      <c r="R900" s="108"/>
      <c r="S900" s="108"/>
      <c r="T900" s="108"/>
      <c r="U900" s="108"/>
      <c r="V900" s="108"/>
      <c r="W900" s="108"/>
      <c r="X900" s="108"/>
      <c r="Y900" s="108"/>
      <c r="Z900" s="108"/>
    </row>
    <row r="901" spans="1:26" ht="20.25" customHeight="1" x14ac:dyDescent="0.35">
      <c r="A901" s="108"/>
      <c r="B901" s="108"/>
      <c r="C901" s="108"/>
      <c r="D901" s="108"/>
      <c r="E901" s="108"/>
      <c r="F901" s="108"/>
      <c r="G901" s="108"/>
      <c r="H901" s="108"/>
      <c r="I901" s="108"/>
      <c r="J901" s="108"/>
      <c r="K901" s="108"/>
      <c r="L901" s="108"/>
      <c r="M901" s="108"/>
      <c r="N901" s="108"/>
      <c r="O901" s="108"/>
      <c r="P901" s="108"/>
      <c r="Q901" s="108"/>
      <c r="R901" s="108"/>
      <c r="S901" s="108"/>
      <c r="T901" s="108"/>
      <c r="U901" s="108"/>
      <c r="V901" s="108"/>
      <c r="W901" s="108"/>
      <c r="X901" s="108"/>
      <c r="Y901" s="108"/>
      <c r="Z901" s="108"/>
    </row>
    <row r="902" spans="1:26" ht="20.25" customHeight="1" x14ac:dyDescent="0.35">
      <c r="A902" s="108"/>
      <c r="B902" s="108"/>
      <c r="C902" s="108"/>
      <c r="D902" s="108"/>
      <c r="E902" s="108"/>
      <c r="F902" s="108"/>
      <c r="G902" s="108"/>
      <c r="H902" s="108"/>
      <c r="I902" s="108"/>
      <c r="J902" s="108"/>
      <c r="K902" s="108"/>
      <c r="L902" s="108"/>
      <c r="M902" s="108"/>
      <c r="N902" s="108"/>
      <c r="O902" s="108"/>
      <c r="P902" s="108"/>
      <c r="Q902" s="108"/>
      <c r="R902" s="108"/>
      <c r="S902" s="108"/>
      <c r="T902" s="108"/>
      <c r="U902" s="108"/>
      <c r="V902" s="108"/>
      <c r="W902" s="108"/>
      <c r="X902" s="108"/>
      <c r="Y902" s="108"/>
      <c r="Z902" s="108"/>
    </row>
    <row r="903" spans="1:26" ht="20.25" customHeight="1" x14ac:dyDescent="0.35">
      <c r="A903" s="108"/>
      <c r="B903" s="108"/>
      <c r="C903" s="108"/>
      <c r="D903" s="108"/>
      <c r="E903" s="108"/>
      <c r="F903" s="108"/>
      <c r="G903" s="108"/>
      <c r="H903" s="108"/>
      <c r="I903" s="108"/>
      <c r="J903" s="108"/>
      <c r="K903" s="108"/>
      <c r="L903" s="108"/>
      <c r="M903" s="108"/>
      <c r="N903" s="108"/>
      <c r="O903" s="108"/>
      <c r="P903" s="108"/>
      <c r="Q903" s="108"/>
      <c r="R903" s="108"/>
      <c r="S903" s="108"/>
      <c r="T903" s="108"/>
      <c r="U903" s="108"/>
      <c r="V903" s="108"/>
      <c r="W903" s="108"/>
      <c r="X903" s="108"/>
      <c r="Y903" s="108"/>
      <c r="Z903" s="108"/>
    </row>
    <row r="904" spans="1:26" ht="20.25" customHeight="1" x14ac:dyDescent="0.35">
      <c r="A904" s="108"/>
      <c r="B904" s="108"/>
      <c r="C904" s="108"/>
      <c r="D904" s="108"/>
      <c r="E904" s="108"/>
      <c r="F904" s="108"/>
      <c r="G904" s="108"/>
      <c r="H904" s="108"/>
      <c r="I904" s="108"/>
      <c r="J904" s="108"/>
      <c r="K904" s="108"/>
      <c r="L904" s="108"/>
      <c r="M904" s="108"/>
      <c r="N904" s="108"/>
      <c r="O904" s="108"/>
      <c r="P904" s="108"/>
      <c r="Q904" s="108"/>
      <c r="R904" s="108"/>
      <c r="S904" s="108"/>
      <c r="T904" s="108"/>
      <c r="U904" s="108"/>
      <c r="V904" s="108"/>
      <c r="W904" s="108"/>
      <c r="X904" s="108"/>
      <c r="Y904" s="108"/>
      <c r="Z904" s="108"/>
    </row>
    <row r="905" spans="1:26" ht="20.25" customHeight="1" x14ac:dyDescent="0.35">
      <c r="A905" s="108"/>
      <c r="B905" s="108"/>
      <c r="C905" s="108"/>
      <c r="D905" s="108"/>
      <c r="E905" s="108"/>
      <c r="F905" s="108"/>
      <c r="G905" s="108"/>
      <c r="H905" s="108"/>
      <c r="I905" s="108"/>
      <c r="J905" s="108"/>
      <c r="K905" s="108"/>
      <c r="L905" s="108"/>
      <c r="M905" s="108"/>
      <c r="N905" s="108"/>
      <c r="O905" s="108"/>
      <c r="P905" s="108"/>
      <c r="Q905" s="108"/>
      <c r="R905" s="108"/>
      <c r="S905" s="108"/>
      <c r="T905" s="108"/>
      <c r="U905" s="108"/>
      <c r="V905" s="108"/>
      <c r="W905" s="108"/>
      <c r="X905" s="108"/>
      <c r="Y905" s="108"/>
      <c r="Z905" s="108"/>
    </row>
    <row r="906" spans="1:26" ht="20.25" customHeight="1" x14ac:dyDescent="0.35">
      <c r="A906" s="108"/>
      <c r="B906" s="108"/>
      <c r="C906" s="108"/>
      <c r="D906" s="108"/>
      <c r="E906" s="108"/>
      <c r="F906" s="108"/>
      <c r="G906" s="108"/>
      <c r="H906" s="108"/>
      <c r="I906" s="108"/>
      <c r="J906" s="108"/>
      <c r="K906" s="108"/>
      <c r="L906" s="108"/>
      <c r="M906" s="108"/>
      <c r="N906" s="108"/>
      <c r="O906" s="108"/>
      <c r="P906" s="108"/>
      <c r="Q906" s="108"/>
      <c r="R906" s="108"/>
      <c r="S906" s="108"/>
      <c r="T906" s="108"/>
      <c r="U906" s="108"/>
      <c r="V906" s="108"/>
      <c r="W906" s="108"/>
      <c r="X906" s="108"/>
      <c r="Y906" s="108"/>
      <c r="Z906" s="108"/>
    </row>
    <row r="907" spans="1:26" ht="20.25" customHeight="1" x14ac:dyDescent="0.35">
      <c r="A907" s="108"/>
      <c r="B907" s="108"/>
      <c r="C907" s="108"/>
      <c r="D907" s="108"/>
      <c r="E907" s="108"/>
      <c r="F907" s="108"/>
      <c r="G907" s="108"/>
      <c r="H907" s="108"/>
      <c r="I907" s="108"/>
      <c r="J907" s="108"/>
      <c r="K907" s="108"/>
      <c r="L907" s="108"/>
      <c r="M907" s="108"/>
      <c r="N907" s="108"/>
      <c r="O907" s="108"/>
      <c r="P907" s="108"/>
      <c r="Q907" s="108"/>
      <c r="R907" s="108"/>
      <c r="S907" s="108"/>
      <c r="T907" s="108"/>
      <c r="U907" s="108"/>
      <c r="V907" s="108"/>
      <c r="W907" s="108"/>
      <c r="X907" s="108"/>
      <c r="Y907" s="108"/>
      <c r="Z907" s="108"/>
    </row>
    <row r="908" spans="1:26" ht="20.25" customHeight="1" x14ac:dyDescent="0.35">
      <c r="A908" s="108"/>
      <c r="B908" s="108"/>
      <c r="C908" s="108"/>
      <c r="D908" s="108"/>
      <c r="E908" s="108"/>
      <c r="F908" s="108"/>
      <c r="G908" s="108"/>
      <c r="H908" s="108"/>
      <c r="I908" s="108"/>
      <c r="J908" s="108"/>
      <c r="K908" s="108"/>
      <c r="L908" s="108"/>
      <c r="M908" s="108"/>
      <c r="N908" s="108"/>
      <c r="O908" s="108"/>
      <c r="P908" s="108"/>
      <c r="Q908" s="108"/>
      <c r="R908" s="108"/>
      <c r="S908" s="108"/>
      <c r="T908" s="108"/>
      <c r="U908" s="108"/>
      <c r="V908" s="108"/>
      <c r="W908" s="108"/>
      <c r="X908" s="108"/>
      <c r="Y908" s="108"/>
      <c r="Z908" s="108"/>
    </row>
    <row r="909" spans="1:26" ht="20.25" customHeight="1" x14ac:dyDescent="0.35">
      <c r="A909" s="108"/>
      <c r="B909" s="108"/>
      <c r="C909" s="108"/>
      <c r="D909" s="108"/>
      <c r="E909" s="108"/>
      <c r="F909" s="108"/>
      <c r="G909" s="108"/>
      <c r="H909" s="108"/>
      <c r="I909" s="108"/>
      <c r="J909" s="108"/>
      <c r="K909" s="108"/>
      <c r="L909" s="108"/>
      <c r="M909" s="108"/>
      <c r="N909" s="108"/>
      <c r="O909" s="108"/>
      <c r="P909" s="108"/>
      <c r="Q909" s="108"/>
      <c r="R909" s="108"/>
      <c r="S909" s="108"/>
      <c r="T909" s="108"/>
      <c r="U909" s="108"/>
      <c r="V909" s="108"/>
      <c r="W909" s="108"/>
      <c r="X909" s="108"/>
      <c r="Y909" s="108"/>
      <c r="Z909" s="108"/>
    </row>
    <row r="910" spans="1:26" ht="20.25" customHeight="1" x14ac:dyDescent="0.35">
      <c r="A910" s="108"/>
      <c r="B910" s="108"/>
      <c r="C910" s="108"/>
      <c r="D910" s="108"/>
      <c r="E910" s="108"/>
      <c r="F910" s="108"/>
      <c r="G910" s="108"/>
      <c r="H910" s="108"/>
      <c r="I910" s="108"/>
      <c r="J910" s="108"/>
      <c r="K910" s="108"/>
      <c r="L910" s="108"/>
      <c r="M910" s="108"/>
      <c r="N910" s="108"/>
      <c r="O910" s="108"/>
      <c r="P910" s="108"/>
      <c r="Q910" s="108"/>
      <c r="R910" s="108"/>
      <c r="S910" s="108"/>
      <c r="T910" s="108"/>
      <c r="U910" s="108"/>
      <c r="V910" s="108"/>
      <c r="W910" s="108"/>
      <c r="X910" s="108"/>
      <c r="Y910" s="108"/>
      <c r="Z910" s="108"/>
    </row>
    <row r="911" spans="1:26" ht="20.25" customHeight="1" x14ac:dyDescent="0.35">
      <c r="A911" s="108"/>
      <c r="B911" s="108"/>
      <c r="C911" s="108"/>
      <c r="D911" s="108"/>
      <c r="E911" s="108"/>
      <c r="F911" s="108"/>
      <c r="G911" s="108"/>
      <c r="H911" s="108"/>
      <c r="I911" s="108"/>
      <c r="J911" s="108"/>
      <c r="K911" s="108"/>
      <c r="L911" s="108"/>
      <c r="M911" s="108"/>
      <c r="N911" s="108"/>
      <c r="O911" s="108"/>
      <c r="P911" s="108"/>
      <c r="Q911" s="108"/>
      <c r="R911" s="108"/>
      <c r="S911" s="108"/>
      <c r="T911" s="108"/>
      <c r="U911" s="108"/>
      <c r="V911" s="108"/>
      <c r="W911" s="108"/>
      <c r="X911" s="108"/>
      <c r="Y911" s="108"/>
      <c r="Z911" s="108"/>
    </row>
    <row r="912" spans="1:26" ht="20.25" customHeight="1" x14ac:dyDescent="0.35">
      <c r="A912" s="108"/>
      <c r="B912" s="108"/>
      <c r="C912" s="108"/>
      <c r="D912" s="108"/>
      <c r="E912" s="108"/>
      <c r="F912" s="108"/>
      <c r="G912" s="108"/>
      <c r="H912" s="108"/>
      <c r="I912" s="108"/>
      <c r="J912" s="108"/>
      <c r="K912" s="108"/>
      <c r="L912" s="108"/>
      <c r="M912" s="108"/>
      <c r="N912" s="108"/>
      <c r="O912" s="108"/>
      <c r="P912" s="108"/>
      <c r="Q912" s="108"/>
      <c r="R912" s="108"/>
      <c r="S912" s="108"/>
      <c r="T912" s="108"/>
      <c r="U912" s="108"/>
      <c r="V912" s="108"/>
      <c r="W912" s="108"/>
      <c r="X912" s="108"/>
      <c r="Y912" s="108"/>
      <c r="Z912" s="108"/>
    </row>
    <row r="913" spans="1:26" ht="20.25" customHeight="1" x14ac:dyDescent="0.35">
      <c r="A913" s="108"/>
      <c r="B913" s="108"/>
      <c r="C913" s="108"/>
      <c r="D913" s="108"/>
      <c r="E913" s="108"/>
      <c r="F913" s="108"/>
      <c r="G913" s="108"/>
      <c r="H913" s="108"/>
      <c r="I913" s="108"/>
      <c r="J913" s="108"/>
      <c r="K913" s="108"/>
      <c r="L913" s="108"/>
      <c r="M913" s="108"/>
      <c r="N913" s="108"/>
      <c r="O913" s="108"/>
      <c r="P913" s="108"/>
      <c r="Q913" s="108"/>
      <c r="R913" s="108"/>
      <c r="S913" s="108"/>
      <c r="T913" s="108"/>
      <c r="U913" s="108"/>
      <c r="V913" s="108"/>
      <c r="W913" s="108"/>
      <c r="X913" s="108"/>
      <c r="Y913" s="108"/>
      <c r="Z913" s="108"/>
    </row>
    <row r="914" spans="1:26" ht="20.25" customHeight="1" x14ac:dyDescent="0.35">
      <c r="A914" s="108"/>
      <c r="B914" s="108"/>
      <c r="C914" s="108"/>
      <c r="D914" s="108"/>
      <c r="E914" s="108"/>
      <c r="F914" s="108"/>
      <c r="G914" s="108"/>
      <c r="H914" s="108"/>
      <c r="I914" s="108"/>
      <c r="J914" s="108"/>
      <c r="K914" s="108"/>
      <c r="L914" s="108"/>
      <c r="M914" s="108"/>
      <c r="N914" s="108"/>
      <c r="O914" s="108"/>
      <c r="P914" s="108"/>
      <c r="Q914" s="108"/>
      <c r="R914" s="108"/>
      <c r="S914" s="108"/>
      <c r="T914" s="108"/>
      <c r="U914" s="108"/>
      <c r="V914" s="108"/>
      <c r="W914" s="108"/>
      <c r="X914" s="108"/>
      <c r="Y914" s="108"/>
      <c r="Z914" s="108"/>
    </row>
    <row r="915" spans="1:26" ht="20.25" customHeight="1" x14ac:dyDescent="0.35">
      <c r="A915" s="108"/>
      <c r="B915" s="108"/>
      <c r="C915" s="108"/>
      <c r="D915" s="108"/>
      <c r="E915" s="108"/>
      <c r="F915" s="108"/>
      <c r="G915" s="108"/>
      <c r="H915" s="108"/>
      <c r="I915" s="108"/>
      <c r="J915" s="108"/>
      <c r="K915" s="108"/>
      <c r="L915" s="108"/>
      <c r="M915" s="108"/>
      <c r="N915" s="108"/>
      <c r="O915" s="108"/>
      <c r="P915" s="108"/>
      <c r="Q915" s="108"/>
      <c r="R915" s="108"/>
      <c r="S915" s="108"/>
      <c r="T915" s="108"/>
      <c r="U915" s="108"/>
      <c r="V915" s="108"/>
      <c r="W915" s="108"/>
      <c r="X915" s="108"/>
      <c r="Y915" s="108"/>
      <c r="Z915" s="108"/>
    </row>
    <row r="916" spans="1:26" ht="20.25" customHeight="1" x14ac:dyDescent="0.35">
      <c r="A916" s="108"/>
      <c r="B916" s="108"/>
      <c r="C916" s="108"/>
      <c r="D916" s="108"/>
      <c r="E916" s="108"/>
      <c r="F916" s="108"/>
      <c r="G916" s="108"/>
      <c r="H916" s="108"/>
      <c r="I916" s="108"/>
      <c r="J916" s="108"/>
      <c r="K916" s="108"/>
      <c r="L916" s="108"/>
      <c r="M916" s="108"/>
      <c r="N916" s="108"/>
      <c r="O916" s="108"/>
      <c r="P916" s="108"/>
      <c r="Q916" s="108"/>
      <c r="R916" s="108"/>
      <c r="S916" s="108"/>
      <c r="T916" s="108"/>
      <c r="U916" s="108"/>
      <c r="V916" s="108"/>
      <c r="W916" s="108"/>
      <c r="X916" s="108"/>
      <c r="Y916" s="108"/>
      <c r="Z916" s="108"/>
    </row>
    <row r="917" spans="1:26" ht="20.25" customHeight="1" x14ac:dyDescent="0.35">
      <c r="A917" s="108"/>
      <c r="B917" s="108"/>
      <c r="C917" s="108"/>
      <c r="D917" s="108"/>
      <c r="E917" s="108"/>
      <c r="F917" s="108"/>
      <c r="G917" s="108"/>
      <c r="H917" s="108"/>
      <c r="I917" s="108"/>
      <c r="J917" s="108"/>
      <c r="K917" s="108"/>
      <c r="L917" s="108"/>
      <c r="M917" s="108"/>
      <c r="N917" s="108"/>
      <c r="O917" s="108"/>
      <c r="P917" s="108"/>
      <c r="Q917" s="108"/>
      <c r="R917" s="108"/>
      <c r="S917" s="108"/>
      <c r="T917" s="108"/>
      <c r="U917" s="108"/>
      <c r="V917" s="108"/>
      <c r="W917" s="108"/>
      <c r="X917" s="108"/>
      <c r="Y917" s="108"/>
      <c r="Z917" s="108"/>
    </row>
    <row r="918" spans="1:26" ht="20.25" customHeight="1" x14ac:dyDescent="0.35">
      <c r="A918" s="108"/>
      <c r="B918" s="108"/>
      <c r="C918" s="108"/>
      <c r="D918" s="108"/>
      <c r="E918" s="108"/>
      <c r="F918" s="108"/>
      <c r="G918" s="108"/>
      <c r="H918" s="108"/>
      <c r="I918" s="108"/>
      <c r="J918" s="108"/>
      <c r="K918" s="108"/>
      <c r="L918" s="108"/>
      <c r="M918" s="108"/>
      <c r="N918" s="108"/>
      <c r="O918" s="108"/>
      <c r="P918" s="108"/>
      <c r="Q918" s="108"/>
      <c r="R918" s="108"/>
      <c r="S918" s="108"/>
      <c r="T918" s="108"/>
      <c r="U918" s="108"/>
      <c r="V918" s="108"/>
      <c r="W918" s="108"/>
      <c r="X918" s="108"/>
      <c r="Y918" s="108"/>
      <c r="Z918" s="108"/>
    </row>
    <row r="919" spans="1:26" ht="20.25" customHeight="1" x14ac:dyDescent="0.35">
      <c r="A919" s="108"/>
      <c r="B919" s="108"/>
      <c r="C919" s="108"/>
      <c r="D919" s="108"/>
      <c r="E919" s="108"/>
      <c r="F919" s="108"/>
      <c r="G919" s="108"/>
      <c r="H919" s="108"/>
      <c r="I919" s="108"/>
      <c r="J919" s="108"/>
      <c r="K919" s="108"/>
      <c r="L919" s="108"/>
      <c r="M919" s="108"/>
      <c r="N919" s="108"/>
      <c r="O919" s="108"/>
      <c r="P919" s="108"/>
      <c r="Q919" s="108"/>
      <c r="R919" s="108"/>
      <c r="S919" s="108"/>
      <c r="T919" s="108"/>
      <c r="U919" s="108"/>
      <c r="V919" s="108"/>
      <c r="W919" s="108"/>
      <c r="X919" s="108"/>
      <c r="Y919" s="108"/>
      <c r="Z919" s="108"/>
    </row>
    <row r="920" spans="1:26" ht="20.25" customHeight="1" x14ac:dyDescent="0.35">
      <c r="A920" s="108"/>
      <c r="B920" s="108"/>
      <c r="C920" s="108"/>
      <c r="D920" s="108"/>
      <c r="E920" s="108"/>
      <c r="F920" s="108"/>
      <c r="G920" s="108"/>
      <c r="H920" s="108"/>
      <c r="I920" s="108"/>
      <c r="J920" s="108"/>
      <c r="K920" s="108"/>
      <c r="L920" s="108"/>
      <c r="M920" s="108"/>
      <c r="N920" s="108"/>
      <c r="O920" s="108"/>
      <c r="P920" s="108"/>
      <c r="Q920" s="108"/>
      <c r="R920" s="108"/>
      <c r="S920" s="108"/>
      <c r="T920" s="108"/>
      <c r="U920" s="108"/>
      <c r="V920" s="108"/>
      <c r="W920" s="108"/>
      <c r="X920" s="108"/>
      <c r="Y920" s="108"/>
      <c r="Z920" s="108"/>
    </row>
    <row r="921" spans="1:26" ht="20.25" customHeight="1" x14ac:dyDescent="0.35">
      <c r="A921" s="108"/>
      <c r="B921" s="108"/>
      <c r="C921" s="108"/>
      <c r="D921" s="108"/>
      <c r="E921" s="108"/>
      <c r="F921" s="108"/>
      <c r="G921" s="108"/>
      <c r="H921" s="108"/>
      <c r="I921" s="108"/>
      <c r="J921" s="108"/>
      <c r="K921" s="108"/>
      <c r="L921" s="108"/>
      <c r="M921" s="108"/>
      <c r="N921" s="108"/>
      <c r="O921" s="108"/>
      <c r="P921" s="108"/>
      <c r="Q921" s="108"/>
      <c r="R921" s="108"/>
      <c r="S921" s="108"/>
      <c r="T921" s="108"/>
      <c r="U921" s="108"/>
      <c r="V921" s="108"/>
      <c r="W921" s="108"/>
      <c r="X921" s="108"/>
      <c r="Y921" s="108"/>
      <c r="Z921" s="108"/>
    </row>
    <row r="922" spans="1:26" ht="20.25" customHeight="1" x14ac:dyDescent="0.35">
      <c r="A922" s="108"/>
      <c r="B922" s="108"/>
      <c r="C922" s="108"/>
      <c r="D922" s="108"/>
      <c r="E922" s="108"/>
      <c r="F922" s="108"/>
      <c r="G922" s="108"/>
      <c r="H922" s="108"/>
      <c r="I922" s="108"/>
      <c r="J922" s="108"/>
      <c r="K922" s="108"/>
      <c r="L922" s="108"/>
      <c r="M922" s="108"/>
      <c r="N922" s="108"/>
      <c r="O922" s="108"/>
      <c r="P922" s="108"/>
      <c r="Q922" s="108"/>
      <c r="R922" s="108"/>
      <c r="S922" s="108"/>
      <c r="T922" s="108"/>
      <c r="U922" s="108"/>
      <c r="V922" s="108"/>
      <c r="W922" s="108"/>
      <c r="X922" s="108"/>
      <c r="Y922" s="108"/>
      <c r="Z922" s="108"/>
    </row>
    <row r="923" spans="1:26" ht="20.25" customHeight="1" x14ac:dyDescent="0.35">
      <c r="A923" s="108"/>
      <c r="B923" s="108"/>
      <c r="C923" s="108"/>
      <c r="D923" s="108"/>
      <c r="E923" s="108"/>
      <c r="F923" s="108"/>
      <c r="G923" s="108"/>
      <c r="H923" s="108"/>
      <c r="I923" s="108"/>
      <c r="J923" s="108"/>
      <c r="K923" s="108"/>
      <c r="L923" s="108"/>
      <c r="M923" s="108"/>
      <c r="N923" s="108"/>
      <c r="O923" s="108"/>
      <c r="P923" s="108"/>
      <c r="Q923" s="108"/>
      <c r="R923" s="108"/>
      <c r="S923" s="108"/>
      <c r="T923" s="108"/>
      <c r="U923" s="108"/>
      <c r="V923" s="108"/>
      <c r="W923" s="108"/>
      <c r="X923" s="108"/>
      <c r="Y923" s="108"/>
      <c r="Z923" s="108"/>
    </row>
    <row r="924" spans="1:26" ht="20.25" customHeight="1" x14ac:dyDescent="0.35">
      <c r="A924" s="108"/>
      <c r="B924" s="108"/>
      <c r="C924" s="108"/>
      <c r="D924" s="108"/>
      <c r="E924" s="108"/>
      <c r="F924" s="108"/>
      <c r="G924" s="108"/>
      <c r="H924" s="108"/>
      <c r="I924" s="108"/>
      <c r="J924" s="108"/>
      <c r="K924" s="108"/>
      <c r="L924" s="108"/>
      <c r="M924" s="108"/>
      <c r="N924" s="108"/>
      <c r="O924" s="108"/>
      <c r="P924" s="108"/>
      <c r="Q924" s="108"/>
      <c r="R924" s="108"/>
      <c r="S924" s="108"/>
      <c r="T924" s="108"/>
      <c r="U924" s="108"/>
      <c r="V924" s="108"/>
      <c r="W924" s="108"/>
      <c r="X924" s="108"/>
      <c r="Y924" s="108"/>
      <c r="Z924" s="108"/>
    </row>
    <row r="925" spans="1:26" ht="20.25" customHeight="1" x14ac:dyDescent="0.35">
      <c r="A925" s="108"/>
      <c r="B925" s="108"/>
      <c r="C925" s="108"/>
      <c r="D925" s="108"/>
      <c r="E925" s="108"/>
      <c r="F925" s="108"/>
      <c r="G925" s="108"/>
      <c r="H925" s="108"/>
      <c r="I925" s="108"/>
      <c r="J925" s="108"/>
      <c r="K925" s="108"/>
      <c r="L925" s="108"/>
      <c r="M925" s="108"/>
      <c r="N925" s="108"/>
      <c r="O925" s="108"/>
      <c r="P925" s="108"/>
      <c r="Q925" s="108"/>
      <c r="R925" s="108"/>
      <c r="S925" s="108"/>
      <c r="T925" s="108"/>
      <c r="U925" s="108"/>
      <c r="V925" s="108"/>
      <c r="W925" s="108"/>
      <c r="X925" s="108"/>
      <c r="Y925" s="108"/>
      <c r="Z925" s="108"/>
    </row>
    <row r="926" spans="1:26" ht="20.25" customHeight="1" x14ac:dyDescent="0.35">
      <c r="A926" s="108"/>
      <c r="B926" s="108"/>
      <c r="C926" s="108"/>
      <c r="D926" s="108"/>
      <c r="E926" s="108"/>
      <c r="F926" s="108"/>
      <c r="G926" s="108"/>
      <c r="H926" s="108"/>
      <c r="I926" s="108"/>
      <c r="J926" s="108"/>
      <c r="K926" s="108"/>
      <c r="L926" s="108"/>
      <c r="M926" s="108"/>
      <c r="N926" s="108"/>
      <c r="O926" s="108"/>
      <c r="P926" s="108"/>
      <c r="Q926" s="108"/>
      <c r="R926" s="108"/>
      <c r="S926" s="108"/>
      <c r="T926" s="108"/>
      <c r="U926" s="108"/>
      <c r="V926" s="108"/>
      <c r="W926" s="108"/>
      <c r="X926" s="108"/>
      <c r="Y926" s="108"/>
      <c r="Z926" s="108"/>
    </row>
    <row r="927" spans="1:26" ht="20.25" customHeight="1" x14ac:dyDescent="0.35">
      <c r="A927" s="108"/>
      <c r="B927" s="108"/>
      <c r="C927" s="108"/>
      <c r="D927" s="108"/>
      <c r="E927" s="108"/>
      <c r="F927" s="108"/>
      <c r="G927" s="108"/>
      <c r="H927" s="108"/>
      <c r="I927" s="108"/>
      <c r="J927" s="108"/>
      <c r="K927" s="108"/>
      <c r="L927" s="108"/>
      <c r="M927" s="108"/>
      <c r="N927" s="108"/>
      <c r="O927" s="108"/>
      <c r="P927" s="108"/>
      <c r="Q927" s="108"/>
      <c r="R927" s="108"/>
      <c r="S927" s="108"/>
      <c r="T927" s="108"/>
      <c r="U927" s="108"/>
      <c r="V927" s="108"/>
      <c r="W927" s="108"/>
      <c r="X927" s="108"/>
      <c r="Y927" s="108"/>
      <c r="Z927" s="108"/>
    </row>
    <row r="928" spans="1:26" ht="20.25" customHeight="1" x14ac:dyDescent="0.35">
      <c r="A928" s="108"/>
      <c r="B928" s="108"/>
      <c r="C928" s="108"/>
      <c r="D928" s="108"/>
      <c r="E928" s="108"/>
      <c r="F928" s="108"/>
      <c r="G928" s="108"/>
      <c r="H928" s="108"/>
      <c r="I928" s="108"/>
      <c r="J928" s="108"/>
      <c r="K928" s="108"/>
      <c r="L928" s="108"/>
      <c r="M928" s="108"/>
      <c r="N928" s="108"/>
      <c r="O928" s="108"/>
      <c r="P928" s="108"/>
      <c r="Q928" s="108"/>
      <c r="R928" s="108"/>
      <c r="S928" s="108"/>
      <c r="T928" s="108"/>
      <c r="U928" s="108"/>
      <c r="V928" s="108"/>
      <c r="W928" s="108"/>
      <c r="X928" s="108"/>
      <c r="Y928" s="108"/>
      <c r="Z928" s="108"/>
    </row>
    <row r="929" spans="1:26" ht="20.25" customHeight="1" x14ac:dyDescent="0.35">
      <c r="A929" s="108"/>
      <c r="B929" s="108"/>
      <c r="C929" s="108"/>
      <c r="D929" s="108"/>
      <c r="E929" s="108"/>
      <c r="F929" s="108"/>
      <c r="G929" s="108"/>
      <c r="H929" s="108"/>
      <c r="I929" s="108"/>
      <c r="J929" s="108"/>
      <c r="K929" s="108"/>
      <c r="L929" s="108"/>
      <c r="M929" s="108"/>
      <c r="N929" s="108"/>
      <c r="O929" s="108"/>
      <c r="P929" s="108"/>
      <c r="Q929" s="108"/>
      <c r="R929" s="108"/>
      <c r="S929" s="108"/>
      <c r="T929" s="108"/>
      <c r="U929" s="108"/>
      <c r="V929" s="108"/>
      <c r="W929" s="108"/>
      <c r="X929" s="108"/>
      <c r="Y929" s="108"/>
      <c r="Z929" s="108"/>
    </row>
    <row r="930" spans="1:26" ht="20.25" customHeight="1" x14ac:dyDescent="0.35">
      <c r="A930" s="108"/>
      <c r="B930" s="108"/>
      <c r="C930" s="108"/>
      <c r="D930" s="108"/>
      <c r="E930" s="108"/>
      <c r="F930" s="108"/>
      <c r="G930" s="108"/>
      <c r="H930" s="108"/>
      <c r="I930" s="108"/>
      <c r="J930" s="108"/>
      <c r="K930" s="108"/>
      <c r="L930" s="108"/>
      <c r="M930" s="108"/>
      <c r="N930" s="108"/>
      <c r="O930" s="108"/>
      <c r="P930" s="108"/>
      <c r="Q930" s="108"/>
      <c r="R930" s="108"/>
      <c r="S930" s="108"/>
      <c r="T930" s="108"/>
      <c r="U930" s="108"/>
      <c r="V930" s="108"/>
      <c r="W930" s="108"/>
      <c r="X930" s="108"/>
      <c r="Y930" s="108"/>
      <c r="Z930" s="108"/>
    </row>
    <row r="931" spans="1:26" ht="20.25" customHeight="1" x14ac:dyDescent="0.35">
      <c r="A931" s="108"/>
      <c r="B931" s="108"/>
      <c r="C931" s="108"/>
      <c r="D931" s="108"/>
      <c r="E931" s="108"/>
      <c r="F931" s="108"/>
      <c r="G931" s="108"/>
      <c r="H931" s="108"/>
      <c r="I931" s="108"/>
      <c r="J931" s="108"/>
      <c r="K931" s="108"/>
      <c r="L931" s="108"/>
      <c r="M931" s="108"/>
      <c r="N931" s="108"/>
      <c r="O931" s="108"/>
      <c r="P931" s="108"/>
      <c r="Q931" s="108"/>
      <c r="R931" s="108"/>
      <c r="S931" s="108"/>
      <c r="T931" s="108"/>
      <c r="U931" s="108"/>
      <c r="V931" s="108"/>
      <c r="W931" s="108"/>
      <c r="X931" s="108"/>
      <c r="Y931" s="108"/>
      <c r="Z931" s="108"/>
    </row>
    <row r="932" spans="1:26" ht="20.25" customHeight="1" x14ac:dyDescent="0.35">
      <c r="A932" s="108"/>
      <c r="B932" s="108"/>
      <c r="C932" s="108"/>
      <c r="D932" s="108"/>
      <c r="E932" s="108"/>
      <c r="F932" s="108"/>
      <c r="G932" s="108"/>
      <c r="H932" s="108"/>
      <c r="I932" s="108"/>
      <c r="J932" s="108"/>
      <c r="K932" s="108"/>
      <c r="L932" s="108"/>
      <c r="M932" s="108"/>
      <c r="N932" s="108"/>
      <c r="O932" s="108"/>
      <c r="P932" s="108"/>
      <c r="Q932" s="108"/>
      <c r="R932" s="108"/>
      <c r="S932" s="108"/>
      <c r="T932" s="108"/>
      <c r="U932" s="108"/>
      <c r="V932" s="108"/>
      <c r="W932" s="108"/>
      <c r="X932" s="108"/>
      <c r="Y932" s="108"/>
      <c r="Z932" s="108"/>
    </row>
    <row r="933" spans="1:26" ht="20.25" customHeight="1" x14ac:dyDescent="0.35">
      <c r="A933" s="108"/>
      <c r="B933" s="108"/>
      <c r="C933" s="108"/>
      <c r="D933" s="108"/>
      <c r="E933" s="108"/>
      <c r="F933" s="108"/>
      <c r="G933" s="108"/>
      <c r="H933" s="108"/>
      <c r="I933" s="108"/>
      <c r="J933" s="108"/>
      <c r="K933" s="108"/>
      <c r="L933" s="108"/>
      <c r="M933" s="108"/>
      <c r="N933" s="108"/>
      <c r="O933" s="108"/>
      <c r="P933" s="108"/>
      <c r="Q933" s="108"/>
      <c r="R933" s="108"/>
      <c r="S933" s="108"/>
      <c r="T933" s="108"/>
      <c r="U933" s="108"/>
      <c r="V933" s="108"/>
      <c r="W933" s="108"/>
      <c r="X933" s="108"/>
      <c r="Y933" s="108"/>
      <c r="Z933" s="108"/>
    </row>
    <row r="934" spans="1:26" ht="20.25" customHeight="1" x14ac:dyDescent="0.35">
      <c r="A934" s="108"/>
      <c r="B934" s="108"/>
      <c r="C934" s="108"/>
      <c r="D934" s="108"/>
      <c r="E934" s="108"/>
      <c r="F934" s="108"/>
      <c r="G934" s="108"/>
      <c r="H934" s="108"/>
      <c r="I934" s="108"/>
      <c r="J934" s="108"/>
      <c r="K934" s="108"/>
      <c r="L934" s="108"/>
      <c r="M934" s="108"/>
      <c r="N934" s="108"/>
      <c r="O934" s="108"/>
      <c r="P934" s="108"/>
      <c r="Q934" s="108"/>
      <c r="R934" s="108"/>
      <c r="S934" s="108"/>
      <c r="T934" s="108"/>
      <c r="U934" s="108"/>
      <c r="V934" s="108"/>
      <c r="W934" s="108"/>
      <c r="X934" s="108"/>
      <c r="Y934" s="108"/>
      <c r="Z934" s="108"/>
    </row>
    <row r="935" spans="1:26" ht="20.25" customHeight="1" x14ac:dyDescent="0.35">
      <c r="A935" s="108"/>
      <c r="B935" s="108"/>
      <c r="C935" s="108"/>
      <c r="D935" s="108"/>
      <c r="E935" s="108"/>
      <c r="F935" s="108"/>
      <c r="G935" s="108"/>
      <c r="H935" s="108"/>
      <c r="I935" s="108"/>
      <c r="J935" s="108"/>
      <c r="K935" s="108"/>
      <c r="L935" s="108"/>
      <c r="M935" s="108"/>
      <c r="N935" s="108"/>
      <c r="O935" s="108"/>
      <c r="P935" s="108"/>
      <c r="Q935" s="108"/>
      <c r="R935" s="108"/>
      <c r="S935" s="108"/>
      <c r="T935" s="108"/>
      <c r="U935" s="108"/>
      <c r="V935" s="108"/>
      <c r="W935" s="108"/>
      <c r="X935" s="108"/>
      <c r="Y935" s="108"/>
      <c r="Z935" s="108"/>
    </row>
    <row r="936" spans="1:26" ht="20.25" customHeight="1" x14ac:dyDescent="0.35">
      <c r="A936" s="108"/>
      <c r="B936" s="108"/>
      <c r="C936" s="108"/>
      <c r="D936" s="108"/>
      <c r="E936" s="108"/>
      <c r="F936" s="108"/>
      <c r="G936" s="108"/>
      <c r="H936" s="108"/>
      <c r="I936" s="108"/>
      <c r="J936" s="108"/>
      <c r="K936" s="108"/>
      <c r="L936" s="108"/>
      <c r="M936" s="108"/>
      <c r="N936" s="108"/>
      <c r="O936" s="108"/>
      <c r="P936" s="108"/>
      <c r="Q936" s="108"/>
      <c r="R936" s="108"/>
      <c r="S936" s="108"/>
      <c r="T936" s="108"/>
      <c r="U936" s="108"/>
      <c r="V936" s="108"/>
      <c r="W936" s="108"/>
      <c r="X936" s="108"/>
      <c r="Y936" s="108"/>
      <c r="Z936" s="108"/>
    </row>
    <row r="937" spans="1:26" ht="20.25" customHeight="1" x14ac:dyDescent="0.35">
      <c r="A937" s="108"/>
      <c r="B937" s="108"/>
      <c r="C937" s="108"/>
      <c r="D937" s="108"/>
      <c r="E937" s="108"/>
      <c r="F937" s="108"/>
      <c r="G937" s="108"/>
      <c r="H937" s="108"/>
      <c r="I937" s="108"/>
      <c r="J937" s="108"/>
      <c r="K937" s="108"/>
      <c r="L937" s="108"/>
      <c r="M937" s="108"/>
      <c r="N937" s="108"/>
      <c r="O937" s="108"/>
      <c r="P937" s="108"/>
      <c r="Q937" s="108"/>
      <c r="R937" s="108"/>
      <c r="S937" s="108"/>
      <c r="T937" s="108"/>
      <c r="U937" s="108"/>
      <c r="V937" s="108"/>
      <c r="W937" s="108"/>
      <c r="X937" s="108"/>
      <c r="Y937" s="108"/>
      <c r="Z937" s="108"/>
    </row>
    <row r="938" spans="1:26" ht="20.25" customHeight="1" x14ac:dyDescent="0.35">
      <c r="A938" s="108"/>
      <c r="B938" s="108"/>
      <c r="C938" s="108"/>
      <c r="D938" s="108"/>
      <c r="E938" s="108"/>
      <c r="F938" s="108"/>
      <c r="G938" s="108"/>
      <c r="H938" s="108"/>
      <c r="I938" s="108"/>
      <c r="J938" s="108"/>
      <c r="K938" s="108"/>
      <c r="L938" s="108"/>
      <c r="M938" s="108"/>
      <c r="N938" s="108"/>
      <c r="O938" s="108"/>
      <c r="P938" s="108"/>
      <c r="Q938" s="108"/>
      <c r="R938" s="108"/>
      <c r="S938" s="108"/>
      <c r="T938" s="108"/>
      <c r="U938" s="108"/>
      <c r="V938" s="108"/>
      <c r="W938" s="108"/>
      <c r="X938" s="108"/>
      <c r="Y938" s="108"/>
      <c r="Z938" s="108"/>
    </row>
    <row r="939" spans="1:26" ht="20.25" customHeight="1" x14ac:dyDescent="0.35">
      <c r="A939" s="108"/>
      <c r="B939" s="108"/>
      <c r="C939" s="108"/>
      <c r="D939" s="108"/>
      <c r="E939" s="108"/>
      <c r="F939" s="108"/>
      <c r="G939" s="108"/>
      <c r="H939" s="108"/>
      <c r="I939" s="108"/>
      <c r="J939" s="108"/>
      <c r="K939" s="108"/>
      <c r="L939" s="108"/>
      <c r="M939" s="108"/>
      <c r="N939" s="108"/>
      <c r="O939" s="108"/>
      <c r="P939" s="108"/>
      <c r="Q939" s="108"/>
      <c r="R939" s="108"/>
      <c r="S939" s="108"/>
      <c r="T939" s="108"/>
      <c r="U939" s="108"/>
      <c r="V939" s="108"/>
      <c r="W939" s="108"/>
      <c r="X939" s="108"/>
      <c r="Y939" s="108"/>
      <c r="Z939" s="108"/>
    </row>
    <row r="940" spans="1:26" ht="20.25" customHeight="1" x14ac:dyDescent="0.35">
      <c r="A940" s="108"/>
      <c r="B940" s="108"/>
      <c r="C940" s="108"/>
      <c r="D940" s="108"/>
      <c r="E940" s="108"/>
      <c r="F940" s="108"/>
      <c r="G940" s="108"/>
      <c r="H940" s="108"/>
      <c r="I940" s="108"/>
      <c r="J940" s="108"/>
      <c r="K940" s="108"/>
      <c r="L940" s="108"/>
      <c r="M940" s="108"/>
      <c r="N940" s="108"/>
      <c r="O940" s="108"/>
      <c r="P940" s="108"/>
      <c r="Q940" s="108"/>
      <c r="R940" s="108"/>
      <c r="S940" s="108"/>
      <c r="T940" s="108"/>
      <c r="U940" s="108"/>
      <c r="V940" s="108"/>
      <c r="W940" s="108"/>
      <c r="X940" s="108"/>
      <c r="Y940" s="108"/>
      <c r="Z940" s="108"/>
    </row>
    <row r="941" spans="1:26" ht="20.25" customHeight="1" x14ac:dyDescent="0.35">
      <c r="A941" s="108"/>
      <c r="B941" s="108"/>
      <c r="C941" s="108"/>
      <c r="D941" s="108"/>
      <c r="E941" s="108"/>
      <c r="F941" s="108"/>
      <c r="G941" s="108"/>
      <c r="H941" s="108"/>
      <c r="I941" s="108"/>
      <c r="J941" s="108"/>
      <c r="K941" s="108"/>
      <c r="L941" s="108"/>
      <c r="M941" s="108"/>
      <c r="N941" s="108"/>
      <c r="O941" s="108"/>
      <c r="P941" s="108"/>
      <c r="Q941" s="108"/>
      <c r="R941" s="108"/>
      <c r="S941" s="108"/>
      <c r="T941" s="108"/>
      <c r="U941" s="108"/>
      <c r="V941" s="108"/>
      <c r="W941" s="108"/>
      <c r="X941" s="108"/>
      <c r="Y941" s="108"/>
      <c r="Z941" s="108"/>
    </row>
    <row r="942" spans="1:26" ht="20.25" customHeight="1" x14ac:dyDescent="0.35">
      <c r="A942" s="108"/>
      <c r="B942" s="108"/>
      <c r="C942" s="108"/>
      <c r="D942" s="108"/>
      <c r="E942" s="108"/>
      <c r="F942" s="108"/>
      <c r="G942" s="108"/>
      <c r="H942" s="108"/>
      <c r="I942" s="108"/>
      <c r="J942" s="108"/>
      <c r="K942" s="108"/>
      <c r="L942" s="108"/>
      <c r="M942" s="108"/>
      <c r="N942" s="108"/>
      <c r="O942" s="108"/>
      <c r="P942" s="108"/>
      <c r="Q942" s="108"/>
      <c r="R942" s="108"/>
      <c r="S942" s="108"/>
      <c r="T942" s="108"/>
      <c r="U942" s="108"/>
      <c r="V942" s="108"/>
      <c r="W942" s="108"/>
      <c r="X942" s="108"/>
      <c r="Y942" s="108"/>
      <c r="Z942" s="108"/>
    </row>
    <row r="943" spans="1:26" ht="20.25" customHeight="1" x14ac:dyDescent="0.35">
      <c r="A943" s="108"/>
      <c r="B943" s="108"/>
      <c r="C943" s="108"/>
      <c r="D943" s="108"/>
      <c r="E943" s="108"/>
      <c r="F943" s="108"/>
      <c r="G943" s="108"/>
      <c r="H943" s="108"/>
      <c r="I943" s="108"/>
      <c r="J943" s="108"/>
      <c r="K943" s="108"/>
      <c r="L943" s="108"/>
      <c r="M943" s="108"/>
      <c r="N943" s="108"/>
      <c r="O943" s="108"/>
      <c r="P943" s="108"/>
      <c r="Q943" s="108"/>
      <c r="R943" s="108"/>
      <c r="S943" s="108"/>
      <c r="T943" s="108"/>
      <c r="U943" s="108"/>
      <c r="V943" s="108"/>
      <c r="W943" s="108"/>
      <c r="X943" s="108"/>
      <c r="Y943" s="108"/>
      <c r="Z943" s="108"/>
    </row>
    <row r="944" spans="1:26" ht="20.25" customHeight="1" x14ac:dyDescent="0.35">
      <c r="A944" s="108"/>
      <c r="B944" s="108"/>
      <c r="C944" s="108"/>
      <c r="D944" s="108"/>
      <c r="E944" s="108"/>
      <c r="F944" s="108"/>
      <c r="G944" s="108"/>
      <c r="H944" s="108"/>
      <c r="I944" s="108"/>
      <c r="J944" s="108"/>
      <c r="K944" s="108"/>
      <c r="L944" s="108"/>
      <c r="M944" s="108"/>
      <c r="N944" s="108"/>
      <c r="O944" s="108"/>
      <c r="P944" s="108"/>
      <c r="Q944" s="108"/>
      <c r="R944" s="108"/>
      <c r="S944" s="108"/>
      <c r="T944" s="108"/>
      <c r="U944" s="108"/>
      <c r="V944" s="108"/>
      <c r="W944" s="108"/>
      <c r="X944" s="108"/>
      <c r="Y944" s="108"/>
      <c r="Z944" s="108"/>
    </row>
    <row r="945" spans="1:26" ht="20.25" customHeight="1" x14ac:dyDescent="0.35">
      <c r="A945" s="108"/>
      <c r="B945" s="108"/>
      <c r="C945" s="108"/>
      <c r="D945" s="108"/>
      <c r="E945" s="108"/>
      <c r="F945" s="108"/>
      <c r="G945" s="108"/>
      <c r="H945" s="108"/>
      <c r="I945" s="108"/>
      <c r="J945" s="108"/>
      <c r="K945" s="108"/>
      <c r="L945" s="108"/>
      <c r="M945" s="108"/>
      <c r="N945" s="108"/>
      <c r="O945" s="108"/>
      <c r="P945" s="108"/>
      <c r="Q945" s="108"/>
      <c r="R945" s="108"/>
      <c r="S945" s="108"/>
      <c r="T945" s="108"/>
      <c r="U945" s="108"/>
      <c r="V945" s="108"/>
      <c r="W945" s="108"/>
      <c r="X945" s="108"/>
      <c r="Y945" s="108"/>
      <c r="Z945" s="108"/>
    </row>
    <row r="946" spans="1:26" ht="20.25" customHeight="1" x14ac:dyDescent="0.35">
      <c r="A946" s="108"/>
      <c r="B946" s="108"/>
      <c r="C946" s="108"/>
      <c r="D946" s="108"/>
      <c r="E946" s="108"/>
      <c r="F946" s="108"/>
      <c r="G946" s="108"/>
      <c r="H946" s="108"/>
      <c r="I946" s="108"/>
      <c r="J946" s="108"/>
      <c r="K946" s="108"/>
      <c r="L946" s="108"/>
      <c r="M946" s="108"/>
      <c r="N946" s="108"/>
      <c r="O946" s="108"/>
      <c r="P946" s="108"/>
      <c r="Q946" s="108"/>
      <c r="R946" s="108"/>
      <c r="S946" s="108"/>
      <c r="T946" s="108"/>
      <c r="U946" s="108"/>
      <c r="V946" s="108"/>
      <c r="W946" s="108"/>
      <c r="X946" s="108"/>
      <c r="Y946" s="108"/>
      <c r="Z946" s="108"/>
    </row>
    <row r="947" spans="1:26" ht="20.25" customHeight="1" x14ac:dyDescent="0.35">
      <c r="A947" s="108"/>
      <c r="B947" s="108"/>
      <c r="C947" s="108"/>
      <c r="D947" s="108"/>
      <c r="E947" s="108"/>
      <c r="F947" s="108"/>
      <c r="G947" s="108"/>
      <c r="H947" s="108"/>
      <c r="I947" s="108"/>
      <c r="J947" s="108"/>
      <c r="K947" s="108"/>
      <c r="L947" s="108"/>
      <c r="M947" s="108"/>
      <c r="N947" s="108"/>
      <c r="O947" s="108"/>
      <c r="P947" s="108"/>
      <c r="Q947" s="108"/>
      <c r="R947" s="108"/>
      <c r="S947" s="108"/>
      <c r="T947" s="108"/>
      <c r="U947" s="108"/>
      <c r="V947" s="108"/>
      <c r="W947" s="108"/>
      <c r="X947" s="108"/>
      <c r="Y947" s="108"/>
      <c r="Z947" s="108"/>
    </row>
    <row r="948" spans="1:26" ht="20.25" customHeight="1" x14ac:dyDescent="0.35">
      <c r="A948" s="108"/>
      <c r="B948" s="108"/>
      <c r="C948" s="108"/>
      <c r="D948" s="108"/>
      <c r="E948" s="108"/>
      <c r="F948" s="108"/>
      <c r="G948" s="108"/>
      <c r="H948" s="108"/>
      <c r="I948" s="108"/>
      <c r="J948" s="108"/>
      <c r="K948" s="108"/>
      <c r="L948" s="108"/>
      <c r="M948" s="108"/>
      <c r="N948" s="108"/>
      <c r="O948" s="108"/>
      <c r="P948" s="108"/>
      <c r="Q948" s="108"/>
      <c r="R948" s="108"/>
      <c r="S948" s="108"/>
      <c r="T948" s="108"/>
      <c r="U948" s="108"/>
      <c r="V948" s="108"/>
      <c r="W948" s="108"/>
      <c r="X948" s="108"/>
      <c r="Y948" s="108"/>
      <c r="Z948" s="108"/>
    </row>
    <row r="949" spans="1:26" ht="20.25" customHeight="1" x14ac:dyDescent="0.35">
      <c r="A949" s="108"/>
      <c r="B949" s="108"/>
      <c r="C949" s="108"/>
      <c r="D949" s="108"/>
      <c r="E949" s="108"/>
      <c r="F949" s="108"/>
      <c r="G949" s="108"/>
      <c r="H949" s="108"/>
      <c r="I949" s="108"/>
      <c r="J949" s="108"/>
      <c r="K949" s="108"/>
      <c r="L949" s="108"/>
      <c r="M949" s="108"/>
      <c r="N949" s="108"/>
      <c r="O949" s="108"/>
      <c r="P949" s="108"/>
      <c r="Q949" s="108"/>
      <c r="R949" s="108"/>
      <c r="S949" s="108"/>
      <c r="T949" s="108"/>
      <c r="U949" s="108"/>
      <c r="V949" s="108"/>
      <c r="W949" s="108"/>
      <c r="X949" s="108"/>
      <c r="Y949" s="108"/>
      <c r="Z949" s="108"/>
    </row>
    <row r="950" spans="1:26" ht="20.25" customHeight="1" x14ac:dyDescent="0.35">
      <c r="A950" s="108"/>
      <c r="B950" s="108"/>
      <c r="C950" s="108"/>
      <c r="D950" s="108"/>
      <c r="E950" s="108"/>
      <c r="F950" s="108"/>
      <c r="G950" s="108"/>
      <c r="H950" s="108"/>
      <c r="I950" s="108"/>
      <c r="J950" s="108"/>
      <c r="K950" s="108"/>
      <c r="L950" s="108"/>
      <c r="M950" s="108"/>
      <c r="N950" s="108"/>
      <c r="O950" s="108"/>
      <c r="P950" s="108"/>
      <c r="Q950" s="108"/>
      <c r="R950" s="108"/>
      <c r="S950" s="108"/>
      <c r="T950" s="108"/>
      <c r="U950" s="108"/>
      <c r="V950" s="108"/>
      <c r="W950" s="108"/>
      <c r="X950" s="108"/>
      <c r="Y950" s="108"/>
      <c r="Z950" s="108"/>
    </row>
    <row r="951" spans="1:26" ht="20.25" customHeight="1" x14ac:dyDescent="0.35">
      <c r="A951" s="108"/>
      <c r="B951" s="108"/>
      <c r="C951" s="108"/>
      <c r="D951" s="108"/>
      <c r="E951" s="108"/>
      <c r="F951" s="108"/>
      <c r="G951" s="108"/>
      <c r="H951" s="108"/>
      <c r="I951" s="108"/>
      <c r="J951" s="108"/>
      <c r="K951" s="108"/>
      <c r="L951" s="108"/>
      <c r="M951" s="108"/>
      <c r="N951" s="108"/>
      <c r="O951" s="108"/>
      <c r="P951" s="108"/>
      <c r="Q951" s="108"/>
      <c r="R951" s="108"/>
      <c r="S951" s="108"/>
      <c r="T951" s="108"/>
      <c r="U951" s="108"/>
      <c r="V951" s="108"/>
      <c r="W951" s="108"/>
      <c r="X951" s="108"/>
      <c r="Y951" s="108"/>
      <c r="Z951" s="108"/>
    </row>
    <row r="952" spans="1:26" ht="20.25" customHeight="1" x14ac:dyDescent="0.35">
      <c r="A952" s="108"/>
      <c r="B952" s="108"/>
      <c r="C952" s="108"/>
      <c r="D952" s="108"/>
      <c r="E952" s="108"/>
      <c r="F952" s="108"/>
      <c r="G952" s="108"/>
      <c r="H952" s="108"/>
      <c r="I952" s="108"/>
      <c r="J952" s="108"/>
      <c r="K952" s="108"/>
      <c r="L952" s="108"/>
      <c r="M952" s="108"/>
      <c r="N952" s="108"/>
      <c r="O952" s="108"/>
      <c r="P952" s="108"/>
      <c r="Q952" s="108"/>
      <c r="R952" s="108"/>
      <c r="S952" s="108"/>
      <c r="T952" s="108"/>
      <c r="U952" s="108"/>
      <c r="V952" s="108"/>
      <c r="W952" s="108"/>
      <c r="X952" s="108"/>
      <c r="Y952" s="108"/>
      <c r="Z952" s="108"/>
    </row>
    <row r="953" spans="1:26" ht="20.25" customHeight="1" x14ac:dyDescent="0.35">
      <c r="A953" s="108"/>
      <c r="B953" s="108"/>
      <c r="C953" s="108"/>
      <c r="D953" s="108"/>
      <c r="E953" s="108"/>
      <c r="F953" s="108"/>
      <c r="G953" s="108"/>
      <c r="H953" s="108"/>
      <c r="I953" s="108"/>
      <c r="J953" s="108"/>
      <c r="K953" s="108"/>
      <c r="L953" s="108"/>
      <c r="M953" s="108"/>
      <c r="N953" s="108"/>
      <c r="O953" s="108"/>
      <c r="P953" s="108"/>
      <c r="Q953" s="108"/>
      <c r="R953" s="108"/>
      <c r="S953" s="108"/>
      <c r="T953" s="108"/>
      <c r="U953" s="108"/>
      <c r="V953" s="108"/>
      <c r="W953" s="108"/>
      <c r="X953" s="108"/>
      <c r="Y953" s="108"/>
      <c r="Z953" s="108"/>
    </row>
    <row r="954" spans="1:26" ht="20.25" customHeight="1" x14ac:dyDescent="0.35">
      <c r="A954" s="108"/>
      <c r="B954" s="108"/>
      <c r="C954" s="108"/>
      <c r="D954" s="108"/>
      <c r="E954" s="108"/>
      <c r="F954" s="108"/>
      <c r="G954" s="108"/>
      <c r="H954" s="108"/>
      <c r="I954" s="108"/>
      <c r="J954" s="108"/>
      <c r="K954" s="108"/>
      <c r="L954" s="108"/>
      <c r="M954" s="108"/>
      <c r="N954" s="108"/>
      <c r="O954" s="108"/>
      <c r="P954" s="108"/>
      <c r="Q954" s="108"/>
      <c r="R954" s="108"/>
      <c r="S954" s="108"/>
      <c r="T954" s="108"/>
      <c r="U954" s="108"/>
      <c r="V954" s="108"/>
      <c r="W954" s="108"/>
      <c r="X954" s="108"/>
      <c r="Y954" s="108"/>
      <c r="Z954" s="108"/>
    </row>
  </sheetData>
  <sheetProtection algorithmName="SHA-512" hashValue="Jo12E88HdPWYGGWWMLv62E3kQF0Dn2f5ecjGOMeAK2wedqTJGVwcFOweI29UUVLYVpqvuB9MsQOKjZqYvBAAXw==" saltValue="cBGULMxnRawLtiiLLGZ7DA==" spinCount="100000" sheet="1" objects="1" scenarios="1" selectLockedCells="1"/>
  <mergeCells count="1">
    <mergeCell ref="H24:J24"/>
  </mergeCells>
  <pageMargins left="0.7" right="0.7" top="0.75" bottom="0.75" header="0" footer="0"/>
  <pageSetup paperSize="9" orientation="portrait"/>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d49d09b-e7a5-4b2f-b9fa-3300c4edf6d1">
      <Terms xmlns="http://schemas.microsoft.com/office/infopath/2007/PartnerControls"/>
    </lcf76f155ced4ddcb4097134ff3c332f>
    <TaxCatchAll xmlns="3d550918-ebd0-40b1-b683-f252a4ccf51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מסמך" ma:contentTypeID="0x010100C51543B70BD5BB42A75A7AD6563ED4D3" ma:contentTypeVersion="18" ma:contentTypeDescription="צור מסמך חדש." ma:contentTypeScope="" ma:versionID="6eb367fed80335c963c9269489ccfa88">
  <xsd:schema xmlns:xsd="http://www.w3.org/2001/XMLSchema" xmlns:xs="http://www.w3.org/2001/XMLSchema" xmlns:p="http://schemas.microsoft.com/office/2006/metadata/properties" xmlns:ns2="1d49d09b-e7a5-4b2f-b9fa-3300c4edf6d1" xmlns:ns3="3d550918-ebd0-40b1-b683-f252a4ccf514" targetNamespace="http://schemas.microsoft.com/office/2006/metadata/properties" ma:root="true" ma:fieldsID="67d2a1b1422e8c18eba720c606003061" ns2:_="" ns3:_="">
    <xsd:import namespace="1d49d09b-e7a5-4b2f-b9fa-3300c4edf6d1"/>
    <xsd:import namespace="3d550918-ebd0-40b1-b683-f252a4ccf51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d49d09b-e7a5-4b2f-b9fa-3300c4edf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תגיות תמונה" ma:readOnly="false" ma:fieldId="{5cf76f15-5ced-4ddc-b409-7134ff3c332f}" ma:taxonomyMulti="true" ma:sspId="802c65b9-0991-4c4e-8e74-7b3c5d61fe5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d550918-ebd0-40b1-b683-f252a4ccf514" elementFormDefault="qualified">
    <xsd:import namespace="http://schemas.microsoft.com/office/2006/documentManagement/types"/>
    <xsd:import namespace="http://schemas.microsoft.com/office/infopath/2007/PartnerControls"/>
    <xsd:element name="SharedWithUsers" ma:index="19" nillable="true" ma:displayName="משותף עם"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משותף עם פרטים" ma:internalName="SharedWithDetails" ma:readOnly="true">
      <xsd:simpleType>
        <xsd:restriction base="dms:Note">
          <xsd:maxLength value="255"/>
        </xsd:restriction>
      </xsd:simpleType>
    </xsd:element>
    <xsd:element name="TaxCatchAll" ma:index="23" nillable="true" ma:displayName="Taxonomy Catch All Column" ma:hidden="true" ma:list="{c21e612a-3eb4-4f37-aefc-e18003e8a995}" ma:internalName="TaxCatchAll" ma:showField="CatchAllData" ma:web="3d550918-ebd0-40b1-b683-f252a4ccf51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D05CAF-0272-408F-BAC1-EE64D4D7AF61}">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1d49d09b-e7a5-4b2f-b9fa-3300c4edf6d1"/>
    <ds:schemaRef ds:uri="3d550918-ebd0-40b1-b683-f252a4ccf514"/>
    <ds:schemaRef ds:uri="http://www.w3.org/XML/1998/namespace"/>
    <ds:schemaRef ds:uri="http://purl.org/dc/dcmitype/"/>
  </ds:schemaRefs>
</ds:datastoreItem>
</file>

<file path=customXml/itemProps2.xml><?xml version="1.0" encoding="utf-8"?>
<ds:datastoreItem xmlns:ds="http://schemas.openxmlformats.org/officeDocument/2006/customXml" ds:itemID="{FDCC148C-4985-4F95-88B2-9859875B07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d49d09b-e7a5-4b2f-b9fa-3300c4edf6d1"/>
    <ds:schemaRef ds:uri="3d550918-ebd0-40b1-b683-f252a4ccf5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F345FD5-55BC-4C69-8B11-E9C6442573A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גליונות עבודה</vt:lpstr>
      </vt:variant>
      <vt:variant>
        <vt:i4>14</vt:i4>
      </vt:variant>
      <vt:variant>
        <vt:lpstr>טווחים בעלי שם</vt:lpstr>
      </vt:variant>
      <vt:variant>
        <vt:i4>46</vt:i4>
      </vt:variant>
    </vt:vector>
  </HeadingPairs>
  <TitlesOfParts>
    <vt:vector size="60" baseType="lpstr">
      <vt:lpstr>הנחיות</vt:lpstr>
      <vt:lpstr>פרטי המדווח</vt:lpstr>
      <vt:lpstr>דיווח פרטני</vt:lpstr>
      <vt:lpstr>צריכת דלק של כלי רכב</vt:lpstr>
      <vt:lpstr>מערכות מיזוג וקירור</vt:lpstr>
      <vt:lpstr>טעינת חשמל לכלי רכב</vt:lpstr>
      <vt:lpstr>פניות בנושא עשן</vt:lpstr>
      <vt:lpstr>נהיגה חסכונית</vt:lpstr>
      <vt:lpstr>סיכום מצבת ופליטות- אוטומטי</vt:lpstr>
      <vt:lpstr>פליטות חלקיקים</vt:lpstr>
      <vt:lpstr>GWP</vt:lpstr>
      <vt:lpstr>גיליון3</vt:lpstr>
      <vt:lpstr>מיפוי שמות</vt:lpstr>
      <vt:lpstr>מקדמי פליטה</vt:lpstr>
      <vt:lpstr>list005</vt:lpstr>
      <vt:lpstr>list006</vt:lpstr>
      <vt:lpstr>list1</vt:lpstr>
      <vt:lpstr>List10</vt:lpstr>
      <vt:lpstr>list1001</vt:lpstr>
      <vt:lpstr>'מקדמי פליטה'!list1002</vt:lpstr>
      <vt:lpstr>'מקדמי פליטה'!list10021</vt:lpstr>
      <vt:lpstr>list1003</vt:lpstr>
      <vt:lpstr>list1004</vt:lpstr>
      <vt:lpstr>list101</vt:lpstr>
      <vt:lpstr>list11</vt:lpstr>
      <vt:lpstr>list117</vt:lpstr>
      <vt:lpstr>list12</vt:lpstr>
      <vt:lpstr>list13</vt:lpstr>
      <vt:lpstr>list14</vt:lpstr>
      <vt:lpstr>list15</vt:lpstr>
      <vt:lpstr>list16</vt:lpstr>
      <vt:lpstr>list17</vt:lpstr>
      <vt:lpstr>'מקדמי פליטה'!list18</vt:lpstr>
      <vt:lpstr>list2</vt:lpstr>
      <vt:lpstr>list24</vt:lpstr>
      <vt:lpstr>list26</vt:lpstr>
      <vt:lpstr>'מקדמי פליטה'!list2909</vt:lpstr>
      <vt:lpstr>list3</vt:lpstr>
      <vt:lpstr>'מקדמי פליטה'!list3009</vt:lpstr>
      <vt:lpstr>list34</vt:lpstr>
      <vt:lpstr>list4</vt:lpstr>
      <vt:lpstr>list40</vt:lpstr>
      <vt:lpstr>list5</vt:lpstr>
      <vt:lpstr>list50</vt:lpstr>
      <vt:lpstr>list51</vt:lpstr>
      <vt:lpstr>list6</vt:lpstr>
      <vt:lpstr>list7</vt:lpstr>
      <vt:lpstr>list8</vt:lpstr>
      <vt:lpstr>'מקדמי פליטה'!list9</vt:lpstr>
      <vt:lpstr>'טעינת חשמל לכלי רכב'!WPrint_Area_W</vt:lpstr>
      <vt:lpstr>'מערכות מיזוג וקירור'!WPrint_Area_W</vt:lpstr>
      <vt:lpstr>'צריכת דלק של כלי רכב'!WPrint_Area_W</vt:lpstr>
      <vt:lpstr>years</vt:lpstr>
      <vt:lpstr>years18</vt:lpstr>
      <vt:lpstr>years19</vt:lpstr>
      <vt:lpstr>years2015</vt:lpstr>
      <vt:lpstr>years2016</vt:lpstr>
      <vt:lpstr>years2017</vt:lpstr>
      <vt:lpstr>years2020</vt:lpstr>
      <vt:lpstr>'מקדמי פליטה'!years2021</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tal</dc:creator>
  <cp:keywords/>
  <dc:description/>
  <cp:lastModifiedBy>ירון אפלבוים</cp:lastModifiedBy>
  <dcterms:created xsi:type="dcterms:W3CDTF">2024-02-04T13:49:43Z</dcterms:created>
  <dcterms:modified xsi:type="dcterms:W3CDTF">2025-02-20T12:28:47Z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0x010100C51543B70BD5BB42A75A7AD6563ED4D3</vt:lpwstr>
  </property>
  <property fmtid="{D5CDD505-2E9C-101B-9397-08002B2CF9AE}" pid="3" name="MediaServiceImageTags">
    <vt:lpwstr/>
  </property>
</Properties>
</file>